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activeTab="1"/>
  </bookViews>
  <sheets>
    <sheet name="Abstract" sheetId="4" r:id="rId1"/>
    <sheet name="Detailed Estimate SOTC 2 OTS" sheetId="3" r:id="rId2"/>
  </sheets>
  <definedNames>
    <definedName name="_xlnm.Print_Area" localSheetId="0">Abstract!$A$1:$C$11</definedName>
    <definedName name="_xlnm.Print_Area" localSheetId="1">'Detailed Estimate SOTC 2 OTS'!$A$2:$H$47</definedName>
    <definedName name="_xlnm.Print_Titles" localSheetId="0">Abstract!#REF!</definedName>
    <definedName name="_xlnm.Print_Titles" localSheetId="1">'Detailed Estimate SOTC 2 OTS'!$4:$4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5" i="3"/>
  <c r="H45" i="3" l="1"/>
  <c r="H46" i="3" s="1"/>
  <c r="H47" i="3" s="1"/>
  <c r="C5" i="4" s="1"/>
  <c r="C8" i="4" s="1"/>
  <c r="C9" i="4" l="1"/>
  <c r="C10" i="4" s="1"/>
</calcChain>
</file>

<file path=xl/sharedStrings.xml><?xml version="1.0" encoding="utf-8"?>
<sst xmlns="http://schemas.openxmlformats.org/spreadsheetml/2006/main" count="145" uniqueCount="86">
  <si>
    <t>S. No.</t>
  </si>
  <si>
    <t>Tech. Spec Cl. No in TED</t>
  </si>
  <si>
    <t>DESCRIPTION OF ITEM</t>
  </si>
  <si>
    <t>Qty.</t>
  </si>
  <si>
    <t>Unit</t>
  </si>
  <si>
    <t>Sqm</t>
  </si>
  <si>
    <t>MPS</t>
  </si>
  <si>
    <t>Nos</t>
  </si>
  <si>
    <t>Electro conductive Flooring inside MOTs</t>
  </si>
  <si>
    <t>Air Handling Units (AHUs) 11 TR</t>
  </si>
  <si>
    <t>Condensing Units</t>
  </si>
  <si>
    <t xml:space="preserve">Pressure Relief Dampers </t>
  </si>
  <si>
    <t>Single arm Anesthesia Pendants (Imported)</t>
  </si>
  <si>
    <t>Double Dome Ceiling  OT LED Lights  (Imported)</t>
  </si>
  <si>
    <t>Ceiling/Wall mounted CCTV Room Camera</t>
  </si>
  <si>
    <t xml:space="preserve">LED Peripheral Lights cum clean room (OT) luminaries  </t>
  </si>
  <si>
    <t>View Window with Motorised Blinds of 1 Mt Length &amp; 1 Mt Height</t>
  </si>
  <si>
    <t xml:space="preserve">Hermetically Sealed Doors (1.80mt x 2.10 mt)  </t>
  </si>
  <si>
    <t xml:space="preserve">Storage Units  </t>
  </si>
  <si>
    <t>Writing Board (List Board)</t>
  </si>
  <si>
    <t>X-Ray CT Scan LED viewing Screen</t>
  </si>
  <si>
    <t xml:space="preserve">Touch Screen Surgeon Control Panels </t>
  </si>
  <si>
    <t xml:space="preserve">Medical Grade Monitors 32 inch 4 K Resolution  </t>
  </si>
  <si>
    <t>Job</t>
  </si>
  <si>
    <t xml:space="preserve">Ceiling Mounted Speakers  </t>
  </si>
  <si>
    <t>28 mm Isolation Valves</t>
  </si>
  <si>
    <t>42 mm Isolation Valves</t>
  </si>
  <si>
    <t xml:space="preserve">54 mm Isolation Valves </t>
  </si>
  <si>
    <t>Vacuum Tube</t>
  </si>
  <si>
    <t>88.7 b</t>
  </si>
  <si>
    <t>Valve box -6 services</t>
  </si>
  <si>
    <t>88.8 a</t>
  </si>
  <si>
    <t>88.8 b</t>
  </si>
  <si>
    <t>88.8 c</t>
  </si>
  <si>
    <t>Total Amount</t>
  </si>
  <si>
    <t>GERFLOR/
TARKETT</t>
  </si>
  <si>
    <t xml:space="preserve">LAF: MPS
HEPA FILTER: MECHMARK 
</t>
  </si>
  <si>
    <t>ONE OF THE APPROVED MAKE</t>
  </si>
  <si>
    <t>REANIMED</t>
  </si>
  <si>
    <t>ETKIN</t>
  </si>
  <si>
    <t>PHILIPS/
WIPRO</t>
  </si>
  <si>
    <t>DELL/NDS/
ADVANTECH/
BARCO</t>
  </si>
  <si>
    <t>STANDARD</t>
  </si>
  <si>
    <t>APART/AUDAC/JBL</t>
  </si>
  <si>
    <t xml:space="preserve">Supply, Transportation and installation of 10KVA / 312V DC on line UPS system </t>
  </si>
  <si>
    <t>Supply and fixing of 12V, 150 AH  MF battery</t>
  </si>
  <si>
    <t>Supply and providing of UPS cum battery rack 20 batteries</t>
  </si>
  <si>
    <t>33 a</t>
  </si>
  <si>
    <t>33 b</t>
  </si>
  <si>
    <t>33 c</t>
  </si>
  <si>
    <t>16.3 &amp; 16.4</t>
  </si>
  <si>
    <t>Cable connections for integration within MOTs and with Workshop Projector Hall, Networks with OFC Cable</t>
  </si>
  <si>
    <t xml:space="preserve">S. No </t>
  </si>
  <si>
    <t xml:space="preserve">Description of Item </t>
  </si>
  <si>
    <t xml:space="preserve">Amount (in Rs) </t>
  </si>
  <si>
    <t>Add for Supervision charges of TSMSIDC @ 4%</t>
  </si>
  <si>
    <t xml:space="preserve">Grand Total </t>
  </si>
  <si>
    <t>5 Gas Digital Area Alarm Panels (6 Gas - 6qty.)</t>
  </si>
  <si>
    <t>4 + 4 size of CO2 manifold System (CO2- 1qty &amp; N20 - 1qty)</t>
  </si>
  <si>
    <t>2 cylinder emergency manifold - CO2 (CO2 - 1qty &amp; N2O - 1qty.)</t>
  </si>
  <si>
    <t>Fully Automatic CO2  Control System (CO2 -1 &amp; N2O -1)</t>
  </si>
  <si>
    <t>Rate (Rs.)</t>
  </si>
  <si>
    <t xml:space="preserve"> Total Amount (Rs.)</t>
  </si>
  <si>
    <t>Flooring with Vinyl Sheets In Transplant ICU Corridor</t>
  </si>
  <si>
    <t>a) Stainless Steel Pre-fabricated Wall panels in MOTs</t>
  </si>
  <si>
    <t>b) Stainless Steel Pre-fabricated Wall panels in MOTs extended Corridor</t>
  </si>
  <si>
    <t xml:space="preserve">a) Stainless Steel Pre-fabricated Ceiling panels In MOTs </t>
  </si>
  <si>
    <t>b) Stainless Steel Pre-fabricated Ceiling panels In MOTs Corridor</t>
  </si>
  <si>
    <t>Dynamic Hatch Box</t>
  </si>
  <si>
    <t>Uni Directional Ceiling Laminar Airflow Systems</t>
  </si>
  <si>
    <t>5.1(a)</t>
  </si>
  <si>
    <t>5.1(b)</t>
  </si>
  <si>
    <t>Detachable High Definition Camera</t>
  </si>
  <si>
    <t>Electrical Installations in MOTs</t>
  </si>
  <si>
    <t>Abstract Estimate For Additional 2-MOTs in SOTC</t>
  </si>
  <si>
    <t>Add GST @ 18% for Turnkey Works</t>
  </si>
  <si>
    <t>Electrical connections for 2- UPS</t>
  </si>
  <si>
    <t>Provision for 2-MOTs (as per enclosed Sub -Estimate) incl. GST</t>
  </si>
  <si>
    <t xml:space="preserve">Removal &amp; Relocation of Roof top Solar panels </t>
  </si>
  <si>
    <t>LS for unforeseen Items</t>
  </si>
  <si>
    <t>SOUTH WEST BLOCK - 8th  FLOOR- GANDHI HOSPITAL</t>
  </si>
  <si>
    <t>Sub Total</t>
  </si>
  <si>
    <t>Estimate For Additional 2-MOTs in SOTC</t>
  </si>
  <si>
    <t>Double arm Surgical Pendants (Imported)</t>
  </si>
  <si>
    <t>Material: JINDAL/ TATA
Make: MPS</t>
  </si>
  <si>
    <t>SONY/PANASONIC /SAMSUNG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</si>
</sst>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2"/>
      <color rgb="FF000000"/>
      <name val="Cambria"/>
      <family val="1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0"/>
      <name val="Cambria"/>
      <family val="1"/>
    </font>
    <font>
      <sz val="11"/>
      <color rgb="FFFF0000"/>
      <name val="Cambria"/>
      <family val="1"/>
    </font>
    <font>
      <b/>
      <sz val="16"/>
      <color rgb="FF000000"/>
      <name val="Cambria"/>
      <family val="1"/>
    </font>
    <font>
      <b/>
      <sz val="16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1"/>
      <name val="Cambria"/>
      <family val="1"/>
    </font>
    <font>
      <sz val="12"/>
      <name val="Times New Roman"/>
      <family val="1"/>
    </font>
    <font>
      <b/>
      <sz val="18"/>
      <color rgb="FF000000"/>
      <name val="Arial"/>
      <family val="2"/>
    </font>
    <font>
      <b/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/>
  </cellStyleXfs>
  <cellXfs count="52"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164" fontId="3" fillId="0" borderId="0" xfId="1" applyFont="1"/>
    <xf numFmtId="43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4" fontId="3" fillId="0" borderId="1" xfId="1" applyFont="1" applyBorder="1" applyAlignment="1">
      <alignment horizontal="center" vertical="center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wrapText="1"/>
    </xf>
    <xf numFmtId="165" fontId="3" fillId="0" borderId="0" xfId="1" applyNumberFormat="1" applyFont="1"/>
    <xf numFmtId="165" fontId="8" fillId="0" borderId="0" xfId="1" applyNumberFormat="1" applyFont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2" readingOrder="1"/>
    </xf>
    <xf numFmtId="37" fontId="14" fillId="0" borderId="1" xfId="1" applyNumberFormat="1" applyFont="1" applyFill="1" applyBorder="1" applyAlignment="1">
      <alignment vertical="top" wrapText="1" readingOrder="1"/>
    </xf>
    <xf numFmtId="37" fontId="15" fillId="0" borderId="1" xfId="1" applyNumberFormat="1" applyFont="1" applyFill="1" applyBorder="1" applyAlignment="1">
      <alignment vertical="top" wrapText="1" readingOrder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65" fontId="17" fillId="0" borderId="1" xfId="1" applyNumberFormat="1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0" fontId="18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4" fontId="5" fillId="0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 readingOrder="1"/>
    </xf>
    <xf numFmtId="0" fontId="14" fillId="0" borderId="1" xfId="0" applyFont="1" applyBorder="1" applyAlignment="1">
      <alignment horizontal="left" vertical="top" wrapText="1" readingOrder="1"/>
    </xf>
    <xf numFmtId="0" fontId="16" fillId="0" borderId="1" xfId="0" applyFont="1" applyBorder="1" applyAlignment="1">
      <alignment horizontal="left" vertical="top" readingOrder="1"/>
    </xf>
    <xf numFmtId="165" fontId="17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top" wrapText="1" readingOrder="1"/>
    </xf>
    <xf numFmtId="0" fontId="14" fillId="0" borderId="1" xfId="0" applyFont="1" applyBorder="1" applyAlignment="1">
      <alignment horizontal="center" vertical="top" wrapText="1" readingOrder="1"/>
    </xf>
    <xf numFmtId="165" fontId="16" fillId="0" borderId="1" xfId="1" applyNumberFormat="1" applyFont="1" applyBorder="1" applyAlignment="1">
      <alignment vertical="top"/>
    </xf>
    <xf numFmtId="165" fontId="15" fillId="0" borderId="1" xfId="1" applyNumberFormat="1" applyFont="1" applyBorder="1" applyAlignment="1">
      <alignment horizontal="left" vertical="top" wrapText="1" readingOrder="1"/>
    </xf>
    <xf numFmtId="0" fontId="20" fillId="0" borderId="1" xfId="0" applyFont="1" applyBorder="1" applyAlignment="1">
      <alignment horizontal="left" vertical="top" wrapText="1" readingOrder="1"/>
    </xf>
    <xf numFmtId="37" fontId="20" fillId="0" borderId="1" xfId="1" applyNumberFormat="1" applyFont="1" applyFill="1" applyBorder="1" applyAlignment="1">
      <alignment vertical="top" wrapText="1" readingOrder="1"/>
    </xf>
    <xf numFmtId="0" fontId="1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</cellXfs>
  <cellStyles count="3">
    <cellStyle name="Comma" xfId="1" builtinId="3"/>
    <cellStyle name="Excel Built-in Normal 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zoomScale="70" zoomScaleNormal="70" workbookViewId="0">
      <pane ySplit="1" topLeftCell="A2" activePane="bottomLeft" state="frozen"/>
      <selection pane="bottomLeft" activeCell="E18" sqref="E18"/>
    </sheetView>
  </sheetViews>
  <sheetFormatPr defaultColWidth="9.140625" defaultRowHeight="14.25" x14ac:dyDescent="0.2"/>
  <cols>
    <col min="1" max="1" width="7.85546875" style="1" bestFit="1" customWidth="1"/>
    <col min="2" max="2" width="81.140625" style="1" bestFit="1" customWidth="1"/>
    <col min="3" max="3" width="27.85546875" style="1" bestFit="1" customWidth="1"/>
    <col min="4" max="16384" width="9.140625" style="1"/>
  </cols>
  <sheetData>
    <row r="1" spans="1:3" ht="38.450000000000003" customHeight="1" x14ac:dyDescent="0.3">
      <c r="A1" s="50" t="s">
        <v>80</v>
      </c>
      <c r="B1" s="50"/>
      <c r="C1" s="50"/>
    </row>
    <row r="2" spans="1:3" ht="20.100000000000001" customHeight="1" x14ac:dyDescent="0.2">
      <c r="A2" s="50" t="s">
        <v>74</v>
      </c>
      <c r="B2" s="50"/>
      <c r="C2" s="50"/>
    </row>
    <row r="3" spans="1:3" ht="20.100000000000001" customHeight="1" x14ac:dyDescent="0.2">
      <c r="A3" s="50"/>
      <c r="B3" s="50"/>
      <c r="C3" s="50"/>
    </row>
    <row r="4" spans="1:3" ht="24.95" customHeight="1" x14ac:dyDescent="0.3">
      <c r="A4" s="16" t="s">
        <v>52</v>
      </c>
      <c r="B4" s="17" t="s">
        <v>53</v>
      </c>
      <c r="C4" s="18" t="s">
        <v>54</v>
      </c>
    </row>
    <row r="5" spans="1:3" ht="42" customHeight="1" x14ac:dyDescent="0.3">
      <c r="A5" s="44">
        <v>1</v>
      </c>
      <c r="B5" s="42" t="s">
        <v>77</v>
      </c>
      <c r="C5" s="46">
        <f>'Detailed Estimate SOTC 2 OTS'!H47</f>
        <v>46659536.399999999</v>
      </c>
    </row>
    <row r="6" spans="1:3" ht="42" customHeight="1" x14ac:dyDescent="0.3">
      <c r="A6" s="44">
        <v>2</v>
      </c>
      <c r="B6" s="42" t="s">
        <v>78</v>
      </c>
      <c r="C6" s="47">
        <v>1400000</v>
      </c>
    </row>
    <row r="7" spans="1:3" ht="42" customHeight="1" x14ac:dyDescent="0.3">
      <c r="A7" s="44">
        <v>3</v>
      </c>
      <c r="B7" s="42" t="s">
        <v>79</v>
      </c>
      <c r="C7" s="46">
        <v>17387</v>
      </c>
    </row>
    <row r="8" spans="1:3" ht="24.95" customHeight="1" x14ac:dyDescent="0.3">
      <c r="A8" s="45"/>
      <c r="B8" s="41" t="s">
        <v>81</v>
      </c>
      <c r="C8" s="19">
        <f>SUM(C5:C7)</f>
        <v>48076923.399999999</v>
      </c>
    </row>
    <row r="9" spans="1:3" ht="24.95" customHeight="1" x14ac:dyDescent="0.3">
      <c r="A9" s="44">
        <v>4</v>
      </c>
      <c r="B9" s="40" t="s">
        <v>55</v>
      </c>
      <c r="C9" s="20">
        <f>C8*0.04</f>
        <v>1923076.936</v>
      </c>
    </row>
    <row r="10" spans="1:3" s="2" customFormat="1" ht="24.95" customHeight="1" x14ac:dyDescent="0.3">
      <c r="A10" s="40"/>
      <c r="B10" s="48" t="s">
        <v>56</v>
      </c>
      <c r="C10" s="49">
        <f>SUM(C8:C9)</f>
        <v>50000000.335999995</v>
      </c>
    </row>
    <row r="12" spans="1:3" ht="20.100000000000001" customHeight="1" x14ac:dyDescent="0.3"/>
    <row r="13" spans="1:3" ht="20.100000000000001" customHeight="1" x14ac:dyDescent="0.3"/>
    <row r="14" spans="1:3" ht="20.100000000000001" customHeight="1" x14ac:dyDescent="0.3"/>
    <row r="15" spans="1:3" ht="20.100000000000001" customHeight="1" x14ac:dyDescent="0.3"/>
    <row r="16" spans="1:3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  <row r="32" ht="20.100000000000001" customHeight="1" x14ac:dyDescent="0.3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spans="1:3" ht="20.100000000000001" customHeight="1" x14ac:dyDescent="0.2"/>
    <row r="82" spans="1:3" ht="20.100000000000001" customHeight="1" x14ac:dyDescent="0.2"/>
    <row r="83" spans="1:3" ht="20.100000000000001" customHeight="1" x14ac:dyDescent="0.2"/>
    <row r="84" spans="1:3" ht="20.100000000000001" customHeight="1" x14ac:dyDescent="0.2"/>
    <row r="85" spans="1:3" ht="20.100000000000001" customHeight="1" x14ac:dyDescent="0.2"/>
    <row r="91" spans="1:3" ht="15.75" x14ac:dyDescent="0.25">
      <c r="A91" s="12"/>
      <c r="B91" s="12"/>
      <c r="C91" s="12"/>
    </row>
    <row r="98" spans="1:3" s="12" customFormat="1" ht="15.75" x14ac:dyDescent="0.25">
      <c r="A98" s="1"/>
      <c r="B98" s="1"/>
      <c r="C98" s="1"/>
    </row>
  </sheetData>
  <mergeCells count="2">
    <mergeCell ref="A1:C1"/>
    <mergeCell ref="A2:C3"/>
  </mergeCells>
  <printOptions horizontalCentered="1"/>
  <pageMargins left="0.47244094488188981" right="0.39370078740157483" top="0.86" bottom="0.31496062992125984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abSelected="1" view="pageBreakPreview" zoomScaleNormal="100" zoomScaleSheetLayoutView="100" workbookViewId="0">
      <pane ySplit="4" topLeftCell="A5" activePane="bottomLeft" state="frozen"/>
      <selection pane="bottomLeft" activeCell="I10" sqref="I10"/>
    </sheetView>
  </sheetViews>
  <sheetFormatPr defaultColWidth="9.140625" defaultRowHeight="14.25" x14ac:dyDescent="0.2"/>
  <cols>
    <col min="1" max="1" width="5.140625" style="1" customWidth="1"/>
    <col min="2" max="2" width="8.7109375" style="1" customWidth="1"/>
    <col min="3" max="3" width="38.5703125" style="13" customWidth="1"/>
    <col min="4" max="4" width="17.42578125" style="3" customWidth="1"/>
    <col min="5" max="5" width="5.140625" style="1" bestFit="1" customWidth="1"/>
    <col min="6" max="6" width="5.42578125" style="1" bestFit="1" customWidth="1"/>
    <col min="7" max="7" width="11.7109375" style="4" customWidth="1"/>
    <col min="8" max="8" width="15.85546875" style="4" customWidth="1"/>
    <col min="9" max="9" width="24.42578125" style="1" customWidth="1"/>
    <col min="10" max="10" width="10.140625" style="1" customWidth="1"/>
    <col min="11" max="11" width="9.140625" style="1"/>
    <col min="12" max="12" width="38.140625" style="1" bestFit="1" customWidth="1"/>
    <col min="13" max="13" width="15.85546875" style="1" bestFit="1" customWidth="1"/>
    <col min="14" max="16384" width="9.140625" style="1"/>
  </cols>
  <sheetData>
    <row r="2" spans="1:13" ht="20.100000000000001" x14ac:dyDescent="0.3">
      <c r="A2" s="51" t="s">
        <v>80</v>
      </c>
      <c r="B2" s="51"/>
      <c r="C2" s="51"/>
      <c r="D2" s="51"/>
      <c r="E2" s="51"/>
      <c r="F2" s="51"/>
      <c r="G2" s="51"/>
      <c r="H2" s="51"/>
    </row>
    <row r="3" spans="1:13" ht="20.100000000000001" x14ac:dyDescent="0.3">
      <c r="A3" s="51" t="s">
        <v>82</v>
      </c>
      <c r="B3" s="51"/>
      <c r="C3" s="51"/>
      <c r="D3" s="51"/>
      <c r="E3" s="51"/>
      <c r="F3" s="51"/>
      <c r="G3" s="51"/>
      <c r="H3" s="51"/>
      <c r="J3" s="6"/>
    </row>
    <row r="4" spans="1:13" s="10" customFormat="1" ht="60" x14ac:dyDescent="0.35">
      <c r="A4" s="33" t="s">
        <v>0</v>
      </c>
      <c r="B4" s="33" t="s">
        <v>1</v>
      </c>
      <c r="C4" s="33" t="s">
        <v>2</v>
      </c>
      <c r="D4" s="33"/>
      <c r="E4" s="33" t="s">
        <v>3</v>
      </c>
      <c r="F4" s="33" t="s">
        <v>4</v>
      </c>
      <c r="G4" s="34" t="s">
        <v>61</v>
      </c>
      <c r="H4" s="34" t="s">
        <v>62</v>
      </c>
      <c r="J4" s="11"/>
    </row>
    <row r="5" spans="1:13" ht="38.25" x14ac:dyDescent="0.2">
      <c r="A5" s="21">
        <v>1</v>
      </c>
      <c r="B5" s="21">
        <v>1</v>
      </c>
      <c r="C5" s="22" t="s">
        <v>64</v>
      </c>
      <c r="D5" s="23" t="s">
        <v>84</v>
      </c>
      <c r="E5" s="35">
        <v>200</v>
      </c>
      <c r="F5" s="21" t="s">
        <v>5</v>
      </c>
      <c r="G5" s="24">
        <v>15010</v>
      </c>
      <c r="H5" s="24">
        <f>G5*E5</f>
        <v>3002000</v>
      </c>
      <c r="I5" s="25"/>
      <c r="J5" s="5"/>
    </row>
    <row r="6" spans="1:13" ht="38.25" x14ac:dyDescent="0.2">
      <c r="A6" s="21"/>
      <c r="B6" s="21">
        <v>1</v>
      </c>
      <c r="C6" s="22" t="s">
        <v>65</v>
      </c>
      <c r="D6" s="23" t="s">
        <v>84</v>
      </c>
      <c r="E6" s="35">
        <v>150</v>
      </c>
      <c r="F6" s="21" t="s">
        <v>5</v>
      </c>
      <c r="G6" s="24">
        <v>15010</v>
      </c>
      <c r="H6" s="24">
        <f t="shared" ref="H6:H44" si="0">G6*E6</f>
        <v>2251500</v>
      </c>
      <c r="I6" s="25"/>
      <c r="J6" s="5"/>
    </row>
    <row r="7" spans="1:13" ht="38.25" x14ac:dyDescent="0.2">
      <c r="A7" s="21">
        <v>2</v>
      </c>
      <c r="B7" s="21">
        <v>1</v>
      </c>
      <c r="C7" s="22" t="s">
        <v>66</v>
      </c>
      <c r="D7" s="23" t="s">
        <v>84</v>
      </c>
      <c r="E7" s="35">
        <v>70</v>
      </c>
      <c r="F7" s="21" t="s">
        <v>5</v>
      </c>
      <c r="G7" s="24">
        <v>15010</v>
      </c>
      <c r="H7" s="24">
        <f t="shared" si="0"/>
        <v>1050700</v>
      </c>
      <c r="I7" s="25"/>
      <c r="J7" s="5"/>
      <c r="M7" s="14"/>
    </row>
    <row r="8" spans="1:13" ht="38.25" x14ac:dyDescent="0.2">
      <c r="A8" s="21"/>
      <c r="B8" s="21">
        <v>1</v>
      </c>
      <c r="C8" s="22" t="s">
        <v>67</v>
      </c>
      <c r="D8" s="23" t="s">
        <v>84</v>
      </c>
      <c r="E8" s="35">
        <v>8</v>
      </c>
      <c r="F8" s="21" t="s">
        <v>5</v>
      </c>
      <c r="G8" s="24">
        <v>15010</v>
      </c>
      <c r="H8" s="24">
        <f t="shared" si="0"/>
        <v>120080</v>
      </c>
      <c r="I8" s="25"/>
      <c r="J8" s="5"/>
      <c r="M8" s="14"/>
    </row>
    <row r="9" spans="1:13" ht="24.95" x14ac:dyDescent="0.3">
      <c r="A9" s="21">
        <v>3</v>
      </c>
      <c r="B9" s="21">
        <v>2.1</v>
      </c>
      <c r="C9" s="22" t="s">
        <v>8</v>
      </c>
      <c r="D9" s="23" t="s">
        <v>35</v>
      </c>
      <c r="E9" s="35">
        <v>80</v>
      </c>
      <c r="F9" s="21" t="s">
        <v>5</v>
      </c>
      <c r="G9" s="24">
        <v>4035</v>
      </c>
      <c r="H9" s="24">
        <f t="shared" si="0"/>
        <v>322800</v>
      </c>
      <c r="I9" s="25"/>
      <c r="J9" s="5"/>
      <c r="M9" s="14"/>
    </row>
    <row r="10" spans="1:13" ht="27.95" x14ac:dyDescent="0.3">
      <c r="A10" s="21">
        <v>4</v>
      </c>
      <c r="B10" s="21">
        <v>2.2000000000000002</v>
      </c>
      <c r="C10" s="22" t="s">
        <v>63</v>
      </c>
      <c r="D10" s="23" t="s">
        <v>35</v>
      </c>
      <c r="E10" s="35">
        <v>50</v>
      </c>
      <c r="F10" s="21" t="s">
        <v>5</v>
      </c>
      <c r="G10" s="24">
        <v>3750</v>
      </c>
      <c r="H10" s="24">
        <f t="shared" si="0"/>
        <v>187500</v>
      </c>
      <c r="I10" s="25"/>
      <c r="J10" s="5"/>
      <c r="M10" s="14"/>
    </row>
    <row r="11" spans="1:13" ht="18" customHeight="1" x14ac:dyDescent="0.3">
      <c r="A11" s="21">
        <v>5</v>
      </c>
      <c r="B11" s="21">
        <v>1.5</v>
      </c>
      <c r="C11" s="22" t="s">
        <v>68</v>
      </c>
      <c r="D11" s="23"/>
      <c r="E11" s="35">
        <v>1</v>
      </c>
      <c r="F11" s="21" t="s">
        <v>7</v>
      </c>
      <c r="G11" s="43">
        <v>295000</v>
      </c>
      <c r="H11" s="24">
        <f t="shared" si="0"/>
        <v>295000</v>
      </c>
      <c r="I11" s="25"/>
      <c r="J11" s="5"/>
      <c r="M11" s="14"/>
    </row>
    <row r="12" spans="1:13" ht="50.1" x14ac:dyDescent="0.3">
      <c r="A12" s="21">
        <v>6</v>
      </c>
      <c r="B12" s="21">
        <v>3</v>
      </c>
      <c r="C12" s="22" t="s">
        <v>69</v>
      </c>
      <c r="D12" s="23" t="s">
        <v>36</v>
      </c>
      <c r="E12" s="35">
        <v>2</v>
      </c>
      <c r="F12" s="21" t="s">
        <v>7</v>
      </c>
      <c r="G12" s="24">
        <v>465000</v>
      </c>
      <c r="H12" s="24">
        <f t="shared" si="0"/>
        <v>930000</v>
      </c>
      <c r="I12" s="25"/>
      <c r="J12" s="5"/>
      <c r="M12" s="14"/>
    </row>
    <row r="13" spans="1:13" ht="24.95" x14ac:dyDescent="0.3">
      <c r="A13" s="21">
        <v>7</v>
      </c>
      <c r="B13" s="21">
        <v>3.1</v>
      </c>
      <c r="C13" s="22" t="s">
        <v>9</v>
      </c>
      <c r="D13" s="23" t="s">
        <v>37</v>
      </c>
      <c r="E13" s="35">
        <v>2</v>
      </c>
      <c r="F13" s="21" t="s">
        <v>7</v>
      </c>
      <c r="G13" s="24">
        <v>1495000</v>
      </c>
      <c r="H13" s="24">
        <f t="shared" si="0"/>
        <v>2990000</v>
      </c>
      <c r="I13" s="25"/>
      <c r="J13" s="5"/>
      <c r="M13" s="14"/>
    </row>
    <row r="14" spans="1:13" ht="24.95" x14ac:dyDescent="0.3">
      <c r="A14" s="21">
        <v>8</v>
      </c>
      <c r="B14" s="21">
        <v>3.2</v>
      </c>
      <c r="C14" s="22" t="s">
        <v>10</v>
      </c>
      <c r="D14" s="23" t="s">
        <v>37</v>
      </c>
      <c r="E14" s="35">
        <v>2</v>
      </c>
      <c r="F14" s="21" t="s">
        <v>7</v>
      </c>
      <c r="G14" s="24">
        <v>345000</v>
      </c>
      <c r="H14" s="24">
        <f t="shared" si="0"/>
        <v>690000</v>
      </c>
      <c r="I14" s="25"/>
      <c r="J14" s="5"/>
      <c r="M14" s="14"/>
    </row>
    <row r="15" spans="1:13" ht="21" customHeight="1" x14ac:dyDescent="0.3">
      <c r="A15" s="21">
        <v>9</v>
      </c>
      <c r="B15" s="21">
        <v>4</v>
      </c>
      <c r="C15" s="22" t="s">
        <v>11</v>
      </c>
      <c r="D15" s="23" t="s">
        <v>6</v>
      </c>
      <c r="E15" s="35">
        <v>2</v>
      </c>
      <c r="F15" s="21" t="s">
        <v>7</v>
      </c>
      <c r="G15" s="24">
        <v>22500</v>
      </c>
      <c r="H15" s="24">
        <f t="shared" si="0"/>
        <v>45000</v>
      </c>
      <c r="I15" s="25"/>
      <c r="J15" s="5"/>
      <c r="M15" s="14"/>
    </row>
    <row r="16" spans="1:13" ht="21" customHeight="1" x14ac:dyDescent="0.3">
      <c r="A16" s="21">
        <v>10</v>
      </c>
      <c r="B16" s="21" t="s">
        <v>70</v>
      </c>
      <c r="C16" s="22" t="s">
        <v>12</v>
      </c>
      <c r="D16" s="23" t="s">
        <v>38</v>
      </c>
      <c r="E16" s="35">
        <v>2</v>
      </c>
      <c r="F16" s="21" t="s">
        <v>7</v>
      </c>
      <c r="G16" s="24">
        <v>1195000</v>
      </c>
      <c r="H16" s="24">
        <f t="shared" si="0"/>
        <v>2390000</v>
      </c>
      <c r="I16" s="25"/>
      <c r="J16" s="5"/>
      <c r="M16" s="14"/>
    </row>
    <row r="17" spans="1:13" ht="21" customHeight="1" x14ac:dyDescent="0.3">
      <c r="A17" s="21">
        <v>11</v>
      </c>
      <c r="B17" s="21" t="s">
        <v>71</v>
      </c>
      <c r="C17" s="22" t="s">
        <v>83</v>
      </c>
      <c r="D17" s="23" t="s">
        <v>38</v>
      </c>
      <c r="E17" s="35">
        <v>6</v>
      </c>
      <c r="F17" s="21" t="s">
        <v>7</v>
      </c>
      <c r="G17" s="24">
        <v>1195000</v>
      </c>
      <c r="H17" s="24">
        <f t="shared" si="0"/>
        <v>7170000</v>
      </c>
      <c r="I17" s="25"/>
      <c r="J17" s="5"/>
      <c r="M17" s="14"/>
    </row>
    <row r="18" spans="1:13" ht="27.95" x14ac:dyDescent="0.3">
      <c r="A18" s="21">
        <v>12</v>
      </c>
      <c r="B18" s="21">
        <v>5.3</v>
      </c>
      <c r="C18" s="22" t="s">
        <v>13</v>
      </c>
      <c r="D18" s="23" t="s">
        <v>39</v>
      </c>
      <c r="E18" s="35">
        <v>2</v>
      </c>
      <c r="F18" s="21" t="s">
        <v>7</v>
      </c>
      <c r="G18" s="24">
        <v>3550000</v>
      </c>
      <c r="H18" s="24">
        <f t="shared" si="0"/>
        <v>7100000</v>
      </c>
      <c r="I18" s="25"/>
      <c r="J18" s="5"/>
      <c r="M18" s="14"/>
    </row>
    <row r="19" spans="1:13" ht="21" customHeight="1" x14ac:dyDescent="0.3">
      <c r="A19" s="21">
        <v>13</v>
      </c>
      <c r="B19" s="21">
        <v>5.4</v>
      </c>
      <c r="C19" s="22" t="s">
        <v>72</v>
      </c>
      <c r="D19" s="23"/>
      <c r="E19" s="35">
        <v>1</v>
      </c>
      <c r="F19" s="21" t="s">
        <v>7</v>
      </c>
      <c r="G19" s="43">
        <v>995000</v>
      </c>
      <c r="H19" s="24">
        <f t="shared" si="0"/>
        <v>995000</v>
      </c>
      <c r="I19" s="25"/>
      <c r="J19" s="5"/>
      <c r="M19" s="14"/>
    </row>
    <row r="20" spans="1:13" ht="28.5" x14ac:dyDescent="0.2">
      <c r="A20" s="21">
        <v>14</v>
      </c>
      <c r="B20" s="21">
        <v>91</v>
      </c>
      <c r="C20" s="22" t="s">
        <v>14</v>
      </c>
      <c r="D20" s="23" t="s">
        <v>85</v>
      </c>
      <c r="E20" s="35">
        <v>2</v>
      </c>
      <c r="F20" s="21" t="s">
        <v>7</v>
      </c>
      <c r="G20" s="24">
        <v>22500</v>
      </c>
      <c r="H20" s="24">
        <f t="shared" si="0"/>
        <v>45000</v>
      </c>
      <c r="I20" s="25"/>
      <c r="J20" s="5"/>
      <c r="M20" s="14"/>
    </row>
    <row r="21" spans="1:13" ht="27.95" x14ac:dyDescent="0.3">
      <c r="A21" s="21">
        <v>15</v>
      </c>
      <c r="B21" s="21">
        <v>6</v>
      </c>
      <c r="C21" s="22" t="s">
        <v>15</v>
      </c>
      <c r="D21" s="23" t="s">
        <v>40</v>
      </c>
      <c r="E21" s="35">
        <v>40</v>
      </c>
      <c r="F21" s="21" t="s">
        <v>7</v>
      </c>
      <c r="G21" s="24">
        <v>18750</v>
      </c>
      <c r="H21" s="24">
        <f t="shared" si="0"/>
        <v>750000</v>
      </c>
      <c r="I21" s="25"/>
      <c r="J21" s="5"/>
      <c r="M21" s="14"/>
    </row>
    <row r="22" spans="1:13" ht="30" customHeight="1" x14ac:dyDescent="0.2">
      <c r="A22" s="21">
        <v>16</v>
      </c>
      <c r="B22" s="21">
        <v>7</v>
      </c>
      <c r="C22" s="22" t="s">
        <v>16</v>
      </c>
      <c r="D22" s="23" t="s">
        <v>6</v>
      </c>
      <c r="E22" s="35">
        <v>2</v>
      </c>
      <c r="F22" s="21" t="s">
        <v>7</v>
      </c>
      <c r="G22" s="24">
        <v>115000</v>
      </c>
      <c r="H22" s="24">
        <f t="shared" si="0"/>
        <v>230000</v>
      </c>
      <c r="I22" s="25"/>
      <c r="J22" s="5"/>
      <c r="M22" s="14"/>
    </row>
    <row r="23" spans="1:13" ht="21" customHeight="1" x14ac:dyDescent="0.2">
      <c r="A23" s="21">
        <v>17</v>
      </c>
      <c r="B23" s="21">
        <v>8</v>
      </c>
      <c r="C23" s="22" t="s">
        <v>17</v>
      </c>
      <c r="D23" s="23" t="s">
        <v>6</v>
      </c>
      <c r="E23" s="35">
        <v>2</v>
      </c>
      <c r="F23" s="21" t="s">
        <v>7</v>
      </c>
      <c r="G23" s="24">
        <v>115000</v>
      </c>
      <c r="H23" s="24">
        <f t="shared" si="0"/>
        <v>230000</v>
      </c>
      <c r="I23" s="26"/>
      <c r="J23" s="5"/>
      <c r="M23" s="14"/>
    </row>
    <row r="24" spans="1:13" ht="21" customHeight="1" x14ac:dyDescent="0.2">
      <c r="A24" s="21">
        <v>18</v>
      </c>
      <c r="B24" s="21">
        <v>10</v>
      </c>
      <c r="C24" s="22" t="s">
        <v>18</v>
      </c>
      <c r="D24" s="23" t="s">
        <v>6</v>
      </c>
      <c r="E24" s="35">
        <v>2</v>
      </c>
      <c r="F24" s="21" t="s">
        <v>7</v>
      </c>
      <c r="G24" s="24">
        <v>75000</v>
      </c>
      <c r="H24" s="24">
        <f t="shared" si="0"/>
        <v>150000</v>
      </c>
      <c r="I24" s="25"/>
      <c r="J24" s="5"/>
      <c r="M24" s="14"/>
    </row>
    <row r="25" spans="1:13" s="2" customFormat="1" ht="21" customHeight="1" x14ac:dyDescent="0.2">
      <c r="A25" s="21">
        <v>19</v>
      </c>
      <c r="B25" s="21">
        <v>11</v>
      </c>
      <c r="C25" s="22" t="s">
        <v>19</v>
      </c>
      <c r="D25" s="23" t="s">
        <v>6</v>
      </c>
      <c r="E25" s="35">
        <v>2</v>
      </c>
      <c r="F25" s="21" t="s">
        <v>7</v>
      </c>
      <c r="G25" s="24">
        <v>18750</v>
      </c>
      <c r="H25" s="24">
        <f t="shared" si="0"/>
        <v>37500</v>
      </c>
      <c r="I25" s="25"/>
      <c r="J25" s="5"/>
      <c r="M25" s="15"/>
    </row>
    <row r="26" spans="1:13" ht="21" customHeight="1" x14ac:dyDescent="0.2">
      <c r="A26" s="21">
        <v>20</v>
      </c>
      <c r="B26" s="21">
        <v>12</v>
      </c>
      <c r="C26" s="22" t="s">
        <v>20</v>
      </c>
      <c r="D26" s="23" t="s">
        <v>6</v>
      </c>
      <c r="E26" s="35">
        <v>2</v>
      </c>
      <c r="F26" s="21" t="s">
        <v>7</v>
      </c>
      <c r="G26" s="24">
        <v>37500</v>
      </c>
      <c r="H26" s="24">
        <f t="shared" si="0"/>
        <v>75000</v>
      </c>
      <c r="I26" s="25"/>
      <c r="J26" s="5"/>
    </row>
    <row r="27" spans="1:13" ht="21" customHeight="1" x14ac:dyDescent="0.2">
      <c r="A27" s="21">
        <v>21</v>
      </c>
      <c r="B27" s="21">
        <v>13</v>
      </c>
      <c r="C27" s="22" t="s">
        <v>21</v>
      </c>
      <c r="D27" s="23" t="s">
        <v>6</v>
      </c>
      <c r="E27" s="35">
        <v>2</v>
      </c>
      <c r="F27" s="21" t="s">
        <v>7</v>
      </c>
      <c r="G27" s="24">
        <v>385000</v>
      </c>
      <c r="H27" s="24">
        <f t="shared" si="0"/>
        <v>770000</v>
      </c>
      <c r="I27" s="25"/>
      <c r="J27" s="5"/>
    </row>
    <row r="28" spans="1:13" ht="36.75" customHeight="1" x14ac:dyDescent="0.2">
      <c r="A28" s="21">
        <v>22</v>
      </c>
      <c r="B28" s="21">
        <v>16.100000000000001</v>
      </c>
      <c r="C28" s="22" t="s">
        <v>22</v>
      </c>
      <c r="D28" s="23" t="s">
        <v>41</v>
      </c>
      <c r="E28" s="35">
        <v>2</v>
      </c>
      <c r="F28" s="21" t="s">
        <v>7</v>
      </c>
      <c r="G28" s="24">
        <v>1295000</v>
      </c>
      <c r="H28" s="24">
        <f t="shared" si="0"/>
        <v>2590000</v>
      </c>
      <c r="I28" s="25"/>
      <c r="J28" s="5"/>
    </row>
    <row r="29" spans="1:13" ht="47.25" x14ac:dyDescent="0.2">
      <c r="A29" s="21">
        <v>23</v>
      </c>
      <c r="B29" s="27" t="s">
        <v>50</v>
      </c>
      <c r="C29" s="28" t="s">
        <v>51</v>
      </c>
      <c r="D29" s="28"/>
      <c r="E29" s="35">
        <v>2</v>
      </c>
      <c r="F29" s="27" t="s">
        <v>23</v>
      </c>
      <c r="G29" s="29">
        <v>997500</v>
      </c>
      <c r="H29" s="24">
        <f t="shared" si="0"/>
        <v>1995000</v>
      </c>
      <c r="I29" s="25"/>
      <c r="J29" s="5"/>
    </row>
    <row r="30" spans="1:13" ht="21" customHeight="1" x14ac:dyDescent="0.2">
      <c r="A30" s="21">
        <v>24</v>
      </c>
      <c r="B30" s="21">
        <v>16.7</v>
      </c>
      <c r="C30" s="22" t="s">
        <v>24</v>
      </c>
      <c r="D30" s="23" t="s">
        <v>43</v>
      </c>
      <c r="E30" s="35">
        <v>2</v>
      </c>
      <c r="F30" s="21" t="s">
        <v>7</v>
      </c>
      <c r="G30" s="24">
        <v>15000</v>
      </c>
      <c r="H30" s="24">
        <f t="shared" si="0"/>
        <v>30000</v>
      </c>
      <c r="I30" s="25"/>
      <c r="J30" s="5"/>
    </row>
    <row r="31" spans="1:13" ht="21" customHeight="1" x14ac:dyDescent="0.2">
      <c r="A31" s="21">
        <v>25</v>
      </c>
      <c r="B31" s="21">
        <v>19</v>
      </c>
      <c r="C31" s="22" t="s">
        <v>73</v>
      </c>
      <c r="D31" s="23" t="s">
        <v>42</v>
      </c>
      <c r="E31" s="35">
        <v>2</v>
      </c>
      <c r="F31" s="21" t="s">
        <v>23</v>
      </c>
      <c r="G31" s="24">
        <v>195000</v>
      </c>
      <c r="H31" s="24">
        <f t="shared" si="0"/>
        <v>390000</v>
      </c>
      <c r="I31" s="25"/>
      <c r="J31" s="5"/>
    </row>
    <row r="32" spans="1:13" ht="31.5" x14ac:dyDescent="0.2">
      <c r="A32" s="21">
        <v>26</v>
      </c>
      <c r="B32" s="30" t="s">
        <v>47</v>
      </c>
      <c r="C32" s="31" t="s">
        <v>44</v>
      </c>
      <c r="D32" s="31"/>
      <c r="E32" s="36">
        <v>2</v>
      </c>
      <c r="F32" s="27" t="s">
        <v>7</v>
      </c>
      <c r="G32" s="32">
        <v>400000</v>
      </c>
      <c r="H32" s="24">
        <f t="shared" si="0"/>
        <v>800000</v>
      </c>
      <c r="I32" s="25"/>
      <c r="J32" s="5"/>
    </row>
    <row r="33" spans="1:10" ht="31.5" x14ac:dyDescent="0.2">
      <c r="A33" s="21">
        <v>27</v>
      </c>
      <c r="B33" s="30" t="s">
        <v>48</v>
      </c>
      <c r="C33" s="31" t="s">
        <v>45</v>
      </c>
      <c r="D33" s="31"/>
      <c r="E33" s="36">
        <v>52</v>
      </c>
      <c r="F33" s="27" t="s">
        <v>7</v>
      </c>
      <c r="G33" s="32">
        <v>25000</v>
      </c>
      <c r="H33" s="24">
        <f t="shared" si="0"/>
        <v>1300000</v>
      </c>
      <c r="I33" s="25"/>
      <c r="J33" s="5"/>
    </row>
    <row r="34" spans="1:10" ht="31.5" x14ac:dyDescent="0.2">
      <c r="A34" s="21">
        <v>28</v>
      </c>
      <c r="B34" s="30" t="s">
        <v>49</v>
      </c>
      <c r="C34" s="31" t="s">
        <v>46</v>
      </c>
      <c r="D34" s="31"/>
      <c r="E34" s="36">
        <v>2</v>
      </c>
      <c r="F34" s="27" t="s">
        <v>7</v>
      </c>
      <c r="G34" s="32">
        <v>30000</v>
      </c>
      <c r="H34" s="24">
        <f t="shared" si="0"/>
        <v>60000</v>
      </c>
      <c r="I34" s="25"/>
      <c r="J34" s="5"/>
    </row>
    <row r="35" spans="1:10" ht="21" customHeight="1" x14ac:dyDescent="0.2">
      <c r="A35" s="21">
        <v>29</v>
      </c>
      <c r="B35" s="21">
        <v>88.2</v>
      </c>
      <c r="C35" s="22" t="s">
        <v>25</v>
      </c>
      <c r="D35" s="23" t="s">
        <v>6</v>
      </c>
      <c r="E35" s="35">
        <v>2</v>
      </c>
      <c r="F35" s="21" t="s">
        <v>7</v>
      </c>
      <c r="G35" s="24">
        <v>3500</v>
      </c>
      <c r="H35" s="24">
        <f t="shared" si="0"/>
        <v>7000</v>
      </c>
      <c r="I35" s="25"/>
      <c r="J35" s="5"/>
    </row>
    <row r="36" spans="1:10" ht="21" customHeight="1" x14ac:dyDescent="0.2">
      <c r="A36" s="21">
        <v>30</v>
      </c>
      <c r="B36" s="21">
        <v>88.2</v>
      </c>
      <c r="C36" s="22" t="s">
        <v>26</v>
      </c>
      <c r="D36" s="23" t="s">
        <v>6</v>
      </c>
      <c r="E36" s="35">
        <v>3</v>
      </c>
      <c r="F36" s="21" t="s">
        <v>7</v>
      </c>
      <c r="G36" s="24">
        <v>4500</v>
      </c>
      <c r="H36" s="24">
        <f t="shared" si="0"/>
        <v>13500</v>
      </c>
      <c r="I36" s="25"/>
      <c r="J36" s="5"/>
    </row>
    <row r="37" spans="1:10" ht="21" customHeight="1" x14ac:dyDescent="0.2">
      <c r="A37" s="21">
        <v>31</v>
      </c>
      <c r="B37" s="21">
        <v>88.2</v>
      </c>
      <c r="C37" s="22" t="s">
        <v>27</v>
      </c>
      <c r="D37" s="23" t="s">
        <v>6</v>
      </c>
      <c r="E37" s="35">
        <v>1</v>
      </c>
      <c r="F37" s="21" t="s">
        <v>7</v>
      </c>
      <c r="G37" s="24">
        <v>5500</v>
      </c>
      <c r="H37" s="24">
        <f t="shared" si="0"/>
        <v>5500</v>
      </c>
      <c r="I37" s="25"/>
      <c r="J37" s="5"/>
    </row>
    <row r="38" spans="1:10" ht="28.5" x14ac:dyDescent="0.2">
      <c r="A38" s="21">
        <v>32</v>
      </c>
      <c r="B38" s="21">
        <v>88.4</v>
      </c>
      <c r="C38" s="22" t="s">
        <v>57</v>
      </c>
      <c r="D38" s="23" t="s">
        <v>6</v>
      </c>
      <c r="E38" s="35">
        <v>1</v>
      </c>
      <c r="F38" s="21" t="s">
        <v>7</v>
      </c>
      <c r="G38" s="24">
        <v>40000</v>
      </c>
      <c r="H38" s="24">
        <f t="shared" si="0"/>
        <v>40000</v>
      </c>
      <c r="I38" s="25"/>
      <c r="J38" s="5"/>
    </row>
    <row r="39" spans="1:10" ht="21" customHeight="1" x14ac:dyDescent="0.2">
      <c r="A39" s="21">
        <v>33</v>
      </c>
      <c r="B39" s="21">
        <v>88.5</v>
      </c>
      <c r="C39" s="22" t="s">
        <v>28</v>
      </c>
      <c r="D39" s="23" t="s">
        <v>6</v>
      </c>
      <c r="E39" s="35">
        <v>58</v>
      </c>
      <c r="F39" s="21" t="s">
        <v>7</v>
      </c>
      <c r="G39" s="24">
        <v>550</v>
      </c>
      <c r="H39" s="24">
        <f t="shared" si="0"/>
        <v>31900</v>
      </c>
      <c r="I39" s="25"/>
      <c r="J39" s="5"/>
    </row>
    <row r="40" spans="1:10" ht="21" customHeight="1" x14ac:dyDescent="0.2">
      <c r="A40" s="21">
        <v>34</v>
      </c>
      <c r="B40" s="21" t="s">
        <v>29</v>
      </c>
      <c r="C40" s="22" t="s">
        <v>30</v>
      </c>
      <c r="D40" s="23" t="s">
        <v>6</v>
      </c>
      <c r="E40" s="35">
        <v>5</v>
      </c>
      <c r="F40" s="21" t="s">
        <v>7</v>
      </c>
      <c r="G40" s="24">
        <v>22500</v>
      </c>
      <c r="H40" s="24">
        <f t="shared" si="0"/>
        <v>112500</v>
      </c>
      <c r="I40" s="25"/>
      <c r="J40" s="5"/>
    </row>
    <row r="41" spans="1:10" ht="28.5" x14ac:dyDescent="0.2">
      <c r="A41" s="21">
        <v>35</v>
      </c>
      <c r="B41" s="21" t="s">
        <v>31</v>
      </c>
      <c r="C41" s="22" t="s">
        <v>58</v>
      </c>
      <c r="D41" s="23" t="s">
        <v>6</v>
      </c>
      <c r="E41" s="35">
        <v>1</v>
      </c>
      <c r="F41" s="21" t="s">
        <v>23</v>
      </c>
      <c r="G41" s="24">
        <v>40000</v>
      </c>
      <c r="H41" s="24">
        <f t="shared" si="0"/>
        <v>40000</v>
      </c>
      <c r="I41" s="25"/>
      <c r="J41" s="5"/>
    </row>
    <row r="42" spans="1:10" ht="28.5" x14ac:dyDescent="0.2">
      <c r="A42" s="21">
        <v>36</v>
      </c>
      <c r="B42" s="21" t="s">
        <v>32</v>
      </c>
      <c r="C42" s="22" t="s">
        <v>59</v>
      </c>
      <c r="D42" s="23" t="s">
        <v>6</v>
      </c>
      <c r="E42" s="35">
        <v>1</v>
      </c>
      <c r="F42" s="21" t="s">
        <v>23</v>
      </c>
      <c r="G42" s="24">
        <v>14500</v>
      </c>
      <c r="H42" s="24">
        <f t="shared" si="0"/>
        <v>14500</v>
      </c>
      <c r="I42" s="25"/>
      <c r="J42" s="5"/>
    </row>
    <row r="43" spans="1:10" ht="28.5" x14ac:dyDescent="0.2">
      <c r="A43" s="21">
        <v>37</v>
      </c>
      <c r="B43" s="21" t="s">
        <v>33</v>
      </c>
      <c r="C43" s="22" t="s">
        <v>60</v>
      </c>
      <c r="D43" s="23" t="s">
        <v>6</v>
      </c>
      <c r="E43" s="35">
        <v>1</v>
      </c>
      <c r="F43" s="21" t="s">
        <v>23</v>
      </c>
      <c r="G43" s="24">
        <v>185000</v>
      </c>
      <c r="H43" s="24">
        <f t="shared" si="0"/>
        <v>185000</v>
      </c>
      <c r="I43" s="25"/>
      <c r="J43" s="5"/>
    </row>
    <row r="44" spans="1:10" ht="21" customHeight="1" x14ac:dyDescent="0.2">
      <c r="A44" s="21">
        <v>38</v>
      </c>
      <c r="B44" s="21"/>
      <c r="C44" s="22" t="s">
        <v>76</v>
      </c>
      <c r="D44" s="23"/>
      <c r="E44" s="35">
        <v>1</v>
      </c>
      <c r="F44" s="21" t="s">
        <v>23</v>
      </c>
      <c r="G44" s="24">
        <v>100000</v>
      </c>
      <c r="H44" s="24">
        <f t="shared" si="0"/>
        <v>100000</v>
      </c>
      <c r="I44" s="25"/>
      <c r="J44" s="5"/>
    </row>
    <row r="45" spans="1:10" ht="21" customHeight="1" x14ac:dyDescent="0.2">
      <c r="A45" s="21"/>
      <c r="B45" s="7"/>
      <c r="C45" s="7"/>
      <c r="D45" s="8"/>
      <c r="E45" s="7"/>
      <c r="F45" s="7"/>
      <c r="G45" s="9"/>
      <c r="H45" s="37">
        <f>SUM(H5:H44)</f>
        <v>39541980</v>
      </c>
      <c r="J45" s="5"/>
    </row>
    <row r="46" spans="1:10" ht="21" customHeight="1" x14ac:dyDescent="0.2">
      <c r="A46" s="21"/>
      <c r="B46" s="7"/>
      <c r="C46" s="7" t="s">
        <v>75</v>
      </c>
      <c r="D46" s="8"/>
      <c r="E46" s="7"/>
      <c r="F46" s="7"/>
      <c r="G46" s="9"/>
      <c r="H46" s="9">
        <f>H45*18%</f>
        <v>7117556.3999999994</v>
      </c>
      <c r="J46" s="5"/>
    </row>
    <row r="47" spans="1:10" ht="21" customHeight="1" x14ac:dyDescent="0.2">
      <c r="A47" s="21"/>
      <c r="B47" s="7"/>
      <c r="C47" s="38" t="s">
        <v>34</v>
      </c>
      <c r="D47" s="39"/>
      <c r="E47" s="38"/>
      <c r="F47" s="38"/>
      <c r="G47" s="37"/>
      <c r="H47" s="37">
        <f>SUM(H45:H46)</f>
        <v>46659536.399999999</v>
      </c>
      <c r="J47" s="5"/>
    </row>
    <row r="48" spans="1:10" ht="20.100000000000001" customHeight="1" x14ac:dyDescent="0.2">
      <c r="J48" s="5"/>
    </row>
  </sheetData>
  <sortState ref="A7:L49">
    <sortCondition ref="A7:A49"/>
  </sortState>
  <mergeCells count="2">
    <mergeCell ref="A2:H2"/>
    <mergeCell ref="A3:H3"/>
  </mergeCells>
  <printOptions horizontalCentered="1"/>
  <pageMargins left="0.59055118110236227" right="7.874015748031496E-2" top="1.3779527559055118" bottom="1.5748031496062993" header="0.31496062992125984" footer="0.31496062992125984"/>
  <pageSetup paperSize="9" scale="85" orientation="portrait" r:id="rId1"/>
  <rowBreaks count="1" manualBreakCount="1">
    <brk id="2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Abstract</vt:lpstr>
      <vt:lpstr>Detailed Estimate SOTC 2 OTS</vt:lpstr>
      <vt:lpstr>Abstract!Print_Area</vt:lpstr>
      <vt:lpstr>'Detailed Estimate SOTC 2 OTS'!Print_Area</vt:lpstr>
      <vt:lpstr>'Detailed Estimate SOTC 2 OTS'!Print_Titles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barnwal</dc:creator>
  <cp:lastModifiedBy>Windows User</cp:lastModifiedBy>
  <cp:lastPrinted>2023-05-04T09:06:25Z</cp:lastPrinted>
  <dcterms:created xsi:type="dcterms:W3CDTF">2022-10-08T06:36:15Z</dcterms:created>
  <dcterms:modified xsi:type="dcterms:W3CDTF">2023-05-04T12:51:08Z</dcterms:modified>
</cp:coreProperties>
</file>