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ston\Documents\GitHub\GP3\Documentation\"/>
    </mc:Choice>
  </mc:AlternateContent>
  <xr:revisionPtr revIDLastSave="0" documentId="13_ncr:1_{CAC944B3-8560-41FE-9A6B-FFA69D933DB8}" xr6:coauthVersionLast="41" xr6:coauthVersionMax="41" xr10:uidLastSave="{00000000-0000-0000-0000-000000000000}"/>
  <bookViews>
    <workbookView xWindow="-28005" yWindow="0" windowWidth="26130" windowHeight="15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28" i="1" l="1"/>
  <c r="A29" i="1" s="1"/>
  <c r="A30" i="1" s="1"/>
  <c r="A31" i="1" s="1"/>
  <c r="A32" i="1" s="1"/>
  <c r="A33" i="1" s="1"/>
  <c r="D53" i="1" l="1"/>
  <c r="A19" i="1" l="1"/>
  <c r="A20" i="1" s="1"/>
  <c r="A21" i="1" s="1"/>
  <c r="A22" i="1" s="1"/>
  <c r="A23" i="1" s="1"/>
  <c r="D16" i="1"/>
  <c r="A10" i="1"/>
  <c r="A11" i="1" s="1"/>
  <c r="A12" i="1" s="1"/>
  <c r="A13" i="1" s="1"/>
  <c r="A14" i="1" s="1"/>
  <c r="A15" i="1" s="1"/>
  <c r="D25" i="1"/>
  <c r="A24" i="1" l="1"/>
  <c r="D63" i="1"/>
  <c r="C34" i="1" l="1"/>
  <c r="C7" i="1"/>
  <c r="C25" i="1"/>
  <c r="C47" i="1"/>
  <c r="C53" i="1"/>
  <c r="C63" i="1"/>
  <c r="D47" i="1"/>
  <c r="D7" i="1"/>
  <c r="D39" i="1" s="1"/>
  <c r="D64" i="1" l="1"/>
  <c r="D65" i="1" s="1"/>
  <c r="D66" i="1" s="1"/>
  <c r="D72" i="1"/>
  <c r="D71" i="1"/>
  <c r="D75" i="1"/>
  <c r="C66" i="1"/>
  <c r="D74" i="1"/>
  <c r="D70" i="1"/>
  <c r="D69" i="1"/>
  <c r="D76" i="1"/>
  <c r="D73" i="1"/>
  <c r="C65" i="1"/>
  <c r="C16" i="1"/>
  <c r="C39" i="1"/>
  <c r="C64" i="1"/>
</calcChain>
</file>

<file path=xl/sharedStrings.xml><?xml version="1.0" encoding="utf-8"?>
<sst xmlns="http://schemas.openxmlformats.org/spreadsheetml/2006/main" count="87" uniqueCount="87">
  <si>
    <t xml:space="preserve">Team Code : </t>
  </si>
  <si>
    <t>SECTION A: SYSTEM FUNCTIONALITY -  assesses the functionality of your system</t>
  </si>
  <si>
    <t>view data already stored in the database</t>
  </si>
  <si>
    <t>Total Part 1:</t>
  </si>
  <si>
    <t>Total Part 2:</t>
  </si>
  <si>
    <t>SECTION B: THE USER INTERFACE -  assesses the usability of your system</t>
  </si>
  <si>
    <t xml:space="preserve">error messages are meaningful and helpful </t>
  </si>
  <si>
    <t>basic on-line help is available</t>
  </si>
  <si>
    <r>
      <t>quality of delivery of the demo</t>
    </r>
    <r>
      <rPr>
        <i/>
        <sz val="9"/>
        <color theme="1"/>
        <rFont val="Calibri Light"/>
        <family val="2"/>
      </rPr>
      <t>: includes preparedness, timekeeping and professionalism</t>
    </r>
  </si>
  <si>
    <t xml:space="preserve">Sub-total section B  </t>
  </si>
  <si>
    <t xml:space="preserve">Sub-total section C  </t>
  </si>
  <si>
    <t>Sprint Cycle Plans</t>
  </si>
  <si>
    <t xml:space="preserve">(as a percentage for this coursework only) </t>
  </si>
  <si>
    <t xml:space="preserve">(as a percentage of the total coursework weighting for the module) </t>
  </si>
  <si>
    <t>80-100</t>
  </si>
  <si>
    <t>70-79</t>
  </si>
  <si>
    <t>60-69</t>
  </si>
  <si>
    <t>50-59</t>
  </si>
  <si>
    <t>40-49</t>
  </si>
  <si>
    <t>30-39</t>
  </si>
  <si>
    <t>20-29</t>
  </si>
  <si>
    <t>0-19</t>
  </si>
  <si>
    <t>outstanding</t>
  </si>
  <si>
    <t>excellent</t>
  </si>
  <si>
    <t>very good</t>
  </si>
  <si>
    <t>good</t>
  </si>
  <si>
    <t>satisfactory</t>
  </si>
  <si>
    <t>marginal fail</t>
  </si>
  <si>
    <t>fail</t>
  </si>
  <si>
    <t>no merit</t>
  </si>
  <si>
    <t>Generic Grading Criteria</t>
  </si>
  <si>
    <t>Sub-total section D</t>
  </si>
  <si>
    <t>OVERALL TOTAL SECTIONS A-D</t>
  </si>
  <si>
    <t>Part 7: Your documentation will be assessed for quality of the following:</t>
  </si>
  <si>
    <t>quality of delivery of the presentation: includes presentation skills, timekeeping, and communication</t>
  </si>
  <si>
    <t>*  team working: includes a reflection on how you worked as a team</t>
  </si>
  <si>
    <t>*  evaluation of your system’s functionality</t>
  </si>
  <si>
    <t>*  overall analysis and reflection (lessons learnt): includes an honest analysis of what you did right, what you did wrong, and how you could improve “next time”</t>
  </si>
  <si>
    <t>quality of presentation slides</t>
  </si>
  <si>
    <t>Part 6: The demo &amp; presentation will be assessed on performance</t>
  </si>
  <si>
    <t xml:space="preserve">any extra useful functionality, based on the brief but defined by you </t>
  </si>
  <si>
    <t>Part 1: The MICE system allows the display/editing of  cinemas,screens,performances, bookings – direct acces to data in the DB</t>
  </si>
  <si>
    <r>
      <t>view  and edit cinema/member data by using the MySQL DB interface</t>
    </r>
    <r>
      <rPr>
        <i/>
        <sz val="9"/>
        <color rgb="FF808080"/>
        <rFont val="Calibri Light"/>
        <family val="2"/>
      </rPr>
      <t xml:space="preserve"> </t>
    </r>
  </si>
  <si>
    <t>add a new film</t>
  </si>
  <si>
    <t>add a booking by an active member</t>
  </si>
  <si>
    <t>search by key field: cinema, member, screen, film, perfomance, booking</t>
  </si>
  <si>
    <t>display all performances on a specified date</t>
  </si>
  <si>
    <t xml:space="preserve">Part 2: The MICE system can retrieve MICE information </t>
  </si>
  <si>
    <t>Part 3: The MICE system allows crud operations and handles entry– using MICE implementation</t>
  </si>
  <si>
    <t>Total Part 3:</t>
  </si>
  <si>
    <t>prevent registering the same cinema/member/film more than once, using cinema name&amp; location, member name, film title</t>
  </si>
  <si>
    <t>feedback is provided after user's action (showing acceptance/refusal, displaying booking details)</t>
  </si>
  <si>
    <t xml:space="preserve">Part 5:  Choose between providing a log, or evaluating the interface
</t>
  </si>
  <si>
    <t>Either:</t>
  </si>
  <si>
    <t>OR:</t>
  </si>
  <si>
    <r>
      <t xml:space="preserve">Total Part 5 - </t>
    </r>
    <r>
      <rPr>
        <b/>
        <sz val="14"/>
        <color theme="1"/>
        <rFont val="Calibri Light"/>
        <family val="2"/>
      </rPr>
      <t>max 10</t>
    </r>
    <r>
      <rPr>
        <sz val="11"/>
        <color theme="1"/>
        <rFont val="Calibri Light"/>
        <family val="2"/>
      </rPr>
      <t xml:space="preserve"> </t>
    </r>
    <r>
      <rPr>
        <b/>
        <sz val="11"/>
        <color theme="1"/>
        <rFont val="Calibri Light"/>
        <family val="2"/>
      </rPr>
      <t xml:space="preserve"> </t>
    </r>
  </si>
  <si>
    <t>Sub-total section A, parts 1-5 (UAT)</t>
  </si>
  <si>
    <t>Presentation contents:</t>
  </si>
  <si>
    <t>display all films for a specified director</t>
  </si>
  <si>
    <t>display all performances of a named film</t>
  </si>
  <si>
    <t>display all performances in a specified cinema</t>
  </si>
  <si>
    <t>display all performances in a specified location keyed in by the user (may span across cinemas)</t>
  </si>
  <si>
    <t>display all performances on a specified screen in a given cinema</t>
  </si>
  <si>
    <t>add a new performance of an existing film on an existing screen</t>
  </si>
  <si>
    <t>add a new screen for a new cinema (2 - if only possible for existing cinema)</t>
  </si>
  <si>
    <t>cancel membership (which could be renewed if required) (2 - if only possible to delete, not disable)</t>
  </si>
  <si>
    <r>
      <t xml:space="preserve">Total Part 4 - </t>
    </r>
    <r>
      <rPr>
        <b/>
        <sz val="14"/>
        <color theme="1"/>
        <rFont val="Calibri Light"/>
        <family val="2"/>
      </rPr>
      <t>max 20</t>
    </r>
  </si>
  <si>
    <t>Part 4: The MICE system supports some advanced features
Note: The maximum mark you can get in this section is 20, so you can select features you wish to implement</t>
  </si>
  <si>
    <t>system navigation is clear, easy to move between edit boxes with efficient workflow</t>
  </si>
  <si>
    <t>quality of the overall look &amp; feel (includes: naturalness, predictability, layout consistency,use of colour, fonts and size, controls) (3 - if similar to given template)</t>
  </si>
  <si>
    <t>E-R diagram and data dictionary</t>
  </si>
  <si>
    <t>display all performances with a start time on or after specified time</t>
  </si>
  <si>
    <t>add a new member -  (2 – "active" membership status set automatically, 1 manually)</t>
  </si>
  <si>
    <t>check permission to enter a screen checking a  booking number</t>
  </si>
  <si>
    <t>login with custom views of the interface based on user profile/role (director or member)</t>
  </si>
  <si>
    <t>update remaining seats available for a performance after a booking and prevent booking if seats are not available</t>
  </si>
  <si>
    <t>display bookings affected by deleting a performance or closing a screen</t>
  </si>
  <si>
    <t>Provide a log which records entry attempts, see UAT 4.3-4.5 (screen /date/member) and allows flexible access to search log data</t>
  </si>
  <si>
    <t>Write an evaluation of your User Interface using Nielsen’s Usability Heuristics</t>
  </si>
  <si>
    <t>Part 6: The MICE user interface will be assessed against the following usability criteria:</t>
  </si>
  <si>
    <t>Test plans: purpose of test, test data, expected results</t>
  </si>
  <si>
    <t xml:space="preserve">allow or refuse entry to a screen depending on whether data keyed in by the user is consistent with the performance data </t>
  </si>
  <si>
    <t xml:space="preserve">SECTION C: DEMO &amp; PRESENTATION - assesses performance in demo &amp; presentation </t>
  </si>
  <si>
    <t>SECTION D: DOCUMENTATION -  assesses quality of the documentation contents</t>
  </si>
  <si>
    <t>5COM1053_61 GP3 - Client’s User Acceptance Testing(UAT) -MICE 2019 v3</t>
  </si>
  <si>
    <t>cancel a booking</t>
  </si>
  <si>
    <t>members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</si>
</sst>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 Light"/>
      <family val="2"/>
    </font>
    <font>
      <b/>
      <i/>
      <sz val="9"/>
      <color theme="1"/>
      <name val="Calibri"/>
      <family val="2"/>
      <scheme val="minor"/>
    </font>
    <font>
      <i/>
      <sz val="9"/>
      <color rgb="FF808080"/>
      <name val="Calibri Light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b/>
      <sz val="10"/>
      <name val="Tahoma"/>
      <family val="2"/>
      <charset val="1"/>
    </font>
    <font>
      <sz val="11"/>
      <color theme="1"/>
      <name val="Calibri Light"/>
      <family val="2"/>
    </font>
    <font>
      <b/>
      <sz val="14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6" fillId="2" borderId="3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 wrapText="1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8" fillId="0" borderId="8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0" fontId="8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4" fillId="2" borderId="0" xfId="0" applyFont="1" applyFill="1" applyAlignment="1">
      <alignment wrapText="1"/>
    </xf>
    <xf numFmtId="0" fontId="0" fillId="3" borderId="0" xfId="0" applyFill="1"/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0" fillId="3" borderId="4" xfId="0" applyFill="1" applyBorder="1"/>
    <xf numFmtId="0" fontId="6" fillId="2" borderId="4" xfId="0" applyFont="1" applyFill="1" applyBorder="1" applyAlignment="1">
      <alignment horizontal="right" wrapText="1"/>
    </xf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top" wrapText="1"/>
    </xf>
    <xf numFmtId="0" fontId="4" fillId="2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wrapText="1"/>
    </xf>
    <xf numFmtId="0" fontId="0" fillId="3" borderId="0" xfId="0" applyFill="1"/>
    <xf numFmtId="0" fontId="4" fillId="2" borderId="4" xfId="0" applyFont="1" applyFill="1" applyBorder="1" applyAlignment="1">
      <alignment vertical="top" wrapText="1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10" zoomScale="130" zoomScaleNormal="130" workbookViewId="0">
      <selection activeCell="B27" sqref="B27"/>
    </sheetView>
  </sheetViews>
  <sheetFormatPr defaultRowHeight="15" x14ac:dyDescent="0.25"/>
  <cols>
    <col min="1" max="1" width="6.5703125" customWidth="1"/>
    <col min="2" max="2" width="74.42578125" style="3" customWidth="1"/>
    <col min="3" max="3" width="7" style="1" customWidth="1"/>
    <col min="4" max="4" width="9.85546875" style="1" customWidth="1"/>
    <col min="5" max="5" width="11.5703125" bestFit="1" customWidth="1"/>
    <col min="6" max="6" width="71.140625" customWidth="1"/>
  </cols>
  <sheetData>
    <row r="1" spans="1:6" ht="18.75" x14ac:dyDescent="0.3">
      <c r="A1" s="42" t="s">
        <v>84</v>
      </c>
      <c r="B1" s="42"/>
      <c r="C1" s="42"/>
      <c r="D1" s="42"/>
    </row>
    <row r="2" spans="1:6" ht="18.95" customHeight="1" x14ac:dyDescent="0.25">
      <c r="B2" s="3" t="s">
        <v>0</v>
      </c>
    </row>
    <row r="3" spans="1:6" ht="18.95" customHeight="1" x14ac:dyDescent="0.25">
      <c r="A3" s="44" t="s">
        <v>1</v>
      </c>
      <c r="B3" s="44"/>
      <c r="C3" s="44"/>
      <c r="D3" s="44"/>
    </row>
    <row r="4" spans="1:6" s="7" customFormat="1" ht="24.75" customHeight="1" x14ac:dyDescent="0.25">
      <c r="A4" s="43" t="s">
        <v>41</v>
      </c>
      <c r="B4" s="43"/>
      <c r="C4" s="43"/>
      <c r="D4" s="43"/>
    </row>
    <row r="5" spans="1:6" ht="18.95" customHeight="1" x14ac:dyDescent="0.25">
      <c r="A5" s="1">
        <v>1.1000000000000001</v>
      </c>
      <c r="B5" s="38" t="s">
        <v>2</v>
      </c>
      <c r="D5" s="1">
        <v>2</v>
      </c>
    </row>
    <row r="6" spans="1:6" ht="18.95" customHeight="1" x14ac:dyDescent="0.25">
      <c r="A6" s="1">
        <v>1.2</v>
      </c>
      <c r="B6" s="39" t="s">
        <v>42</v>
      </c>
      <c r="D6" s="1">
        <v>3</v>
      </c>
    </row>
    <row r="7" spans="1:6" ht="18.95" customHeight="1" x14ac:dyDescent="0.25">
      <c r="A7" s="4"/>
      <c r="B7" s="5" t="s">
        <v>3</v>
      </c>
      <c r="C7" s="6">
        <f>SUM(C5:C6)</f>
        <v>0</v>
      </c>
      <c r="D7" s="6">
        <f>SUM(D5:D6)</f>
        <v>5</v>
      </c>
    </row>
    <row r="8" spans="1:6" ht="18.95" customHeight="1" x14ac:dyDescent="0.25">
      <c r="A8" s="41" t="s">
        <v>47</v>
      </c>
      <c r="B8" s="41"/>
      <c r="C8" s="41"/>
      <c r="D8" s="41"/>
    </row>
    <row r="9" spans="1:6" ht="18.95" customHeight="1" x14ac:dyDescent="0.25">
      <c r="A9" s="12">
        <v>2.1</v>
      </c>
      <c r="B9" s="39" t="s">
        <v>45</v>
      </c>
      <c r="D9" s="1">
        <v>1</v>
      </c>
    </row>
    <row r="10" spans="1:6" ht="18.95" customHeight="1" x14ac:dyDescent="0.25">
      <c r="A10" s="12">
        <f>A9+0.1</f>
        <v>2.2000000000000002</v>
      </c>
      <c r="B10" s="39" t="s">
        <v>58</v>
      </c>
      <c r="D10" s="1">
        <v>2</v>
      </c>
      <c r="F10" s="2"/>
    </row>
    <row r="11" spans="1:6" ht="18.95" customHeight="1" x14ac:dyDescent="0.25">
      <c r="A11" s="12">
        <f t="shared" ref="A11:A12" si="0">A10+0.1</f>
        <v>2.3000000000000003</v>
      </c>
      <c r="B11" s="39" t="s">
        <v>62</v>
      </c>
      <c r="D11" s="1">
        <v>3</v>
      </c>
      <c r="F11" t="s">
        <v>86</v>
      </c>
    </row>
    <row r="12" spans="1:6" ht="18.95" customHeight="1" x14ac:dyDescent="0.25">
      <c r="A12" s="12">
        <f t="shared" si="0"/>
        <v>2.4000000000000004</v>
      </c>
      <c r="B12" s="39" t="s">
        <v>46</v>
      </c>
      <c r="D12" s="1">
        <v>2</v>
      </c>
    </row>
    <row r="13" spans="1:6" ht="18.95" customHeight="1" x14ac:dyDescent="0.25">
      <c r="A13" s="12">
        <f>A12+0.1</f>
        <v>2.5000000000000004</v>
      </c>
      <c r="B13" s="39" t="s">
        <v>71</v>
      </c>
      <c r="D13" s="1">
        <v>2</v>
      </c>
    </row>
    <row r="14" spans="1:6" ht="18.95" customHeight="1" x14ac:dyDescent="0.25">
      <c r="A14" s="12">
        <f>A13+0.1</f>
        <v>2.6000000000000005</v>
      </c>
      <c r="B14" s="39" t="s">
        <v>59</v>
      </c>
      <c r="D14" s="1">
        <v>2</v>
      </c>
    </row>
    <row r="15" spans="1:6" ht="18.95" customHeight="1" x14ac:dyDescent="0.25">
      <c r="A15" s="12">
        <f>A14+0.1</f>
        <v>2.7000000000000006</v>
      </c>
      <c r="B15" s="39" t="s">
        <v>60</v>
      </c>
      <c r="D15" s="1">
        <v>3</v>
      </c>
    </row>
    <row r="16" spans="1:6" ht="24.75" customHeight="1" x14ac:dyDescent="0.25">
      <c r="A16" s="4"/>
      <c r="B16" s="5" t="s">
        <v>4</v>
      </c>
      <c r="C16" s="6">
        <f ca="1">SUM(C9:C24)</f>
        <v>0</v>
      </c>
      <c r="D16" s="6">
        <f>SUM(D9:D15)</f>
        <v>15</v>
      </c>
    </row>
    <row r="17" spans="1:4" s="7" customFormat="1" ht="26.25" customHeight="1" x14ac:dyDescent="0.25">
      <c r="A17" s="43" t="s">
        <v>48</v>
      </c>
      <c r="B17" s="43"/>
      <c r="C17" s="43"/>
      <c r="D17" s="43"/>
    </row>
    <row r="18" spans="1:4" s="7" customFormat="1" ht="18" customHeight="1" x14ac:dyDescent="0.25">
      <c r="A18" s="12">
        <v>3.1</v>
      </c>
      <c r="B18" s="39" t="s">
        <v>43</v>
      </c>
      <c r="C18" s="30"/>
      <c r="D18" s="1">
        <v>3</v>
      </c>
    </row>
    <row r="19" spans="1:4" ht="18.95" customHeight="1" x14ac:dyDescent="0.25">
      <c r="A19" s="12">
        <f>A18+0.1</f>
        <v>3.2</v>
      </c>
      <c r="B19" s="39" t="s">
        <v>72</v>
      </c>
      <c r="D19" s="1">
        <v>4</v>
      </c>
    </row>
    <row r="20" spans="1:4" ht="18.95" customHeight="1" x14ac:dyDescent="0.25">
      <c r="A20" s="12">
        <f t="shared" ref="A20:A24" si="1">A19+0.1</f>
        <v>3.3000000000000003</v>
      </c>
      <c r="B20" s="2" t="s">
        <v>64</v>
      </c>
      <c r="D20" s="1">
        <v>4</v>
      </c>
    </row>
    <row r="21" spans="1:4" ht="18.95" customHeight="1" x14ac:dyDescent="0.25">
      <c r="A21" s="12">
        <f t="shared" si="1"/>
        <v>3.4000000000000004</v>
      </c>
      <c r="B21" s="39" t="s">
        <v>63</v>
      </c>
      <c r="D21" s="1">
        <v>4</v>
      </c>
    </row>
    <row r="22" spans="1:4" ht="18.95" customHeight="1" x14ac:dyDescent="0.25">
      <c r="A22" s="12">
        <f t="shared" si="1"/>
        <v>3.5000000000000004</v>
      </c>
      <c r="B22" s="2" t="s">
        <v>44</v>
      </c>
      <c r="D22" s="1">
        <v>3</v>
      </c>
    </row>
    <row r="23" spans="1:4" ht="18.95" customHeight="1" x14ac:dyDescent="0.25">
      <c r="A23" s="12">
        <f t="shared" si="1"/>
        <v>3.6000000000000005</v>
      </c>
      <c r="B23" s="39" t="s">
        <v>65</v>
      </c>
      <c r="D23" s="1">
        <v>4</v>
      </c>
    </row>
    <row r="24" spans="1:4" ht="18.95" customHeight="1" x14ac:dyDescent="0.25">
      <c r="A24" s="12">
        <f t="shared" si="1"/>
        <v>3.7000000000000006</v>
      </c>
      <c r="B24" s="40" t="s">
        <v>73</v>
      </c>
      <c r="D24" s="1">
        <v>3</v>
      </c>
    </row>
    <row r="25" spans="1:4" ht="22.5" customHeight="1" x14ac:dyDescent="0.25">
      <c r="A25" s="5"/>
      <c r="B25" s="5" t="s">
        <v>49</v>
      </c>
      <c r="C25" s="6">
        <f>SUM(C19:C24)</f>
        <v>0</v>
      </c>
      <c r="D25" s="6">
        <f>SUM(D18:D24)</f>
        <v>25</v>
      </c>
    </row>
    <row r="26" spans="1:4" ht="24.75" customHeight="1" x14ac:dyDescent="0.25">
      <c r="A26" s="45" t="s">
        <v>67</v>
      </c>
      <c r="B26" s="45"/>
      <c r="C26" s="29"/>
      <c r="D26" s="29"/>
    </row>
    <row r="27" spans="1:4" ht="30" customHeight="1" x14ac:dyDescent="0.25">
      <c r="A27" s="12">
        <v>4.0999999999999996</v>
      </c>
      <c r="B27" s="2" t="s">
        <v>75</v>
      </c>
      <c r="C27" s="25"/>
      <c r="D27" s="26">
        <v>5</v>
      </c>
    </row>
    <row r="28" spans="1:4" ht="24.75" customHeight="1" x14ac:dyDescent="0.25">
      <c r="A28" s="12">
        <f>A27+0.1</f>
        <v>4.1999999999999993</v>
      </c>
      <c r="B28" s="39" t="s">
        <v>61</v>
      </c>
      <c r="C28" s="25"/>
      <c r="D28" s="26">
        <v>5</v>
      </c>
    </row>
    <row r="29" spans="1:4" ht="26.25" customHeight="1" x14ac:dyDescent="0.25">
      <c r="A29" s="12">
        <f>A28+0.1</f>
        <v>4.2999999999999989</v>
      </c>
      <c r="B29" s="38" t="s">
        <v>81</v>
      </c>
      <c r="C29" s="25"/>
      <c r="D29" s="26">
        <v>5</v>
      </c>
    </row>
    <row r="30" spans="1:4" ht="26.25" customHeight="1" x14ac:dyDescent="0.25">
      <c r="A30" s="12">
        <f t="shared" ref="A30:A33" si="2">A29+0.1</f>
        <v>4.3999999999999986</v>
      </c>
      <c r="B30" s="47" t="s">
        <v>50</v>
      </c>
      <c r="C30" s="25"/>
      <c r="D30" s="1">
        <v>5</v>
      </c>
    </row>
    <row r="31" spans="1:4" ht="18.95" customHeight="1" x14ac:dyDescent="0.25">
      <c r="A31" s="12">
        <f t="shared" si="2"/>
        <v>4.4999999999999982</v>
      </c>
      <c r="B31" s="38" t="s">
        <v>74</v>
      </c>
      <c r="C31"/>
      <c r="D31" s="1">
        <v>5</v>
      </c>
    </row>
    <row r="32" spans="1:4" ht="21" customHeight="1" x14ac:dyDescent="0.25">
      <c r="A32" s="12">
        <f t="shared" si="2"/>
        <v>4.5999999999999979</v>
      </c>
      <c r="B32" s="47" t="s">
        <v>76</v>
      </c>
      <c r="C32"/>
      <c r="D32" s="1">
        <v>5</v>
      </c>
    </row>
    <row r="33" spans="1:6" ht="21" customHeight="1" x14ac:dyDescent="0.25">
      <c r="A33" s="12">
        <f t="shared" si="2"/>
        <v>4.6999999999999975</v>
      </c>
      <c r="B33" s="38" t="s">
        <v>40</v>
      </c>
      <c r="C33"/>
      <c r="D33" s="1">
        <v>5</v>
      </c>
      <c r="F33" t="s">
        <v>85</v>
      </c>
    </row>
    <row r="34" spans="1:6" s="3" customFormat="1" ht="18.95" customHeight="1" x14ac:dyDescent="0.3">
      <c r="A34" s="36"/>
      <c r="B34" s="32" t="s">
        <v>66</v>
      </c>
      <c r="C34" s="33">
        <f>SUM(C31:C33)</f>
        <v>0</v>
      </c>
      <c r="D34" s="33">
        <v>20</v>
      </c>
    </row>
    <row r="35" spans="1:6" s="3" customFormat="1" ht="25.5" customHeight="1" x14ac:dyDescent="0.25">
      <c r="A35" s="45" t="s">
        <v>52</v>
      </c>
      <c r="B35" s="45"/>
      <c r="C35" s="29"/>
      <c r="D35" s="29"/>
    </row>
    <row r="36" spans="1:6" s="3" customFormat="1" ht="28.5" customHeight="1" x14ac:dyDescent="0.25">
      <c r="A36" t="s">
        <v>53</v>
      </c>
      <c r="B36" s="39" t="s">
        <v>77</v>
      </c>
      <c r="C36" s="1"/>
      <c r="D36" s="1">
        <v>10</v>
      </c>
    </row>
    <row r="37" spans="1:6" s="3" customFormat="1" ht="25.5" customHeight="1" x14ac:dyDescent="0.25">
      <c r="A37" s="35" t="s">
        <v>54</v>
      </c>
      <c r="B37" s="46" t="s">
        <v>78</v>
      </c>
      <c r="C37" s="1"/>
      <c r="D37" s="1">
        <v>10</v>
      </c>
    </row>
    <row r="38" spans="1:6" s="3" customFormat="1" ht="18.95" customHeight="1" x14ac:dyDescent="0.3">
      <c r="A38" s="14"/>
      <c r="B38" s="32" t="s">
        <v>55</v>
      </c>
      <c r="C38" s="34"/>
      <c r="D38" s="34">
        <v>10</v>
      </c>
    </row>
    <row r="39" spans="1:6" s="3" customFormat="1" ht="28.5" customHeight="1" x14ac:dyDescent="0.25">
      <c r="A39" s="4"/>
      <c r="B39" s="5" t="s">
        <v>56</v>
      </c>
      <c r="C39" s="6">
        <f ca="1">C7+C25+C16+C34</f>
        <v>0</v>
      </c>
      <c r="D39" s="6">
        <f>D7+D25+D16+D34+D38</f>
        <v>75</v>
      </c>
    </row>
    <row r="40" spans="1:6" s="3" customFormat="1" ht="22.5" customHeight="1" x14ac:dyDescent="0.25">
      <c r="A40" s="28" t="s">
        <v>5</v>
      </c>
      <c r="B40" s="28"/>
      <c r="C40" s="28"/>
      <c r="D40" s="28"/>
    </row>
    <row r="41" spans="1:6" s="3" customFormat="1" ht="23.25" customHeight="1" x14ac:dyDescent="0.25">
      <c r="A41" s="43" t="s">
        <v>79</v>
      </c>
      <c r="B41" s="43"/>
      <c r="C41" s="27"/>
      <c r="D41" s="27"/>
    </row>
    <row r="42" spans="1:6" s="3" customFormat="1" ht="23.25" customHeight="1" x14ac:dyDescent="0.25">
      <c r="A42" s="37">
        <v>6.1</v>
      </c>
      <c r="B42" s="2" t="s">
        <v>68</v>
      </c>
      <c r="C42"/>
      <c r="D42" s="9">
        <v>5</v>
      </c>
    </row>
    <row r="43" spans="1:6" ht="26.25" customHeight="1" x14ac:dyDescent="0.25">
      <c r="A43" s="37">
        <f>A42+0.1</f>
        <v>6.1999999999999993</v>
      </c>
      <c r="B43" s="2" t="s">
        <v>69</v>
      </c>
      <c r="C43"/>
      <c r="D43" s="9">
        <v>9</v>
      </c>
    </row>
    <row r="44" spans="1:6" s="3" customFormat="1" ht="18.95" customHeight="1" x14ac:dyDescent="0.25">
      <c r="A44" s="37">
        <f t="shared" ref="A44:A46" si="3">A43+0.1</f>
        <v>6.2999999999999989</v>
      </c>
      <c r="B44" s="2" t="s">
        <v>51</v>
      </c>
      <c r="C44"/>
      <c r="D44" s="9">
        <v>3</v>
      </c>
    </row>
    <row r="45" spans="1:6" s="3" customFormat="1" ht="18.95" customHeight="1" x14ac:dyDescent="0.25">
      <c r="A45" s="37">
        <f t="shared" si="3"/>
        <v>6.3999999999999986</v>
      </c>
      <c r="B45" s="2" t="s">
        <v>6</v>
      </c>
      <c r="C45"/>
      <c r="D45" s="9">
        <v>3</v>
      </c>
    </row>
    <row r="46" spans="1:6" s="3" customFormat="1" ht="18.95" customHeight="1" x14ac:dyDescent="0.25">
      <c r="A46" s="37">
        <f t="shared" si="3"/>
        <v>6.4999999999999982</v>
      </c>
      <c r="B46" s="2" t="s">
        <v>7</v>
      </c>
      <c r="C46"/>
      <c r="D46" s="9">
        <v>4</v>
      </c>
    </row>
    <row r="47" spans="1:6" s="3" customFormat="1" ht="18.95" customHeight="1" x14ac:dyDescent="0.25">
      <c r="A47" s="10"/>
      <c r="B47" s="11" t="s">
        <v>9</v>
      </c>
      <c r="C47" s="6">
        <f>SUM(C42:C46)</f>
        <v>0</v>
      </c>
      <c r="D47" s="6">
        <f>SUM(D42:D46)</f>
        <v>24</v>
      </c>
    </row>
    <row r="48" spans="1:6" ht="18.95" customHeight="1" x14ac:dyDescent="0.25">
      <c r="A48" s="31" t="s">
        <v>82</v>
      </c>
      <c r="B48" s="31"/>
      <c r="C48" s="31"/>
      <c r="D48" s="31"/>
    </row>
    <row r="49" spans="1:4" s="3" customFormat="1" ht="18.95" customHeight="1" x14ac:dyDescent="0.25">
      <c r="A49" s="43" t="s">
        <v>39</v>
      </c>
      <c r="B49" s="43"/>
      <c r="C49" s="27"/>
      <c r="D49" s="27"/>
    </row>
    <row r="50" spans="1:4" s="3" customFormat="1" ht="21.75" customHeight="1" x14ac:dyDescent="0.25">
      <c r="A50" s="37">
        <v>6.6</v>
      </c>
      <c r="B50" s="2" t="s">
        <v>8</v>
      </c>
      <c r="C50" s="2"/>
      <c r="D50" s="8">
        <v>2</v>
      </c>
    </row>
    <row r="51" spans="1:4" ht="18.95" customHeight="1" x14ac:dyDescent="0.25">
      <c r="A51" s="37">
        <v>6.2</v>
      </c>
      <c r="B51" s="2" t="s">
        <v>34</v>
      </c>
      <c r="C51" s="2"/>
      <c r="D51" s="8">
        <v>2</v>
      </c>
    </row>
    <row r="52" spans="1:4" x14ac:dyDescent="0.25">
      <c r="A52" s="37">
        <v>6.3</v>
      </c>
      <c r="B52" s="2" t="s">
        <v>38</v>
      </c>
      <c r="D52" s="1">
        <v>2</v>
      </c>
    </row>
    <row r="53" spans="1:4" s="2" customFormat="1" ht="18.95" customHeight="1" x14ac:dyDescent="0.25">
      <c r="A53" s="10"/>
      <c r="B53" s="11" t="s">
        <v>10</v>
      </c>
      <c r="C53" s="6">
        <f>SUM(C60:C62)</f>
        <v>0</v>
      </c>
      <c r="D53" s="6">
        <f>SUM(D50:D52)</f>
        <v>6</v>
      </c>
    </row>
    <row r="54" spans="1:4" s="2" customFormat="1" ht="18.95" customHeight="1" x14ac:dyDescent="0.25">
      <c r="A54" s="31" t="s">
        <v>83</v>
      </c>
      <c r="B54" s="31"/>
      <c r="C54" s="31"/>
      <c r="D54" s="31"/>
    </row>
    <row r="55" spans="1:4" ht="18.95" customHeight="1" x14ac:dyDescent="0.25">
      <c r="A55" s="43" t="s">
        <v>33</v>
      </c>
      <c r="B55" s="43"/>
      <c r="C55" s="27"/>
      <c r="D55" s="27"/>
    </row>
    <row r="56" spans="1:4" ht="18.95" customHeight="1" x14ac:dyDescent="0.25">
      <c r="A56" s="37">
        <v>7.1</v>
      </c>
      <c r="B56" s="2" t="s">
        <v>70</v>
      </c>
      <c r="C56" s="2"/>
      <c r="D56" s="8">
        <v>5</v>
      </c>
    </row>
    <row r="57" spans="1:4" ht="18.95" customHeight="1" x14ac:dyDescent="0.25">
      <c r="A57" s="37">
        <v>7.2</v>
      </c>
      <c r="B57" s="2" t="s">
        <v>11</v>
      </c>
      <c r="C57" s="2"/>
      <c r="D57" s="8">
        <v>15</v>
      </c>
    </row>
    <row r="58" spans="1:4" ht="18.95" customHeight="1" x14ac:dyDescent="0.25">
      <c r="A58" s="37">
        <v>7.3</v>
      </c>
      <c r="B58" s="2" t="s">
        <v>80</v>
      </c>
      <c r="C58" s="2"/>
      <c r="D58" s="8">
        <v>10</v>
      </c>
    </row>
    <row r="59" spans="1:4" ht="15.75" customHeight="1" x14ac:dyDescent="0.25">
      <c r="A59" s="37">
        <v>7.4</v>
      </c>
      <c r="B59" s="2" t="s">
        <v>57</v>
      </c>
      <c r="C59" s="2"/>
      <c r="D59" s="8"/>
    </row>
    <row r="60" spans="1:4" s="3" customFormat="1" ht="23.25" customHeight="1" x14ac:dyDescent="0.25">
      <c r="B60" s="2" t="s">
        <v>35</v>
      </c>
      <c r="C60" s="8"/>
      <c r="D60" s="8">
        <v>5</v>
      </c>
    </row>
    <row r="61" spans="1:4" s="3" customFormat="1" ht="18.95" customHeight="1" x14ac:dyDescent="0.25">
      <c r="B61" s="2" t="s">
        <v>36</v>
      </c>
      <c r="C61" s="8"/>
      <c r="D61" s="8">
        <v>5</v>
      </c>
    </row>
    <row r="62" spans="1:4" s="2" customFormat="1" ht="23.25" customHeight="1" x14ac:dyDescent="0.25">
      <c r="A62" s="3"/>
      <c r="B62" s="2" t="s">
        <v>37</v>
      </c>
      <c r="C62" s="8"/>
      <c r="D62" s="8">
        <v>5</v>
      </c>
    </row>
    <row r="63" spans="1:4" ht="18.95" customHeight="1" x14ac:dyDescent="0.25">
      <c r="A63" s="10"/>
      <c r="B63" s="11" t="s">
        <v>31</v>
      </c>
      <c r="C63" s="6">
        <f>SUM(C56:C58)</f>
        <v>0</v>
      </c>
      <c r="D63" s="6">
        <f>SUM(D56:D62)</f>
        <v>45</v>
      </c>
    </row>
    <row r="64" spans="1:4" s="2" customFormat="1" ht="18.95" customHeight="1" x14ac:dyDescent="0.25">
      <c r="A64" s="10"/>
      <c r="B64" s="11" t="s">
        <v>32</v>
      </c>
      <c r="C64" s="6">
        <f ca="1">C39+C47+C53+C63</f>
        <v>0</v>
      </c>
      <c r="D64" s="6">
        <f>D39+D47+D53+D63</f>
        <v>150</v>
      </c>
    </row>
    <row r="65" spans="1:5" s="2" customFormat="1" ht="18.95" customHeight="1" x14ac:dyDescent="0.25">
      <c r="A65" s="10"/>
      <c r="B65" s="11" t="s">
        <v>12</v>
      </c>
      <c r="C65" s="6">
        <f ca="1">C64/150*100</f>
        <v>0</v>
      </c>
      <c r="D65" s="6">
        <f>D64/150*100</f>
        <v>100</v>
      </c>
      <c r="E65"/>
    </row>
    <row r="66" spans="1:5" s="2" customFormat="1" ht="22.5" customHeight="1" x14ac:dyDescent="0.25">
      <c r="A66" s="10"/>
      <c r="B66" s="11" t="s">
        <v>13</v>
      </c>
      <c r="C66" s="6">
        <f ca="1">C65/5</f>
        <v>0</v>
      </c>
      <c r="D66" s="6">
        <f>D65/5</f>
        <v>20</v>
      </c>
      <c r="E66"/>
    </row>
    <row r="67" spans="1:5" ht="22.5" customHeight="1" x14ac:dyDescent="0.25">
      <c r="B67"/>
      <c r="C67"/>
      <c r="D67"/>
    </row>
    <row r="68" spans="1:5" s="2" customFormat="1" ht="22.5" customHeight="1" thickBot="1" x14ac:dyDescent="0.3">
      <c r="B68" s="13" t="s">
        <v>30</v>
      </c>
      <c r="C68" s="15"/>
      <c r="D68" s="8"/>
      <c r="E68"/>
    </row>
    <row r="69" spans="1:5" s="2" customFormat="1" ht="22.5" customHeight="1" x14ac:dyDescent="0.25">
      <c r="B69" s="17" t="s">
        <v>22</v>
      </c>
      <c r="C69" s="18" t="s">
        <v>14</v>
      </c>
      <c r="D69" s="19" t="str">
        <f ca="1">IF($C$65&gt;=79.5,"√","")</f>
        <v/>
      </c>
      <c r="E69"/>
    </row>
    <row r="70" spans="1:5" s="2" customFormat="1" ht="22.5" customHeight="1" x14ac:dyDescent="0.25">
      <c r="B70" s="20" t="s">
        <v>23</v>
      </c>
      <c r="C70" s="16" t="s">
        <v>15</v>
      </c>
      <c r="D70" s="21" t="str">
        <f ca="1">IF($C$65&lt;69.5," ",IF($C$65&lt;79.5,"√",""))</f>
        <v xml:space="preserve"> </v>
      </c>
      <c r="E70"/>
    </row>
    <row r="71" spans="1:5" s="2" customFormat="1" ht="22.5" customHeight="1" x14ac:dyDescent="0.25">
      <c r="B71" s="20" t="s">
        <v>24</v>
      </c>
      <c r="C71" s="16" t="s">
        <v>16</v>
      </c>
      <c r="D71" s="21" t="str">
        <f ca="1">IF($C$65&lt;59.5," ",IF($C$65&lt;69.5,"√",""))</f>
        <v xml:space="preserve"> </v>
      </c>
      <c r="E71"/>
    </row>
    <row r="72" spans="1:5" s="2" customFormat="1" ht="22.5" customHeight="1" x14ac:dyDescent="0.25">
      <c r="B72" s="20" t="s">
        <v>25</v>
      </c>
      <c r="C72" s="16" t="s">
        <v>17</v>
      </c>
      <c r="D72" s="21" t="str">
        <f ca="1">IF($C$65&lt;49.5," ",IF($C$65&lt;59.5,"√",""))</f>
        <v xml:space="preserve"> </v>
      </c>
      <c r="E72"/>
    </row>
    <row r="73" spans="1:5" s="2" customFormat="1" ht="22.5" customHeight="1" x14ac:dyDescent="0.2">
      <c r="B73" s="20" t="s">
        <v>26</v>
      </c>
      <c r="C73" s="16" t="s">
        <v>18</v>
      </c>
      <c r="D73" s="21" t="str">
        <f ca="1">IF($C$65&lt;39.5," ",IF($C$65&lt;49.5,"√",""))</f>
        <v xml:space="preserve"> </v>
      </c>
    </row>
    <row r="74" spans="1:5" s="2" customFormat="1" ht="22.5" customHeight="1" x14ac:dyDescent="0.2">
      <c r="B74" s="20" t="s">
        <v>27</v>
      </c>
      <c r="C74" s="16" t="s">
        <v>19</v>
      </c>
      <c r="D74" s="21" t="str">
        <f ca="1">IF($C$65&lt;29.5," ",IF($C$65&lt;39.5,"√",""))</f>
        <v xml:space="preserve"> </v>
      </c>
    </row>
    <row r="75" spans="1:5" s="2" customFormat="1" ht="22.5" customHeight="1" x14ac:dyDescent="0.2">
      <c r="B75" s="20" t="s">
        <v>28</v>
      </c>
      <c r="C75" s="16" t="s">
        <v>20</v>
      </c>
      <c r="D75" s="21" t="str">
        <f ca="1">IF($C$65&lt;19.5," ",IF($C$65&lt;29.5,"√",""))</f>
        <v xml:space="preserve"> </v>
      </c>
    </row>
    <row r="76" spans="1:5" s="2" customFormat="1" ht="22.5" customHeight="1" thickBot="1" x14ac:dyDescent="0.25">
      <c r="B76" s="22" t="s">
        <v>29</v>
      </c>
      <c r="C76" s="23" t="s">
        <v>21</v>
      </c>
      <c r="D76" s="24" t="str">
        <f ca="1">IF($C$65&lt;0," ",IF($C$65&lt;19.5,"√",""))</f>
        <v>√</v>
      </c>
    </row>
    <row r="77" spans="1:5" s="2" customFormat="1" ht="22.5" customHeight="1" x14ac:dyDescent="0.25"/>
    <row r="78" spans="1:5" s="2" customFormat="1" ht="22.5" customHeight="1" x14ac:dyDescent="0.25"/>
    <row r="79" spans="1:5" s="2" customFormat="1" ht="22.5" customHeight="1" x14ac:dyDescent="0.25"/>
    <row r="80" spans="1:5" s="2" customFormat="1" ht="22.5" customHeight="1" x14ac:dyDescent="0.25"/>
    <row r="81" spans="1:4" s="2" customFormat="1" ht="22.5" customHeight="1" x14ac:dyDescent="0.25"/>
    <row r="82" spans="1:4" s="2" customFormat="1" ht="22.5" customHeight="1" x14ac:dyDescent="0.25"/>
    <row r="83" spans="1:4" s="2" customFormat="1" ht="22.5" customHeight="1" x14ac:dyDescent="0.25"/>
    <row r="84" spans="1:4" s="2" customFormat="1" ht="22.5" customHeight="1" x14ac:dyDescent="0.25"/>
    <row r="85" spans="1:4" s="2" customFormat="1" ht="22.5" customHeight="1" x14ac:dyDescent="0.25"/>
    <row r="86" spans="1:4" s="2" customFormat="1" ht="22.5" customHeight="1" x14ac:dyDescent="0.25"/>
    <row r="87" spans="1:4" ht="22.5" customHeight="1" x14ac:dyDescent="0.25">
      <c r="A87" s="2"/>
      <c r="B87" s="2"/>
      <c r="C87" s="2"/>
      <c r="D87" s="2"/>
    </row>
    <row r="88" spans="1:4" ht="22.5" customHeight="1" x14ac:dyDescent="0.25">
      <c r="A88" s="2"/>
      <c r="B88" s="2"/>
      <c r="C88" s="2"/>
      <c r="D88" s="2"/>
    </row>
    <row r="89" spans="1:4" ht="22.5" customHeight="1" x14ac:dyDescent="0.25">
      <c r="A89" s="2"/>
      <c r="B89" s="2"/>
      <c r="C89" s="2"/>
      <c r="D89" s="2"/>
    </row>
    <row r="90" spans="1:4" ht="22.5" customHeight="1" x14ac:dyDescent="0.25">
      <c r="A90" s="2"/>
      <c r="B90" s="2"/>
      <c r="C90" s="2"/>
      <c r="D90" s="2"/>
    </row>
    <row r="91" spans="1:4" ht="22.5" customHeight="1" x14ac:dyDescent="0.25"/>
    <row r="92" spans="1:4" ht="22.5" customHeight="1" x14ac:dyDescent="0.25"/>
    <row r="93" spans="1:4" ht="22.5" customHeight="1" x14ac:dyDescent="0.25"/>
    <row r="94" spans="1:4" ht="22.5" customHeight="1" x14ac:dyDescent="0.25"/>
    <row r="95" spans="1:4" ht="22.5" customHeight="1" x14ac:dyDescent="0.25"/>
    <row r="96" spans="1:4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  <row r="172" ht="22.5" customHeight="1" x14ac:dyDescent="0.25"/>
    <row r="173" ht="22.5" customHeight="1" x14ac:dyDescent="0.25"/>
    <row r="174" ht="22.5" customHeight="1" x14ac:dyDescent="0.25"/>
    <row r="175" ht="22.5" customHeight="1" x14ac:dyDescent="0.25"/>
    <row r="176" ht="22.5" customHeight="1" x14ac:dyDescent="0.25"/>
    <row r="177" ht="22.5" customHeight="1" x14ac:dyDescent="0.25"/>
    <row r="178" ht="22.5" customHeight="1" x14ac:dyDescent="0.25"/>
    <row r="179" ht="22.5" customHeight="1" x14ac:dyDescent="0.25"/>
    <row r="180" ht="22.5" customHeight="1" x14ac:dyDescent="0.25"/>
    <row r="181" ht="22.5" customHeight="1" x14ac:dyDescent="0.25"/>
    <row r="182" ht="22.5" customHeight="1" x14ac:dyDescent="0.25"/>
    <row r="183" ht="22.5" customHeight="1" x14ac:dyDescent="0.25"/>
    <row r="184" ht="22.5" customHeight="1" x14ac:dyDescent="0.25"/>
    <row r="185" ht="22.5" customHeight="1" x14ac:dyDescent="0.25"/>
    <row r="186" ht="22.5" customHeight="1" x14ac:dyDescent="0.25"/>
    <row r="187" ht="22.5" customHeight="1" x14ac:dyDescent="0.25"/>
    <row r="188" ht="22.5" customHeight="1" x14ac:dyDescent="0.25"/>
    <row r="189" ht="22.5" customHeight="1" x14ac:dyDescent="0.25"/>
    <row r="190" ht="22.5" customHeight="1" x14ac:dyDescent="0.25"/>
    <row r="191" ht="22.5" customHeight="1" x14ac:dyDescent="0.25"/>
    <row r="192" ht="22.5" customHeight="1" x14ac:dyDescent="0.25"/>
    <row r="193" ht="22.5" customHeight="1" x14ac:dyDescent="0.25"/>
    <row r="194" ht="22.5" customHeight="1" x14ac:dyDescent="0.25"/>
    <row r="195" ht="22.5" customHeight="1" x14ac:dyDescent="0.25"/>
    <row r="196" ht="22.5" customHeight="1" x14ac:dyDescent="0.25"/>
    <row r="197" ht="22.5" customHeight="1" x14ac:dyDescent="0.25"/>
    <row r="198" ht="22.5" customHeight="1" x14ac:dyDescent="0.25"/>
    <row r="199" ht="22.5" customHeight="1" x14ac:dyDescent="0.25"/>
    <row r="200" ht="22.5" customHeight="1" x14ac:dyDescent="0.25"/>
    <row r="201" ht="22.5" customHeight="1" x14ac:dyDescent="0.25"/>
    <row r="202" ht="22.5" customHeight="1" x14ac:dyDescent="0.25"/>
    <row r="203" ht="22.5" customHeight="1" x14ac:dyDescent="0.25"/>
    <row r="204" ht="22.5" customHeight="1" x14ac:dyDescent="0.25"/>
    <row r="205" ht="22.5" customHeight="1" x14ac:dyDescent="0.25"/>
    <row r="206" ht="22.5" customHeight="1" x14ac:dyDescent="0.25"/>
    <row r="207" ht="22.5" customHeight="1" x14ac:dyDescent="0.25"/>
    <row r="208" ht="22.5" customHeight="1" x14ac:dyDescent="0.25"/>
    <row r="209" ht="22.5" customHeight="1" x14ac:dyDescent="0.25"/>
    <row r="210" ht="22.5" customHeight="1" x14ac:dyDescent="0.25"/>
    <row r="211" ht="22.5" customHeight="1" x14ac:dyDescent="0.25"/>
    <row r="212" ht="22.5" customHeight="1" x14ac:dyDescent="0.25"/>
    <row r="213" ht="22.5" customHeight="1" x14ac:dyDescent="0.25"/>
    <row r="214" ht="22.5" customHeight="1" x14ac:dyDescent="0.25"/>
    <row r="215" ht="22.5" customHeight="1" x14ac:dyDescent="0.25"/>
    <row r="216" ht="22.5" customHeight="1" x14ac:dyDescent="0.25"/>
    <row r="217" ht="22.5" customHeight="1" x14ac:dyDescent="0.25"/>
    <row r="218" ht="22.5" customHeight="1" x14ac:dyDescent="0.25"/>
    <row r="219" ht="22.5" customHeight="1" x14ac:dyDescent="0.25"/>
    <row r="220" ht="22.5" customHeight="1" x14ac:dyDescent="0.25"/>
    <row r="221" ht="22.5" customHeight="1" x14ac:dyDescent="0.25"/>
    <row r="222" ht="22.5" customHeight="1" x14ac:dyDescent="0.25"/>
    <row r="223" ht="22.5" customHeight="1" x14ac:dyDescent="0.25"/>
    <row r="224" ht="22.5" customHeight="1" x14ac:dyDescent="0.25"/>
    <row r="225" ht="22.5" customHeight="1" x14ac:dyDescent="0.25"/>
    <row r="226" ht="22.5" customHeight="1" x14ac:dyDescent="0.25"/>
    <row r="227" ht="22.5" customHeight="1" x14ac:dyDescent="0.25"/>
    <row r="228" ht="22.5" customHeight="1" x14ac:dyDescent="0.25"/>
    <row r="229" ht="22.5" customHeight="1" x14ac:dyDescent="0.25"/>
    <row r="230" ht="22.5" customHeight="1" x14ac:dyDescent="0.25"/>
    <row r="231" ht="22.5" customHeight="1" x14ac:dyDescent="0.25"/>
    <row r="232" ht="22.5" customHeight="1" x14ac:dyDescent="0.25"/>
    <row r="233" ht="22.5" customHeight="1" x14ac:dyDescent="0.25"/>
    <row r="234" ht="22.5" customHeight="1" x14ac:dyDescent="0.25"/>
    <row r="235" ht="22.5" customHeight="1" x14ac:dyDescent="0.25"/>
    <row r="236" ht="22.5" customHeight="1" x14ac:dyDescent="0.25"/>
    <row r="237" ht="22.5" customHeight="1" x14ac:dyDescent="0.25"/>
    <row r="238" ht="22.5" customHeight="1" x14ac:dyDescent="0.25"/>
    <row r="239" ht="22.5" customHeight="1" x14ac:dyDescent="0.25"/>
    <row r="240" ht="22.5" customHeight="1" x14ac:dyDescent="0.25"/>
    <row r="241" ht="22.5" customHeight="1" x14ac:dyDescent="0.25"/>
    <row r="242" ht="22.5" customHeight="1" x14ac:dyDescent="0.25"/>
    <row r="243" ht="22.5" customHeight="1" x14ac:dyDescent="0.25"/>
    <row r="244" ht="22.5" customHeight="1" x14ac:dyDescent="0.25"/>
    <row r="245" ht="22.5" customHeight="1" x14ac:dyDescent="0.25"/>
    <row r="246" ht="22.5" customHeight="1" x14ac:dyDescent="0.25"/>
    <row r="247" ht="22.5" customHeight="1" x14ac:dyDescent="0.25"/>
    <row r="248" ht="22.5" customHeight="1" x14ac:dyDescent="0.25"/>
    <row r="249" ht="22.5" customHeight="1" x14ac:dyDescent="0.25"/>
    <row r="250" ht="22.5" customHeight="1" x14ac:dyDescent="0.25"/>
    <row r="251" ht="22.5" customHeight="1" x14ac:dyDescent="0.25"/>
    <row r="252" ht="22.5" customHeight="1" x14ac:dyDescent="0.25"/>
    <row r="253" ht="22.5" customHeight="1" x14ac:dyDescent="0.25"/>
    <row r="254" ht="22.5" customHeight="1" x14ac:dyDescent="0.25"/>
    <row r="255" ht="22.5" customHeight="1" x14ac:dyDescent="0.25"/>
    <row r="256" ht="22.5" customHeight="1" x14ac:dyDescent="0.25"/>
    <row r="257" ht="22.5" customHeight="1" x14ac:dyDescent="0.25"/>
    <row r="258" ht="22.5" customHeight="1" x14ac:dyDescent="0.25"/>
    <row r="259" ht="22.5" customHeight="1" x14ac:dyDescent="0.25"/>
    <row r="260" ht="22.5" customHeight="1" x14ac:dyDescent="0.25"/>
    <row r="261" ht="22.5" customHeight="1" x14ac:dyDescent="0.25"/>
    <row r="262" ht="22.5" customHeight="1" x14ac:dyDescent="0.25"/>
    <row r="263" ht="22.5" customHeight="1" x14ac:dyDescent="0.25"/>
    <row r="264" ht="22.5" customHeight="1" x14ac:dyDescent="0.25"/>
    <row r="265" ht="22.5" customHeight="1" x14ac:dyDescent="0.25"/>
    <row r="266" ht="22.5" customHeight="1" x14ac:dyDescent="0.25"/>
    <row r="267" ht="22.5" customHeight="1" x14ac:dyDescent="0.25"/>
    <row r="268" ht="22.5" customHeight="1" x14ac:dyDescent="0.25"/>
    <row r="269" ht="22.5" customHeight="1" x14ac:dyDescent="0.25"/>
    <row r="270" ht="22.5" customHeight="1" x14ac:dyDescent="0.25"/>
    <row r="271" ht="22.5" customHeight="1" x14ac:dyDescent="0.25"/>
    <row r="272" ht="22.5" customHeight="1" x14ac:dyDescent="0.25"/>
    <row r="273" ht="22.5" customHeight="1" x14ac:dyDescent="0.25"/>
    <row r="274" ht="22.5" customHeight="1" x14ac:dyDescent="0.25"/>
    <row r="275" ht="22.5" customHeight="1" x14ac:dyDescent="0.25"/>
    <row r="276" ht="22.5" customHeight="1" x14ac:dyDescent="0.25"/>
    <row r="277" ht="22.5" customHeight="1" x14ac:dyDescent="0.25"/>
    <row r="278" ht="22.5" customHeight="1" x14ac:dyDescent="0.25"/>
    <row r="279" ht="22.5" customHeight="1" x14ac:dyDescent="0.25"/>
    <row r="280" ht="22.5" customHeight="1" x14ac:dyDescent="0.25"/>
    <row r="281" ht="22.5" customHeight="1" x14ac:dyDescent="0.25"/>
    <row r="282" ht="22.5" customHeight="1" x14ac:dyDescent="0.25"/>
    <row r="283" ht="22.5" customHeight="1" x14ac:dyDescent="0.25"/>
    <row r="284" ht="22.5" customHeight="1" x14ac:dyDescent="0.25"/>
    <row r="285" ht="22.5" customHeight="1" x14ac:dyDescent="0.25"/>
  </sheetData>
  <mergeCells count="10">
    <mergeCell ref="A26:B26"/>
    <mergeCell ref="A41:B41"/>
    <mergeCell ref="A49:B49"/>
    <mergeCell ref="A55:B55"/>
    <mergeCell ref="A35:B35"/>
    <mergeCell ref="A8:D8"/>
    <mergeCell ref="A1:D1"/>
    <mergeCell ref="A4:D4"/>
    <mergeCell ref="A3:D3"/>
    <mergeCell ref="A17:D17"/>
  </mergeCells>
  <printOptions gridLines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Aston</cp:lastModifiedBy>
  <cp:lastPrinted>2019-02-08T11:57:34Z</cp:lastPrinted>
  <dcterms:created xsi:type="dcterms:W3CDTF">2017-01-29T23:35:27Z</dcterms:created>
  <dcterms:modified xsi:type="dcterms:W3CDTF">2019-03-12T08:30:16Z</dcterms:modified>
</cp:coreProperties>
</file>