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ton\Documents\GitHub\GP3\To-Submit\"/>
    </mc:Choice>
  </mc:AlternateContent>
  <xr:revisionPtr revIDLastSave="0" documentId="13_ncr:1_{2F23AE13-88C8-4D21-A4A4-D50E08B406E5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Tests" sheetId="1" r:id="rId1"/>
    <sheet name="Marking Sche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D7" i="2"/>
  <c r="D39" i="2" s="1"/>
  <c r="D64" i="2" s="1"/>
  <c r="D65" i="2" s="1"/>
  <c r="D66" i="2" s="1"/>
  <c r="A10" i="2"/>
  <c r="A11" i="2"/>
  <c r="A12" i="2" s="1"/>
  <c r="A13" i="2" s="1"/>
  <c r="A14" i="2" s="1"/>
  <c r="A15" i="2" s="1"/>
  <c r="D16" i="2"/>
  <c r="A19" i="2"/>
  <c r="A20" i="2"/>
  <c r="A21" i="2" s="1"/>
  <c r="A22" i="2" s="1"/>
  <c r="A23" i="2" s="1"/>
  <c r="A24" i="2" s="1"/>
  <c r="C25" i="2"/>
  <c r="D25" i="2"/>
  <c r="A28" i="2"/>
  <c r="A29" i="2"/>
  <c r="A30" i="2" s="1"/>
  <c r="A31" i="2" s="1"/>
  <c r="A32" i="2" s="1"/>
  <c r="A33" i="2" s="1"/>
  <c r="C34" i="2"/>
  <c r="A43" i="2"/>
  <c r="A44" i="2" s="1"/>
  <c r="A45" i="2" s="1"/>
  <c r="A46" i="2" s="1"/>
  <c r="C47" i="2"/>
  <c r="D47" i="2"/>
  <c r="C53" i="2"/>
  <c r="D53" i="2"/>
  <c r="C63" i="2"/>
  <c r="D63" i="2"/>
  <c r="D75" i="2"/>
  <c r="C66" i="2"/>
  <c r="D72" i="2"/>
  <c r="D74" i="2"/>
  <c r="D76" i="2"/>
  <c r="D70" i="2"/>
  <c r="D71" i="2"/>
  <c r="D69" i="2"/>
  <c r="D73" i="2"/>
  <c r="C65" i="2"/>
  <c r="C16" i="2"/>
  <c r="C39" i="2"/>
  <c r="C64" i="2"/>
</calcChain>
</file>

<file path=xl/sharedStrings.xml><?xml version="1.0" encoding="utf-8"?>
<sst xmlns="http://schemas.openxmlformats.org/spreadsheetml/2006/main" count="232" uniqueCount="218">
  <si>
    <t>Intu</t>
  </si>
  <si>
    <t>Notes</t>
  </si>
  <si>
    <t>one cinema in one location</t>
  </si>
  <si>
    <t>Watford</t>
  </si>
  <si>
    <t>several cinemas in one location</t>
  </si>
  <si>
    <t>Phoenix</t>
  </si>
  <si>
    <t>Test</t>
  </si>
  <si>
    <t>Query</t>
  </si>
  <si>
    <t>Rialto</t>
  </si>
  <si>
    <t>Stevenage</t>
  </si>
  <si>
    <t>Manager for cinema</t>
  </si>
  <si>
    <t>Andy Smith</t>
  </si>
  <si>
    <t>Address of</t>
  </si>
  <si>
    <t>Cinema</t>
  </si>
  <si>
    <t>10, High Str</t>
  </si>
  <si>
    <t>Test  Data</t>
  </si>
  <si>
    <t>Member</t>
  </si>
  <si>
    <t>Name of member</t>
  </si>
  <si>
    <t>Location of cinema</t>
  </si>
  <si>
    <t xml:space="preserve">All cinemas in </t>
  </si>
  <si>
    <t>All cinemas in</t>
  </si>
  <si>
    <t>Guy Redmond</t>
  </si>
  <si>
    <t>all members</t>
  </si>
  <si>
    <t>lasped</t>
  </si>
  <si>
    <t>Vito Gelato</t>
  </si>
  <si>
    <t>cancelled</t>
  </si>
  <si>
    <t>Lindsay White</t>
  </si>
  <si>
    <t>active</t>
  </si>
  <si>
    <t>all except above</t>
  </si>
  <si>
    <t>Screen</t>
  </si>
  <si>
    <t>seats in</t>
  </si>
  <si>
    <t>price of seats in</t>
  </si>
  <si>
    <t>NT1, NT2, NT3</t>
  </si>
  <si>
    <t>address of</t>
  </si>
  <si>
    <t>Complex query</t>
  </si>
  <si>
    <t>location of</t>
  </si>
  <si>
    <t>Film</t>
  </si>
  <si>
    <t xml:space="preserve">films of </t>
  </si>
  <si>
    <t>Carol Reed</t>
  </si>
  <si>
    <t>The Third Man</t>
  </si>
  <si>
    <t>Intu,Intimate</t>
  </si>
  <si>
    <t>Actual results</t>
  </si>
  <si>
    <t>NOT 4.00 for RT1</t>
  </si>
  <si>
    <t>only on film</t>
  </si>
  <si>
    <t>Hitchcock</t>
  </si>
  <si>
    <t>3 films</t>
  </si>
  <si>
    <t>Rebecca, Notorious, Rope</t>
  </si>
  <si>
    <t>films released in</t>
  </si>
  <si>
    <t>2 films</t>
  </si>
  <si>
    <t>Key Largo, Rope</t>
  </si>
  <si>
    <t>director of</t>
  </si>
  <si>
    <t>Rope</t>
  </si>
  <si>
    <t>Create/Update</t>
  </si>
  <si>
    <t>add cinema</t>
  </si>
  <si>
    <t>add film</t>
  </si>
  <si>
    <t>add member</t>
  </si>
  <si>
    <t>add screen</t>
  </si>
  <si>
    <t>for existing cinema</t>
  </si>
  <si>
    <t>change cinema manager</t>
  </si>
  <si>
    <t>change member status</t>
  </si>
  <si>
    <t>change seat price</t>
  </si>
  <si>
    <t>Phoenix 1</t>
  </si>
  <si>
    <t>Rialto 2</t>
  </si>
  <si>
    <t xml:space="preserve">Intu </t>
  </si>
  <si>
    <t>Intu 2</t>
  </si>
  <si>
    <t>intu 2</t>
  </si>
  <si>
    <t>Hitchin</t>
  </si>
  <si>
    <t>Expected Results</t>
  </si>
  <si>
    <t>Retrieve</t>
  </si>
  <si>
    <t>Bookings</t>
  </si>
  <si>
    <t>Performance</t>
  </si>
  <si>
    <t>Delete</t>
  </si>
  <si>
    <t>one screen showing different films on different dates - Intu 1</t>
  </si>
  <si>
    <t>one screen showing the same film on different dates - Intu 2</t>
  </si>
  <si>
    <t>one film on different screens on different dates - Rebecca</t>
  </si>
  <si>
    <t>one film on the same screen on different dates - African Queen</t>
  </si>
  <si>
    <t>one film on different screens on the same date - Rope</t>
  </si>
  <si>
    <t>same screen with the same start times -  Intu 1</t>
  </si>
  <si>
    <t>same screen with different start times - Intimate1</t>
  </si>
  <si>
    <t xml:space="preserve">Should there be any more ?
Note: seats booked should be set as a result of making a booking </t>
  </si>
  <si>
    <t>all screens for one cinema</t>
  </si>
  <si>
    <t>Performances with film names like</t>
  </si>
  <si>
    <t>African Queen performance details</t>
  </si>
  <si>
    <t>0-19</t>
  </si>
  <si>
    <t>no merit</t>
  </si>
  <si>
    <t>20-29</t>
  </si>
  <si>
    <t>fail</t>
  </si>
  <si>
    <t>30-39</t>
  </si>
  <si>
    <t>marginal fail</t>
  </si>
  <si>
    <t>40-49</t>
  </si>
  <si>
    <t>satisfactory</t>
  </si>
  <si>
    <t>50-59</t>
  </si>
  <si>
    <t>good</t>
  </si>
  <si>
    <t>60-69</t>
  </si>
  <si>
    <t>very good</t>
  </si>
  <si>
    <t>70-79</t>
  </si>
  <si>
    <t>excellent</t>
  </si>
  <si>
    <t>80-100</t>
  </si>
  <si>
    <t>outstanding</t>
  </si>
  <si>
    <t>Generic Grading Criteria</t>
  </si>
  <si>
    <t xml:space="preserve">(as a percentage of the total coursework weighting for the module) </t>
  </si>
  <si>
    <t xml:space="preserve">(as a percentage for this coursework only) </t>
  </si>
  <si>
    <t>OVERALL TOTAL SECTIONS A-D</t>
  </si>
  <si>
    <t>Sub-total section D</t>
  </si>
  <si>
    <t>*  overall analysis and reflection (lessons learnt): includes an honest analysis of what you did right, what you did wrong, and how you could improve “next time”</t>
  </si>
  <si>
    <t>*  evaluation of your system’s functionality</t>
  </si>
  <si>
    <t>*  team working: includes a reflection on how you worked as a team</t>
  </si>
  <si>
    <t>Presentation contents:</t>
  </si>
  <si>
    <t>Test plans: purpose of test, test data, expected results</t>
  </si>
  <si>
    <t>Sprint Cycle Plans</t>
  </si>
  <si>
    <t>E-R diagram and data dictionary</t>
  </si>
  <si>
    <t>Part 7: Your documentation will be assessed for quality of the following:</t>
  </si>
  <si>
    <t>SECTION D: DOCUMENTATION -  assesses quality of the documentation contents</t>
  </si>
  <si>
    <t xml:space="preserve">Sub-total section C  </t>
  </si>
  <si>
    <t>quality of presentation slides</t>
  </si>
  <si>
    <t>quality of delivery of the presentation: includes presentation skills, timekeeping, and communication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</si>
  <si>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</si>
  <si>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>Part 6: The demo &amp; presentation will be assessed on performance</t>
  </si>
  <si>
    <t xml:space="preserve">SECTION C: DEMO &amp; PRESENTATION - assesses performance in demo &amp; presentation </t>
  </si>
  <si>
    <t xml:space="preserve">Sub-total section B  </t>
  </si>
  <si>
    <t>basic on-line help is available</t>
  </si>
  <si>
    <t xml:space="preserve">error messages are meaningful and helpful </t>
  </si>
  <si>
    <t>feedback is provided after user's action (showing acceptance/refusal, displaying booking details)</t>
  </si>
  <si>
    <t>quality of the overall look &amp; feel (includes: naturalness, predictability, layout consistency,use of colour, fonts and size, controls) (3 - if similar to given template)</t>
  </si>
  <si>
    <t>system navigation is clear, easy to move between edit boxes with efficient workflow</t>
  </si>
  <si>
    <t>Part 6: The MICE user interface will be assessed against the following usability criteria:</t>
  </si>
  <si>
    <t>SECTION B: THE USER INTERFACE -  assesses the usability of your system</t>
  </si>
  <si>
    <t>Sub-total section A, parts 1-5 (UAT)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</si>
  <si>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</si>
  <si>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Write an evaluation of your User Interface using Nielsen’s Usability Heuristics</t>
  </si>
  <si>
    <t>OR:</t>
  </si>
  <si>
    <t>When a user attempts (checks) entry from 4.3, the result is saved in a file called main/entry_log.txt</t>
  </si>
  <si>
    <t>Provide a log which records entry attempts, see UAT 4.3-4.5 (screen /date/member) and allows flexible access to search log data</t>
  </si>
  <si>
    <t>Either:</t>
  </si>
  <si>
    <t xml:space="preserve">Part 5:  Choose between providing a log, or evaluating the interface
</t>
  </si>
  <si>
    <t>3.login access is only granted to members if their membership status is active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</si>
  <si>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</si>
  <si>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1. member can cancel a booking they've made  2.Cancelled bookings update remaining seats</t>
  </si>
  <si>
    <t xml:space="preserve">any extra useful functionality, based on the brief but defined by you </t>
  </si>
  <si>
    <t>display bookings affected by deleting a performance or closing a screen</t>
  </si>
  <si>
    <t>login IDs 1000-9500 are reserved for members, 9501-9999  are reserved for staff/director</t>
  </si>
  <si>
    <t>login with custom views of the interface based on user profile/role (director or member)</t>
  </si>
  <si>
    <t>prevent registering the same cinema/member/film more than once, using cinema name&amp; location, member name, film title</t>
  </si>
  <si>
    <t>Members can check entry to a screen by providing details, a message returns the result of access</t>
  </si>
  <si>
    <t xml:space="preserve">allow or refuse entry to a screen depending on whether data keyed in by the user is consistent with the performance data </t>
  </si>
  <si>
    <t>Users can search by location across all cinemas</t>
  </si>
  <si>
    <t>display all performances in a specified location keyed in by the user (may span across cinemas)</t>
  </si>
  <si>
    <t>update remaining seats available for a performance after a booking and prevent booking if seats are not available</t>
  </si>
  <si>
    <t>Part 4: The MICE system supports some advanced features
Note: The maximum mark you can get in this section is 20, so you can select features you wish to implement</t>
  </si>
  <si>
    <t>Total Part 3:</t>
  </si>
  <si>
    <t>check permission to enter a screen checking a  booking number</t>
  </si>
  <si>
    <t>members can cancel their own membership via a form. Director can directly edit the DB (memberStat).</t>
  </si>
  <si>
    <t>cancel membership (which could be renewed if required) (2 - if only possible to delete, not disable)</t>
  </si>
  <si>
    <t>add a booking by an active member</t>
  </si>
  <si>
    <t>add a new performance of an existing film on an existing screen</t>
  </si>
  <si>
    <t>Can only add screen if cinema exists</t>
  </si>
  <si>
    <t>add a new screen for a new cinema (2 - if only possible for existing cinema)</t>
  </si>
  <si>
    <t>add a new member -  (2 – "active" membership status set automatically, 1 manually)</t>
  </si>
  <si>
    <t>add a new film</t>
  </si>
  <si>
    <t>Part 3: The MICE system allows crud operations and handles entry– using MICE implementation</t>
  </si>
  <si>
    <t>Total Part 2:</t>
  </si>
  <si>
    <t>display all performances in a specified cinema</t>
  </si>
  <si>
    <t>display all performances of a named film</t>
  </si>
  <si>
    <t>display all performances with a start time on or after specified time</t>
  </si>
  <si>
    <t>display all performances on a specified date</t>
  </si>
  <si>
    <t>members can</t>
  </si>
  <si>
    <t>display all performances on a specified screen in a given cinema</t>
  </si>
  <si>
    <t>display all films for a specified director</t>
  </si>
  <si>
    <t>search by key field: cinema, member, screen, film, perfomance, booking</t>
  </si>
  <si>
    <t xml:space="preserve">Part 2: The MICE system can retrieve MICE information </t>
  </si>
  <si>
    <t>Total Part 1:</t>
  </si>
  <si>
    <r>
      <t>view  and edit cinema/member data by using the MySQL DB interface</t>
    </r>
    <r>
      <rPr>
        <i/>
        <sz val="9"/>
        <color rgb="FF808080"/>
        <rFont val="Calibri Light"/>
        <family val="2"/>
      </rPr>
      <t xml:space="preserve"> </t>
    </r>
  </si>
  <si>
    <t>view data already stored in the database</t>
  </si>
  <si>
    <t>Part 1: The MICE system allows the display/editing of  cinemas,screens,performances, bookings – direct acces to data in the DB</t>
  </si>
  <si>
    <t>SECTION A: SYSTEM FUNCTIONALITY -  assesses the functionality of your system</t>
  </si>
  <si>
    <t xml:space="preserve">Team Code : </t>
  </si>
  <si>
    <t>5COM1053_61 GP3 - Client’s User Acceptance Testing(UAT) -MICE 2019 v3</t>
  </si>
  <si>
    <t>Four results</t>
  </si>
  <si>
    <t>African Queen on 26/06/2019</t>
  </si>
  <si>
    <t>One result</t>
  </si>
  <si>
    <t>Performances on a specified date</t>
  </si>
  <si>
    <t>Performances starting on or after 19:30 ( &gt;= )</t>
  </si>
  <si>
    <t>All performances of a specified film</t>
  </si>
  <si>
    <t>All performances at a specified cinema</t>
  </si>
  <si>
    <t>All performances at a specified location</t>
  </si>
  <si>
    <t>Starting from: "19:30"</t>
  </si>
  <si>
    <t>Date:  "26/06/2019"</t>
  </si>
  <si>
    <t>Film Name: "Africa"</t>
  </si>
  <si>
    <t>Film Name: "Key Largo"</t>
  </si>
  <si>
    <t>Cinema: "Rialto"</t>
  </si>
  <si>
    <t>Location: "Watf"</t>
  </si>
  <si>
    <t>Four detailed AQ results</t>
  </si>
  <si>
    <t>One detailed result of AQ on 26/06/19</t>
  </si>
  <si>
    <t>Six results</t>
  </si>
  <si>
    <t>Detailed results of performances starting from 19:30</t>
  </si>
  <si>
    <t>Six detailed results starting &gt;= 19:30</t>
  </si>
  <si>
    <t>Detailed result of the Key Largo performance</t>
  </si>
  <si>
    <t>One detailed result of Key Largo</t>
  </si>
  <si>
    <t>Detailed results of performances showing at Rialto</t>
  </si>
  <si>
    <t>Four detailed results at Rialto</t>
  </si>
  <si>
    <t>Detailed results of performances at Intu (Watford)</t>
  </si>
  <si>
    <t>Seven results</t>
  </si>
  <si>
    <t>Seven detailed results at Intu</t>
  </si>
  <si>
    <t>Member makes a booking of a single performance from a search result</t>
  </si>
  <si>
    <r>
      <rPr>
        <b/>
        <sz val="11"/>
        <color theme="1"/>
        <rFont val="Calibri"/>
        <family val="2"/>
        <scheme val="minor"/>
      </rPr>
      <t>MemberNo:</t>
    </r>
    <r>
      <rPr>
        <sz val="11"/>
        <color theme="1"/>
        <rFont val="Calibri"/>
        <family val="2"/>
        <scheme val="minor"/>
      </rPr>
      <t xml:space="preserve"> 1111, </t>
    </r>
    <r>
      <rPr>
        <b/>
        <sz val="11"/>
        <color theme="1"/>
        <rFont val="Calibri"/>
        <family val="2"/>
        <scheme val="minor"/>
      </rPr>
      <t>PerfNo:</t>
    </r>
    <r>
      <rPr>
        <sz val="11"/>
        <color theme="1"/>
        <rFont val="Calibri"/>
        <family val="2"/>
        <scheme val="minor"/>
      </rPr>
      <t xml:space="preserve"> 8, </t>
    </r>
    <r>
      <rPr>
        <b/>
        <sz val="11"/>
        <color theme="1"/>
        <rFont val="Calibri"/>
        <family val="2"/>
        <scheme val="minor"/>
      </rPr>
      <t>Seats</t>
    </r>
    <r>
      <rPr>
        <sz val="11"/>
        <color theme="1"/>
        <rFont val="Calibri"/>
        <family val="2"/>
        <scheme val="minor"/>
      </rPr>
      <t>: 4</t>
    </r>
  </si>
  <si>
    <t>4+ seats are available</t>
  </si>
  <si>
    <t>Booking table is updated with provided details, remaining seats for screen is reduced to 62 from 66.</t>
  </si>
  <si>
    <t>Table is updated and seats are reduced correctly.</t>
  </si>
  <si>
    <t>Two members make separate bookings of the same performance.</t>
  </si>
  <si>
    <r>
      <rPr>
        <b/>
        <sz val="11"/>
        <color theme="1"/>
        <rFont val="Calibri"/>
        <family val="2"/>
        <scheme val="minor"/>
      </rPr>
      <t>MemberNo's:</t>
    </r>
    <r>
      <rPr>
        <sz val="11"/>
        <color theme="1"/>
        <rFont val="Calibri"/>
        <family val="2"/>
        <scheme val="minor"/>
      </rPr>
      <t xml:space="preserve"> 1111, 1333, </t>
    </r>
    <r>
      <rPr>
        <b/>
        <sz val="11"/>
        <color theme="1"/>
        <rFont val="Calibri"/>
        <family val="2"/>
        <scheme val="minor"/>
      </rPr>
      <t>PerfNo:</t>
    </r>
    <r>
      <rPr>
        <sz val="11"/>
        <color theme="1"/>
        <rFont val="Calibri"/>
        <family val="2"/>
        <scheme val="minor"/>
      </rPr>
      <t xml:space="preserve"> 8, </t>
    </r>
    <r>
      <rPr>
        <b/>
        <sz val="11"/>
        <color theme="1"/>
        <rFont val="Calibri"/>
        <family val="2"/>
        <scheme val="minor"/>
      </rPr>
      <t>Seats:</t>
    </r>
    <r>
      <rPr>
        <sz val="11"/>
        <color theme="1"/>
        <rFont val="Calibri"/>
        <family val="2"/>
        <scheme val="minor"/>
      </rPr>
      <t xml:space="preserve"> 1, 1</t>
    </r>
  </si>
  <si>
    <t>Booking table is updated correctly with two separate bookings, remaining seats is reduced by 2.</t>
  </si>
  <si>
    <t>2+ seats are available</t>
  </si>
  <si>
    <t>Errors</t>
  </si>
  <si>
    <t>Non-active members attempt to make a booking</t>
  </si>
  <si>
    <t>Seats requested for booking exceed seats remaining</t>
  </si>
  <si>
    <t>Member cancels membership</t>
  </si>
  <si>
    <t>Delete a member</t>
  </si>
  <si>
    <t>Member cancels (deletes) their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</si>
</sst>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sz val="10"/>
      <name val="Tahoma"/>
      <family val="2"/>
      <charset val="1"/>
    </font>
    <font>
      <b/>
      <sz val="10"/>
      <color theme="1"/>
      <name val="Calibri"/>
      <family val="2"/>
    </font>
    <font>
      <b/>
      <sz val="11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4"/>
      <color theme="1"/>
      <name val="Calibri Light"/>
      <family val="2"/>
    </font>
    <font>
      <sz val="11"/>
      <color theme="1"/>
      <name val="Calibri Light"/>
      <family val="2"/>
    </font>
    <font>
      <i/>
      <sz val="9"/>
      <color rgb="FF808080"/>
      <name val="Calibri Light"/>
      <family val="2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57BEF"/>
        <bgColor indexed="64"/>
      </patternFill>
    </fill>
    <fill>
      <patternFill patternType="solid">
        <fgColor rgb="FFD7B8F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double">
        <color theme="0" tint="-4.9989318521683403E-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7" borderId="0" xfId="0" applyFill="1" applyAlignment="1">
      <alignment horizontal="left"/>
    </xf>
    <xf numFmtId="0" fontId="0" fillId="7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4" borderId="0" xfId="0" applyFill="1"/>
    <xf numFmtId="0" fontId="0" fillId="7" borderId="4" xfId="0" applyFill="1" applyBorder="1" applyAlignment="1">
      <alignment horizontal="left"/>
    </xf>
    <xf numFmtId="0" fontId="0" fillId="7" borderId="4" xfId="0" applyFill="1" applyBorder="1"/>
    <xf numFmtId="0" fontId="0" fillId="7" borderId="4" xfId="0" applyFill="1" applyBorder="1" applyAlignment="1">
      <alignment wrapText="1"/>
    </xf>
    <xf numFmtId="0" fontId="0" fillId="11" borderId="4" xfId="0" applyFill="1" applyBorder="1" applyAlignment="1">
      <alignment horizontal="left"/>
    </xf>
    <xf numFmtId="0" fontId="0" fillId="11" borderId="4" xfId="0" applyFill="1" applyBorder="1"/>
    <xf numFmtId="0" fontId="0" fillId="12" borderId="4" xfId="0" applyFill="1" applyBorder="1"/>
    <xf numFmtId="0" fontId="0" fillId="16" borderId="4" xfId="0" applyFill="1" applyBorder="1"/>
    <xf numFmtId="0" fontId="0" fillId="14" borderId="4" xfId="0" applyFill="1" applyBorder="1"/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0" fillId="16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0" fontId="0" fillId="7" borderId="5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14" borderId="1" xfId="0" applyFill="1" applyBorder="1" applyAlignment="1">
      <alignment horizontal="center"/>
    </xf>
    <xf numFmtId="0" fontId="7" fillId="14" borderId="1" xfId="0" applyFont="1" applyFill="1" applyBorder="1" applyAlignment="1">
      <alignment horizontal="right" wrapText="1"/>
    </xf>
    <xf numFmtId="0" fontId="0" fillId="14" borderId="1" xfId="0" applyFill="1" applyBorder="1"/>
    <xf numFmtId="0" fontId="0" fillId="0" borderId="0" xfId="0" applyAlignment="1">
      <alignment horizontal="center" vertical="center" wrapText="1"/>
    </xf>
    <xf numFmtId="0" fontId="8" fillId="14" borderId="0" xfId="0" applyFont="1" applyFill="1" applyAlignment="1">
      <alignment wrapText="1"/>
    </xf>
    <xf numFmtId="0" fontId="0" fillId="17" borderId="2" xfId="0" applyFill="1" applyBorder="1"/>
    <xf numFmtId="0" fontId="9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0" fillId="17" borderId="0" xfId="0" applyFill="1"/>
    <xf numFmtId="0" fontId="7" fillId="14" borderId="15" xfId="0" applyFont="1" applyFill="1" applyBorder="1" applyAlignment="1">
      <alignment horizontal="right" wrapText="1"/>
    </xf>
    <xf numFmtId="0" fontId="0" fillId="14" borderId="16" xfId="0" applyFill="1" applyBorder="1"/>
    <xf numFmtId="0" fontId="7" fillId="14" borderId="2" xfId="0" applyFont="1" applyFill="1" applyBorder="1" applyAlignment="1">
      <alignment horizontal="right" wrapText="1"/>
    </xf>
    <xf numFmtId="0" fontId="4" fillId="18" borderId="0" xfId="0" applyFont="1" applyFill="1" applyAlignment="1">
      <alignment vertical="center" wrapText="1"/>
    </xf>
    <xf numFmtId="0" fontId="0" fillId="0" borderId="17" xfId="0" applyBorder="1"/>
    <xf numFmtId="0" fontId="8" fillId="14" borderId="2" xfId="0" applyFont="1" applyFill="1" applyBorder="1" applyAlignment="1">
      <alignment vertical="top" wrapText="1"/>
    </xf>
    <xf numFmtId="0" fontId="0" fillId="14" borderId="18" xfId="0" applyFill="1" applyBorder="1" applyAlignment="1">
      <alignment horizontal="center"/>
    </xf>
    <xf numFmtId="0" fontId="0" fillId="14" borderId="15" xfId="0" applyFill="1" applyBorder="1"/>
    <xf numFmtId="0" fontId="4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4" fillId="18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6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0" fillId="19" borderId="0" xfId="0" applyFill="1"/>
    <xf numFmtId="14" fontId="0" fillId="7" borderId="4" xfId="0" applyNumberFormat="1" applyFill="1" applyBorder="1" applyAlignment="1">
      <alignment horizontal="left"/>
    </xf>
    <xf numFmtId="0" fontId="14" fillId="20" borderId="19" xfId="0" applyFont="1" applyFill="1" applyBorder="1" applyAlignment="1">
      <alignment horizontal="center"/>
    </xf>
    <xf numFmtId="0" fontId="14" fillId="20" borderId="19" xfId="0" applyFont="1" applyFill="1" applyBorder="1" applyAlignment="1">
      <alignment horizontal="center" wrapText="1"/>
    </xf>
    <xf numFmtId="0" fontId="0" fillId="14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3" xfId="0" applyFill="1" applyBorder="1"/>
    <xf numFmtId="0" fontId="1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21" borderId="5" xfId="0" applyFont="1" applyFill="1" applyBorder="1" applyAlignment="1">
      <alignment horizontal="left"/>
    </xf>
    <xf numFmtId="0" fontId="3" fillId="21" borderId="0" xfId="0" applyFont="1" applyFill="1" applyAlignment="1">
      <alignment horizontal="left"/>
    </xf>
    <xf numFmtId="0" fontId="3" fillId="21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8" fillId="14" borderId="0" xfId="0" applyFont="1" applyFill="1" applyAlignment="1">
      <alignment wrapText="1"/>
    </xf>
    <xf numFmtId="0" fontId="8" fillId="14" borderId="2" xfId="0" applyFont="1" applyFill="1" applyBorder="1" applyAlignment="1">
      <alignment vertical="top" wrapText="1"/>
    </xf>
    <xf numFmtId="0" fontId="8" fillId="14" borderId="2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B8F6"/>
      <color rgb="FFB57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31" workbookViewId="0">
      <selection activeCell="B61" sqref="B61"/>
    </sheetView>
  </sheetViews>
  <sheetFormatPr defaultRowHeight="15" x14ac:dyDescent="0.25"/>
  <cols>
    <col min="1" max="1" width="5.140625" style="3" customWidth="1"/>
    <col min="2" max="2" width="60.5703125" bestFit="1" customWidth="1"/>
    <col min="3" max="3" width="40" bestFit="1" customWidth="1"/>
    <col min="4" max="4" width="84.85546875" bestFit="1" customWidth="1"/>
    <col min="5" max="5" width="30.140625" customWidth="1"/>
    <col min="6" max="6" width="45.140625" bestFit="1" customWidth="1"/>
  </cols>
  <sheetData>
    <row r="1" spans="1:6" s="2" customFormat="1" ht="17.25" thickTop="1" thickBot="1" x14ac:dyDescent="0.3">
      <c r="A1" s="67" t="s">
        <v>6</v>
      </c>
      <c r="B1" s="67" t="s">
        <v>7</v>
      </c>
      <c r="C1" s="67" t="s">
        <v>15</v>
      </c>
      <c r="D1" s="68" t="s">
        <v>67</v>
      </c>
      <c r="E1" s="67" t="s">
        <v>1</v>
      </c>
      <c r="F1" s="67" t="s">
        <v>41</v>
      </c>
    </row>
    <row r="2" spans="1:6" s="2" customFormat="1" ht="16.5" thickTop="1" x14ac:dyDescent="0.25">
      <c r="A2" s="91" t="s">
        <v>68</v>
      </c>
      <c r="B2" s="91"/>
      <c r="C2" s="91"/>
      <c r="D2" s="91"/>
      <c r="E2" s="91"/>
      <c r="F2" s="91"/>
    </row>
    <row r="3" spans="1:6" s="2" customFormat="1" ht="15.75" x14ac:dyDescent="0.25">
      <c r="A3" s="76" t="s">
        <v>13</v>
      </c>
      <c r="B3" s="77"/>
      <c r="C3" s="77"/>
      <c r="D3" s="77"/>
      <c r="E3" s="77"/>
      <c r="F3" s="78"/>
    </row>
    <row r="4" spans="1:6" x14ac:dyDescent="0.25">
      <c r="A4" s="18">
        <v>1</v>
      </c>
      <c r="B4" s="10" t="s">
        <v>20</v>
      </c>
      <c r="C4" s="11" t="s">
        <v>66</v>
      </c>
      <c r="D4" s="11" t="s">
        <v>5</v>
      </c>
      <c r="E4" s="11" t="s">
        <v>2</v>
      </c>
      <c r="F4" s="11"/>
    </row>
    <row r="5" spans="1:6" x14ac:dyDescent="0.25">
      <c r="A5" s="18">
        <v>2</v>
      </c>
      <c r="B5" s="10" t="s">
        <v>19</v>
      </c>
      <c r="C5" s="11" t="s">
        <v>3</v>
      </c>
      <c r="D5" s="11" t="s">
        <v>40</v>
      </c>
      <c r="E5" s="11" t="s">
        <v>4</v>
      </c>
      <c r="F5" s="11"/>
    </row>
    <row r="6" spans="1:6" x14ac:dyDescent="0.25">
      <c r="A6" s="18">
        <v>3</v>
      </c>
      <c r="B6" s="10" t="s">
        <v>18</v>
      </c>
      <c r="C6" s="11" t="s">
        <v>8</v>
      </c>
      <c r="D6" s="11" t="s">
        <v>9</v>
      </c>
      <c r="E6" s="11"/>
      <c r="F6" s="11"/>
    </row>
    <row r="7" spans="1:6" x14ac:dyDescent="0.25">
      <c r="A7" s="18">
        <v>4</v>
      </c>
      <c r="B7" s="10" t="s">
        <v>10</v>
      </c>
      <c r="C7" s="11" t="s">
        <v>0</v>
      </c>
      <c r="D7" s="11" t="s">
        <v>11</v>
      </c>
      <c r="E7" s="11"/>
      <c r="F7" s="11"/>
    </row>
    <row r="8" spans="1:6" x14ac:dyDescent="0.25">
      <c r="A8" s="18">
        <v>5</v>
      </c>
      <c r="B8" s="10" t="s">
        <v>12</v>
      </c>
      <c r="C8" s="11" t="s">
        <v>0</v>
      </c>
      <c r="D8" s="11" t="s">
        <v>14</v>
      </c>
      <c r="E8" s="11"/>
      <c r="F8" s="11"/>
    </row>
    <row r="9" spans="1:6" ht="14.45" customHeight="1" x14ac:dyDescent="0.25">
      <c r="A9" s="79" t="s">
        <v>16</v>
      </c>
      <c r="B9" s="80"/>
      <c r="C9" s="80"/>
      <c r="D9" s="80"/>
      <c r="E9" s="80"/>
      <c r="F9" s="81"/>
    </row>
    <row r="10" spans="1:6" x14ac:dyDescent="0.25">
      <c r="A10" s="18">
        <v>6</v>
      </c>
      <c r="B10" s="10" t="s">
        <v>17</v>
      </c>
      <c r="C10" s="10">
        <v>1344</v>
      </c>
      <c r="D10" s="11" t="s">
        <v>21</v>
      </c>
      <c r="E10" s="11"/>
      <c r="F10" s="11"/>
    </row>
    <row r="11" spans="1:6" x14ac:dyDescent="0.25">
      <c r="A11" s="18">
        <v>7</v>
      </c>
      <c r="B11" s="10" t="s">
        <v>22</v>
      </c>
      <c r="C11" s="11" t="s">
        <v>23</v>
      </c>
      <c r="D11" s="11" t="s">
        <v>24</v>
      </c>
      <c r="E11" s="11"/>
      <c r="F11" s="11"/>
    </row>
    <row r="12" spans="1:6" x14ac:dyDescent="0.25">
      <c r="A12" s="18">
        <v>8</v>
      </c>
      <c r="B12" s="10" t="s">
        <v>22</v>
      </c>
      <c r="C12" s="11" t="s">
        <v>25</v>
      </c>
      <c r="D12" s="11" t="s">
        <v>26</v>
      </c>
      <c r="E12" s="11"/>
      <c r="F12" s="11"/>
    </row>
    <row r="13" spans="1:6" x14ac:dyDescent="0.25">
      <c r="A13" s="18">
        <v>9</v>
      </c>
      <c r="B13" s="10" t="s">
        <v>22</v>
      </c>
      <c r="C13" s="11" t="s">
        <v>27</v>
      </c>
      <c r="D13" s="11" t="s">
        <v>28</v>
      </c>
      <c r="E13" s="11"/>
      <c r="F13" s="11"/>
    </row>
    <row r="14" spans="1:6" ht="14.45" customHeight="1" x14ac:dyDescent="0.25">
      <c r="A14" s="76" t="s">
        <v>29</v>
      </c>
      <c r="B14" s="77"/>
      <c r="C14" s="77"/>
      <c r="D14" s="77"/>
      <c r="E14" s="77"/>
      <c r="F14" s="78"/>
    </row>
    <row r="15" spans="1:6" x14ac:dyDescent="0.25">
      <c r="A15" s="18">
        <v>11</v>
      </c>
      <c r="B15" s="10" t="s">
        <v>30</v>
      </c>
      <c r="C15" s="11" t="s">
        <v>61</v>
      </c>
      <c r="D15" s="10">
        <v>25</v>
      </c>
      <c r="E15" s="11"/>
      <c r="F15" s="11"/>
    </row>
    <row r="16" spans="1:6" x14ac:dyDescent="0.25">
      <c r="A16" s="18">
        <v>12</v>
      </c>
      <c r="B16" s="10" t="s">
        <v>31</v>
      </c>
      <c r="C16" s="11" t="s">
        <v>62</v>
      </c>
      <c r="D16" s="10">
        <v>3</v>
      </c>
      <c r="E16" s="11" t="s">
        <v>42</v>
      </c>
      <c r="F16" s="11"/>
    </row>
    <row r="17" spans="1:6" x14ac:dyDescent="0.25">
      <c r="A17" s="18">
        <v>13</v>
      </c>
      <c r="B17" s="10" t="s">
        <v>80</v>
      </c>
      <c r="C17" s="11" t="s">
        <v>63</v>
      </c>
      <c r="D17" s="10" t="s">
        <v>32</v>
      </c>
      <c r="E17" s="11"/>
      <c r="F17" s="11"/>
    </row>
    <row r="18" spans="1:6" x14ac:dyDescent="0.25">
      <c r="A18" s="18">
        <v>14</v>
      </c>
      <c r="B18" s="10" t="s">
        <v>33</v>
      </c>
      <c r="C18" s="11" t="s">
        <v>64</v>
      </c>
      <c r="D18" s="10" t="s">
        <v>14</v>
      </c>
      <c r="E18" s="11" t="s">
        <v>34</v>
      </c>
      <c r="F18" s="11"/>
    </row>
    <row r="19" spans="1:6" x14ac:dyDescent="0.25">
      <c r="A19" s="18">
        <v>15</v>
      </c>
      <c r="B19" s="10" t="s">
        <v>35</v>
      </c>
      <c r="C19" s="11" t="s">
        <v>65</v>
      </c>
      <c r="D19" s="10" t="s">
        <v>3</v>
      </c>
      <c r="E19" s="11" t="s">
        <v>34</v>
      </c>
      <c r="F19" s="11"/>
    </row>
    <row r="20" spans="1:6" x14ac:dyDescent="0.25">
      <c r="A20" s="82" t="s">
        <v>36</v>
      </c>
      <c r="B20" s="83"/>
      <c r="C20" s="83"/>
      <c r="D20" s="83"/>
      <c r="E20" s="83"/>
      <c r="F20" s="84"/>
    </row>
    <row r="21" spans="1:6" x14ac:dyDescent="0.25">
      <c r="A21" s="18">
        <v>16</v>
      </c>
      <c r="B21" s="10" t="s">
        <v>37</v>
      </c>
      <c r="C21" s="11" t="s">
        <v>38</v>
      </c>
      <c r="D21" s="10" t="s">
        <v>39</v>
      </c>
      <c r="E21" s="11" t="s">
        <v>43</v>
      </c>
      <c r="F21" s="11"/>
    </row>
    <row r="22" spans="1:6" ht="29.25" customHeight="1" x14ac:dyDescent="0.25">
      <c r="A22" s="18">
        <v>17</v>
      </c>
      <c r="B22" s="10" t="s">
        <v>37</v>
      </c>
      <c r="C22" s="11" t="s">
        <v>44</v>
      </c>
      <c r="D22" s="12" t="s">
        <v>46</v>
      </c>
      <c r="E22" s="10" t="s">
        <v>45</v>
      </c>
      <c r="F22" s="11"/>
    </row>
    <row r="23" spans="1:6" x14ac:dyDescent="0.25">
      <c r="A23" s="18">
        <v>18</v>
      </c>
      <c r="B23" s="10" t="s">
        <v>47</v>
      </c>
      <c r="C23" s="10">
        <v>1948</v>
      </c>
      <c r="D23" s="11" t="s">
        <v>49</v>
      </c>
      <c r="E23" s="10" t="s">
        <v>48</v>
      </c>
      <c r="F23" s="11"/>
    </row>
    <row r="24" spans="1:6" x14ac:dyDescent="0.25">
      <c r="A24" s="24">
        <v>19</v>
      </c>
      <c r="B24" s="5" t="s">
        <v>50</v>
      </c>
      <c r="C24" s="5" t="s">
        <v>51</v>
      </c>
      <c r="D24" s="6" t="s">
        <v>44</v>
      </c>
      <c r="E24" s="5"/>
      <c r="F24" s="25"/>
    </row>
    <row r="25" spans="1:6" x14ac:dyDescent="0.25">
      <c r="A25" s="82" t="s">
        <v>70</v>
      </c>
      <c r="B25" s="83"/>
      <c r="C25" s="83"/>
      <c r="D25" s="83"/>
      <c r="E25" s="83"/>
      <c r="F25" s="84"/>
    </row>
    <row r="26" spans="1:6" x14ac:dyDescent="0.25">
      <c r="A26" s="18"/>
      <c r="B26" s="10" t="s">
        <v>72</v>
      </c>
      <c r="C26" s="11"/>
      <c r="D26" s="11"/>
      <c r="E26" s="11"/>
      <c r="F26" s="11"/>
    </row>
    <row r="27" spans="1:6" x14ac:dyDescent="0.25">
      <c r="A27" s="18"/>
      <c r="B27" s="10" t="s">
        <v>73</v>
      </c>
      <c r="C27" s="11"/>
      <c r="D27" s="11"/>
      <c r="E27" s="11"/>
      <c r="F27" s="11"/>
    </row>
    <row r="28" spans="1:6" x14ac:dyDescent="0.25">
      <c r="A28" s="18"/>
      <c r="B28" s="10" t="s">
        <v>74</v>
      </c>
      <c r="C28" s="11"/>
      <c r="D28" s="11"/>
      <c r="E28" s="11"/>
      <c r="F28" s="11"/>
    </row>
    <row r="29" spans="1:6" x14ac:dyDescent="0.25">
      <c r="A29" s="18"/>
      <c r="B29" s="10" t="s">
        <v>75</v>
      </c>
      <c r="C29" s="11"/>
      <c r="D29" s="11"/>
      <c r="E29" s="11"/>
      <c r="F29" s="11"/>
    </row>
    <row r="30" spans="1:6" x14ac:dyDescent="0.25">
      <c r="A30" s="18"/>
      <c r="B30" s="10" t="s">
        <v>76</v>
      </c>
      <c r="C30" s="11"/>
      <c r="D30" s="11"/>
      <c r="E30" s="11"/>
      <c r="F30" s="11"/>
    </row>
    <row r="31" spans="1:6" x14ac:dyDescent="0.25">
      <c r="A31" s="18"/>
      <c r="B31" s="10" t="s">
        <v>77</v>
      </c>
      <c r="C31" s="11"/>
      <c r="D31" s="11"/>
      <c r="E31" s="11"/>
      <c r="F31" s="11"/>
    </row>
    <row r="32" spans="1:6" x14ac:dyDescent="0.25">
      <c r="A32" s="18"/>
      <c r="B32" s="10" t="s">
        <v>78</v>
      </c>
      <c r="C32" s="11"/>
      <c r="D32" s="11"/>
      <c r="E32" s="11"/>
      <c r="F32" s="11"/>
    </row>
    <row r="33" spans="1:6" ht="30" x14ac:dyDescent="0.25">
      <c r="A33" s="18"/>
      <c r="B33" s="26" t="s">
        <v>79</v>
      </c>
      <c r="C33" s="11"/>
      <c r="D33" s="11"/>
      <c r="E33" s="11"/>
      <c r="F33" s="11"/>
    </row>
    <row r="34" spans="1:6" x14ac:dyDescent="0.25">
      <c r="A34" s="18">
        <v>20</v>
      </c>
      <c r="B34" s="26" t="s">
        <v>81</v>
      </c>
      <c r="C34" s="11" t="s">
        <v>187</v>
      </c>
      <c r="D34" s="11" t="s">
        <v>82</v>
      </c>
      <c r="E34" s="11" t="s">
        <v>177</v>
      </c>
      <c r="F34" s="11" t="s">
        <v>191</v>
      </c>
    </row>
    <row r="35" spans="1:6" x14ac:dyDescent="0.25">
      <c r="A35" s="18">
        <v>21</v>
      </c>
      <c r="B35" s="26" t="s">
        <v>180</v>
      </c>
      <c r="C35" s="66" t="s">
        <v>186</v>
      </c>
      <c r="D35" s="11" t="s">
        <v>178</v>
      </c>
      <c r="E35" s="11" t="s">
        <v>179</v>
      </c>
      <c r="F35" s="11" t="s">
        <v>192</v>
      </c>
    </row>
    <row r="36" spans="1:6" x14ac:dyDescent="0.25">
      <c r="A36" s="18">
        <v>22</v>
      </c>
      <c r="B36" s="26" t="s">
        <v>181</v>
      </c>
      <c r="C36" s="66" t="s">
        <v>185</v>
      </c>
      <c r="D36" s="11" t="s">
        <v>194</v>
      </c>
      <c r="E36" s="11" t="s">
        <v>193</v>
      </c>
      <c r="F36" s="11" t="s">
        <v>195</v>
      </c>
    </row>
    <row r="37" spans="1:6" x14ac:dyDescent="0.25">
      <c r="A37" s="18">
        <v>23</v>
      </c>
      <c r="B37" s="26" t="s">
        <v>182</v>
      </c>
      <c r="C37" s="66" t="s">
        <v>188</v>
      </c>
      <c r="D37" s="11" t="s">
        <v>196</v>
      </c>
      <c r="E37" s="11" t="s">
        <v>179</v>
      </c>
      <c r="F37" s="11" t="s">
        <v>197</v>
      </c>
    </row>
    <row r="38" spans="1:6" x14ac:dyDescent="0.25">
      <c r="A38" s="18">
        <v>24</v>
      </c>
      <c r="B38" s="26" t="s">
        <v>183</v>
      </c>
      <c r="C38" s="66" t="s">
        <v>189</v>
      </c>
      <c r="D38" s="11" t="s">
        <v>198</v>
      </c>
      <c r="E38" s="11" t="s">
        <v>177</v>
      </c>
      <c r="F38" s="11" t="s">
        <v>199</v>
      </c>
    </row>
    <row r="39" spans="1:6" x14ac:dyDescent="0.25">
      <c r="A39" s="18">
        <v>25</v>
      </c>
      <c r="B39" s="26" t="s">
        <v>184</v>
      </c>
      <c r="C39" s="66" t="s">
        <v>190</v>
      </c>
      <c r="D39" s="11" t="s">
        <v>200</v>
      </c>
      <c r="E39" s="11" t="s">
        <v>201</v>
      </c>
      <c r="F39" s="11" t="s">
        <v>202</v>
      </c>
    </row>
    <row r="40" spans="1:6" ht="15.75" x14ac:dyDescent="0.25">
      <c r="A40" s="92" t="s">
        <v>52</v>
      </c>
      <c r="B40" s="92"/>
      <c r="C40" s="92"/>
      <c r="D40" s="92"/>
      <c r="E40" s="92"/>
      <c r="F40" s="92"/>
    </row>
    <row r="41" spans="1:6" x14ac:dyDescent="0.25">
      <c r="A41" s="19"/>
      <c r="B41" s="13" t="s">
        <v>53</v>
      </c>
      <c r="C41" s="14"/>
      <c r="D41" s="14"/>
      <c r="E41" s="14"/>
      <c r="F41" s="14"/>
    </row>
    <row r="42" spans="1:6" x14ac:dyDescent="0.25">
      <c r="A42" s="19"/>
      <c r="B42" s="13" t="s">
        <v>54</v>
      </c>
      <c r="C42" s="14"/>
      <c r="D42" s="14"/>
      <c r="E42" s="14"/>
      <c r="F42" s="14"/>
    </row>
    <row r="43" spans="1:6" x14ac:dyDescent="0.25">
      <c r="A43" s="19"/>
      <c r="B43" s="13" t="s">
        <v>55</v>
      </c>
      <c r="C43" s="14"/>
      <c r="D43" s="14"/>
      <c r="E43" s="14"/>
      <c r="F43" s="14"/>
    </row>
    <row r="44" spans="1:6" x14ac:dyDescent="0.25">
      <c r="A44" s="19"/>
      <c r="B44" s="13" t="s">
        <v>56</v>
      </c>
      <c r="C44" s="14"/>
      <c r="D44" s="14"/>
      <c r="E44" s="14" t="s">
        <v>57</v>
      </c>
      <c r="F44" s="14"/>
    </row>
    <row r="45" spans="1:6" x14ac:dyDescent="0.25">
      <c r="A45" s="19"/>
      <c r="B45" s="13" t="s">
        <v>58</v>
      </c>
      <c r="C45" s="14"/>
      <c r="D45" s="14"/>
      <c r="E45" s="14"/>
      <c r="F45" s="14"/>
    </row>
    <row r="46" spans="1:6" x14ac:dyDescent="0.25">
      <c r="A46" s="19"/>
      <c r="B46" s="13" t="s">
        <v>59</v>
      </c>
      <c r="C46" s="14"/>
      <c r="D46" s="14"/>
      <c r="E46" s="14"/>
      <c r="F46" s="14"/>
    </row>
    <row r="47" spans="1:6" x14ac:dyDescent="0.25">
      <c r="A47" s="19"/>
      <c r="B47" s="13" t="s">
        <v>60</v>
      </c>
      <c r="C47" s="14"/>
      <c r="D47" s="14"/>
      <c r="E47" s="14"/>
      <c r="F47" s="14"/>
    </row>
    <row r="48" spans="1:6" x14ac:dyDescent="0.25">
      <c r="A48" s="70"/>
      <c r="B48" s="7" t="s">
        <v>215</v>
      </c>
      <c r="C48" s="8"/>
      <c r="D48" s="8"/>
      <c r="E48" s="8"/>
      <c r="F48" s="71"/>
    </row>
    <row r="49" spans="1:6" x14ac:dyDescent="0.25">
      <c r="A49" s="85" t="s">
        <v>69</v>
      </c>
      <c r="B49" s="86"/>
      <c r="C49" s="86"/>
      <c r="D49" s="86"/>
      <c r="E49" s="86"/>
      <c r="F49" s="87"/>
    </row>
    <row r="50" spans="1:6" x14ac:dyDescent="0.25">
      <c r="A50" s="19"/>
      <c r="B50" s="13" t="s">
        <v>203</v>
      </c>
      <c r="C50" s="14" t="s">
        <v>204</v>
      </c>
      <c r="D50" s="14" t="s">
        <v>206</v>
      </c>
      <c r="E50" s="14" t="s">
        <v>205</v>
      </c>
      <c r="F50" s="14" t="s">
        <v>207</v>
      </c>
    </row>
    <row r="51" spans="1:6" x14ac:dyDescent="0.25">
      <c r="A51" s="19"/>
      <c r="B51" s="13" t="s">
        <v>208</v>
      </c>
      <c r="C51" s="14" t="s">
        <v>209</v>
      </c>
      <c r="D51" s="14" t="s">
        <v>210</v>
      </c>
      <c r="E51" s="14" t="s">
        <v>211</v>
      </c>
      <c r="F51" s="14" t="s">
        <v>207</v>
      </c>
    </row>
    <row r="52" spans="1:6" x14ac:dyDescent="0.25">
      <c r="A52" s="93" t="s">
        <v>212</v>
      </c>
      <c r="B52" s="94"/>
      <c r="C52" s="94"/>
      <c r="D52" s="94"/>
      <c r="E52" s="94"/>
      <c r="F52" s="94"/>
    </row>
    <row r="53" spans="1:6" ht="18.75" x14ac:dyDescent="0.3">
      <c r="A53" s="88" t="s">
        <v>69</v>
      </c>
      <c r="B53" s="89"/>
      <c r="C53" s="89"/>
      <c r="D53" s="89"/>
      <c r="E53" s="89"/>
      <c r="F53" s="90"/>
    </row>
    <row r="54" spans="1:6" ht="18.75" x14ac:dyDescent="0.3">
      <c r="A54" s="20"/>
      <c r="B54" s="15" t="s">
        <v>213</v>
      </c>
      <c r="C54" s="15"/>
      <c r="D54" s="15"/>
      <c r="E54" s="15"/>
      <c r="F54" s="15"/>
    </row>
    <row r="55" spans="1:6" ht="18.75" x14ac:dyDescent="0.3">
      <c r="A55" s="20"/>
      <c r="B55" s="15" t="s">
        <v>214</v>
      </c>
      <c r="C55" s="15"/>
      <c r="D55" s="15"/>
      <c r="E55" s="15"/>
      <c r="F55" s="15"/>
    </row>
    <row r="56" spans="1:6" ht="18.75" x14ac:dyDescent="0.3">
      <c r="A56" s="20"/>
      <c r="B56" s="15"/>
      <c r="C56" s="15"/>
      <c r="D56" s="15"/>
      <c r="E56" s="15"/>
      <c r="F56" s="15"/>
    </row>
    <row r="57" spans="1:6" ht="18.75" x14ac:dyDescent="0.3">
      <c r="A57" s="20"/>
      <c r="B57" s="15"/>
      <c r="C57" s="15"/>
      <c r="D57" s="15"/>
      <c r="E57" s="15"/>
      <c r="F57" s="15"/>
    </row>
    <row r="58" spans="1:6" x14ac:dyDescent="0.25">
      <c r="A58" s="72" t="s">
        <v>70</v>
      </c>
      <c r="B58" s="73"/>
      <c r="C58" s="73"/>
      <c r="D58" s="73"/>
      <c r="E58" s="73"/>
      <c r="F58" s="73"/>
    </row>
    <row r="59" spans="1:6" x14ac:dyDescent="0.25">
      <c r="A59" s="21"/>
      <c r="B59" s="16"/>
      <c r="C59" s="16"/>
      <c r="D59" s="16"/>
      <c r="E59" s="16"/>
      <c r="F59" s="16"/>
    </row>
    <row r="60" spans="1:6" x14ac:dyDescent="0.25">
      <c r="A60" s="74" t="s">
        <v>71</v>
      </c>
      <c r="B60" s="75"/>
      <c r="C60" s="75"/>
      <c r="D60" s="75"/>
      <c r="E60" s="75"/>
      <c r="F60" s="75"/>
    </row>
    <row r="61" spans="1:6" x14ac:dyDescent="0.25">
      <c r="A61" s="69"/>
      <c r="B61" s="17" t="s">
        <v>217</v>
      </c>
      <c r="C61" s="17"/>
      <c r="D61" s="17"/>
      <c r="E61" s="17"/>
      <c r="F61" s="17"/>
    </row>
    <row r="62" spans="1:6" x14ac:dyDescent="0.25">
      <c r="A62" s="69"/>
      <c r="B62" s="17" t="s">
        <v>216</v>
      </c>
      <c r="C62" s="17"/>
      <c r="D62" s="17"/>
      <c r="E62" s="17"/>
      <c r="F62" s="17"/>
    </row>
    <row r="63" spans="1:6" x14ac:dyDescent="0.25">
      <c r="A63" s="22"/>
      <c r="B63" s="23"/>
      <c r="C63" s="23"/>
      <c r="D63" s="23"/>
      <c r="E63" s="23"/>
      <c r="F63" s="23"/>
    </row>
  </sheetData>
  <mergeCells count="12">
    <mergeCell ref="A2:F2"/>
    <mergeCell ref="A40:F40"/>
    <mergeCell ref="A52:F52"/>
    <mergeCell ref="A58:F58"/>
    <mergeCell ref="A60:F60"/>
    <mergeCell ref="A3:F3"/>
    <mergeCell ref="A9:F9"/>
    <mergeCell ref="A14:F14"/>
    <mergeCell ref="A20:F20"/>
    <mergeCell ref="A25:F25"/>
    <mergeCell ref="A49:F49"/>
    <mergeCell ref="A53:F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A3EA-2373-48A9-8595-A1F219FCE015}">
  <dimension ref="A1:F285"/>
  <sheetViews>
    <sheetView zoomScale="130" zoomScaleNormal="130" workbookViewId="0">
      <selection activeCell="F9" sqref="F9"/>
    </sheetView>
  </sheetViews>
  <sheetFormatPr defaultRowHeight="15" x14ac:dyDescent="0.25"/>
  <cols>
    <col min="1" max="1" width="6.5703125" customWidth="1"/>
    <col min="2" max="2" width="74.42578125" style="1" customWidth="1"/>
    <col min="3" max="3" width="7" style="3" customWidth="1"/>
    <col min="4" max="4" width="9.85546875" style="3" customWidth="1"/>
    <col min="5" max="5" width="11.5703125" bestFit="1" customWidth="1"/>
    <col min="6" max="6" width="71.140625" customWidth="1"/>
  </cols>
  <sheetData>
    <row r="1" spans="1:6" ht="18.75" x14ac:dyDescent="0.3">
      <c r="A1" s="98" t="s">
        <v>176</v>
      </c>
      <c r="B1" s="98"/>
      <c r="C1" s="98"/>
      <c r="D1" s="98"/>
    </row>
    <row r="2" spans="1:6" ht="18.95" customHeight="1" x14ac:dyDescent="0.25">
      <c r="B2" s="1" t="s">
        <v>175</v>
      </c>
    </row>
    <row r="3" spans="1:6" ht="18.95" customHeight="1" x14ac:dyDescent="0.25">
      <c r="A3" s="99" t="s">
        <v>174</v>
      </c>
      <c r="B3" s="99"/>
      <c r="C3" s="99"/>
      <c r="D3" s="99"/>
    </row>
    <row r="4" spans="1:6" s="4" customFormat="1" ht="24.75" customHeight="1" x14ac:dyDescent="0.25">
      <c r="A4" s="95" t="s">
        <v>173</v>
      </c>
      <c r="B4" s="95"/>
      <c r="C4" s="95"/>
      <c r="D4" s="95"/>
    </row>
    <row r="5" spans="1:6" ht="18.95" customHeight="1" x14ac:dyDescent="0.25">
      <c r="A5" s="3">
        <v>1.1000000000000001</v>
      </c>
      <c r="B5" s="57" t="s">
        <v>172</v>
      </c>
      <c r="D5" s="3">
        <v>2</v>
      </c>
      <c r="E5" s="65"/>
    </row>
    <row r="6" spans="1:6" ht="18.95" customHeight="1" x14ac:dyDescent="0.25">
      <c r="A6" s="3">
        <v>1.2</v>
      </c>
      <c r="B6" s="47" t="s">
        <v>171</v>
      </c>
      <c r="D6" s="3">
        <v>3</v>
      </c>
      <c r="E6" s="65"/>
    </row>
    <row r="7" spans="1:6" ht="18.95" customHeight="1" x14ac:dyDescent="0.25">
      <c r="A7" s="50"/>
      <c r="B7" s="49" t="s">
        <v>170</v>
      </c>
      <c r="C7" s="40">
        <f>SUM(C5:C6)</f>
        <v>0</v>
      </c>
      <c r="D7" s="40">
        <f>SUM(D5:D6)</f>
        <v>5</v>
      </c>
    </row>
    <row r="8" spans="1:6" ht="18.95" customHeight="1" x14ac:dyDescent="0.25">
      <c r="A8" s="97" t="s">
        <v>169</v>
      </c>
      <c r="B8" s="97"/>
      <c r="C8" s="97"/>
      <c r="D8" s="97"/>
    </row>
    <row r="9" spans="1:6" ht="18.95" customHeight="1" x14ac:dyDescent="0.25">
      <c r="A9" s="58">
        <v>2.1</v>
      </c>
      <c r="B9" s="47" t="s">
        <v>168</v>
      </c>
      <c r="D9" s="3">
        <v>1</v>
      </c>
    </row>
    <row r="10" spans="1:6" ht="18.95" customHeight="1" x14ac:dyDescent="0.25">
      <c r="A10" s="58">
        <f t="shared" ref="A10:A15" si="0">A9+0.1</f>
        <v>2.2000000000000002</v>
      </c>
      <c r="B10" s="47" t="s">
        <v>167</v>
      </c>
      <c r="D10" s="3">
        <v>2</v>
      </c>
      <c r="F10" s="27"/>
    </row>
    <row r="11" spans="1:6" ht="18.95" customHeight="1" x14ac:dyDescent="0.25">
      <c r="A11" s="58">
        <f t="shared" si="0"/>
        <v>2.3000000000000003</v>
      </c>
      <c r="B11" s="47" t="s">
        <v>166</v>
      </c>
      <c r="D11" s="3">
        <v>3</v>
      </c>
      <c r="F11" t="s">
        <v>165</v>
      </c>
    </row>
    <row r="12" spans="1:6" ht="18.95" customHeight="1" x14ac:dyDescent="0.25">
      <c r="A12" s="58">
        <f t="shared" si="0"/>
        <v>2.4000000000000004</v>
      </c>
      <c r="B12" s="47" t="s">
        <v>164</v>
      </c>
      <c r="D12" s="3">
        <v>2</v>
      </c>
    </row>
    <row r="13" spans="1:6" ht="18.95" customHeight="1" x14ac:dyDescent="0.25">
      <c r="A13" s="58">
        <f t="shared" si="0"/>
        <v>2.5000000000000004</v>
      </c>
      <c r="B13" s="47" t="s">
        <v>163</v>
      </c>
      <c r="D13" s="3">
        <v>2</v>
      </c>
    </row>
    <row r="14" spans="1:6" ht="18.95" customHeight="1" x14ac:dyDescent="0.25">
      <c r="A14" s="58">
        <f t="shared" si="0"/>
        <v>2.6000000000000005</v>
      </c>
      <c r="B14" s="47" t="s">
        <v>162</v>
      </c>
      <c r="D14" s="3">
        <v>2</v>
      </c>
    </row>
    <row r="15" spans="1:6" ht="18.95" customHeight="1" x14ac:dyDescent="0.25">
      <c r="A15" s="58">
        <f t="shared" si="0"/>
        <v>2.7000000000000006</v>
      </c>
      <c r="B15" s="47" t="s">
        <v>161</v>
      </c>
      <c r="D15" s="3">
        <v>3</v>
      </c>
    </row>
    <row r="16" spans="1:6" ht="24.75" customHeight="1" x14ac:dyDescent="0.25">
      <c r="A16" s="50"/>
      <c r="B16" s="49" t="s">
        <v>160</v>
      </c>
      <c r="C16" s="40">
        <f ca="1">SUM(C9:C24)</f>
        <v>0</v>
      </c>
      <c r="D16" s="40">
        <f>SUM(D9:D15)</f>
        <v>15</v>
      </c>
    </row>
    <row r="17" spans="1:6" s="4" customFormat="1" ht="26.25" customHeight="1" x14ac:dyDescent="0.25">
      <c r="A17" s="95" t="s">
        <v>159</v>
      </c>
      <c r="B17" s="95"/>
      <c r="C17" s="95"/>
      <c r="D17" s="95"/>
    </row>
    <row r="18" spans="1:6" s="4" customFormat="1" ht="18" customHeight="1" x14ac:dyDescent="0.25">
      <c r="A18" s="58">
        <v>3.1</v>
      </c>
      <c r="B18" s="47" t="s">
        <v>158</v>
      </c>
      <c r="C18" s="64"/>
      <c r="D18" s="3">
        <v>3</v>
      </c>
    </row>
    <row r="19" spans="1:6" ht="18.95" customHeight="1" x14ac:dyDescent="0.25">
      <c r="A19" s="58">
        <f t="shared" ref="A19:A24" si="1">A18+0.1</f>
        <v>3.2</v>
      </c>
      <c r="B19" s="47" t="s">
        <v>157</v>
      </c>
      <c r="D19" s="3">
        <v>4</v>
      </c>
    </row>
    <row r="20" spans="1:6" ht="18.95" customHeight="1" x14ac:dyDescent="0.25">
      <c r="A20" s="58">
        <f t="shared" si="1"/>
        <v>3.3000000000000003</v>
      </c>
      <c r="B20" s="63" t="s">
        <v>156</v>
      </c>
      <c r="D20" s="3">
        <v>4</v>
      </c>
      <c r="F20" t="s">
        <v>155</v>
      </c>
    </row>
    <row r="21" spans="1:6" ht="18.95" customHeight="1" x14ac:dyDescent="0.25">
      <c r="A21" s="58">
        <f t="shared" si="1"/>
        <v>3.4000000000000004</v>
      </c>
      <c r="B21" s="47" t="s">
        <v>154</v>
      </c>
      <c r="D21" s="3">
        <v>4</v>
      </c>
    </row>
    <row r="22" spans="1:6" ht="18.95" customHeight="1" x14ac:dyDescent="0.25">
      <c r="A22" s="58">
        <f t="shared" si="1"/>
        <v>3.5000000000000004</v>
      </c>
      <c r="B22" s="47" t="s">
        <v>153</v>
      </c>
      <c r="D22" s="3">
        <v>3</v>
      </c>
    </row>
    <row r="23" spans="1:6" ht="18.95" customHeight="1" x14ac:dyDescent="0.25">
      <c r="A23" s="58">
        <f t="shared" si="1"/>
        <v>3.6000000000000005</v>
      </c>
      <c r="B23" s="47" t="s">
        <v>152</v>
      </c>
      <c r="D23" s="3">
        <v>4</v>
      </c>
      <c r="F23" t="s">
        <v>151</v>
      </c>
    </row>
    <row r="24" spans="1:6" ht="18.95" customHeight="1" x14ac:dyDescent="0.25">
      <c r="A24" s="58">
        <f t="shared" si="1"/>
        <v>3.7000000000000006</v>
      </c>
      <c r="B24" s="62" t="s">
        <v>150</v>
      </c>
      <c r="D24" s="3">
        <v>3</v>
      </c>
      <c r="F24" t="s">
        <v>143</v>
      </c>
    </row>
    <row r="25" spans="1:6" ht="22.5" customHeight="1" x14ac:dyDescent="0.25">
      <c r="A25" s="49"/>
      <c r="B25" s="49" t="s">
        <v>149</v>
      </c>
      <c r="C25" s="40">
        <f>SUM(C19:C24)</f>
        <v>0</v>
      </c>
      <c r="D25" s="40">
        <f>SUM(D18:D24)</f>
        <v>25</v>
      </c>
    </row>
    <row r="26" spans="1:6" ht="24.75" customHeight="1" x14ac:dyDescent="0.25">
      <c r="A26" s="96" t="s">
        <v>148</v>
      </c>
      <c r="B26" s="96"/>
      <c r="C26" s="54"/>
      <c r="D26" s="54"/>
    </row>
    <row r="27" spans="1:6" ht="30" customHeight="1" x14ac:dyDescent="0.25">
      <c r="A27" s="58">
        <v>4.0999999999999996</v>
      </c>
      <c r="B27" s="47" t="s">
        <v>147</v>
      </c>
      <c r="C27" s="60"/>
      <c r="D27" s="61">
        <v>5</v>
      </c>
    </row>
    <row r="28" spans="1:6" ht="24.75" customHeight="1" x14ac:dyDescent="0.25">
      <c r="A28" s="58">
        <f t="shared" ref="A28:A33" si="2">A27+0.1</f>
        <v>4.1999999999999993</v>
      </c>
      <c r="B28" s="47" t="s">
        <v>146</v>
      </c>
      <c r="C28" s="60"/>
      <c r="D28" s="61">
        <v>5</v>
      </c>
      <c r="F28" t="s">
        <v>145</v>
      </c>
    </row>
    <row r="29" spans="1:6" ht="26.25" customHeight="1" x14ac:dyDescent="0.25">
      <c r="A29" s="58">
        <f t="shared" si="2"/>
        <v>4.2999999999999989</v>
      </c>
      <c r="B29" s="57" t="s">
        <v>144</v>
      </c>
      <c r="C29" s="60"/>
      <c r="D29" s="61">
        <v>5</v>
      </c>
      <c r="F29" t="s">
        <v>143</v>
      </c>
    </row>
    <row r="30" spans="1:6" ht="26.25" customHeight="1" x14ac:dyDescent="0.25">
      <c r="A30" s="58">
        <f t="shared" si="2"/>
        <v>4.3999999999999986</v>
      </c>
      <c r="B30" s="59" t="s">
        <v>142</v>
      </c>
      <c r="C30" s="60"/>
      <c r="D30" s="3">
        <v>5</v>
      </c>
    </row>
    <row r="31" spans="1:6" ht="18.95" customHeight="1" x14ac:dyDescent="0.25">
      <c r="A31" s="58">
        <f t="shared" si="2"/>
        <v>4.4999999999999982</v>
      </c>
      <c r="B31" s="57" t="s">
        <v>141</v>
      </c>
      <c r="C31"/>
      <c r="D31" s="3">
        <v>5</v>
      </c>
      <c r="F31" t="s">
        <v>140</v>
      </c>
    </row>
    <row r="32" spans="1:6" ht="21" customHeight="1" x14ac:dyDescent="0.25">
      <c r="A32" s="58">
        <f t="shared" si="2"/>
        <v>4.5999999999999979</v>
      </c>
      <c r="B32" s="59" t="s">
        <v>139</v>
      </c>
      <c r="C32"/>
      <c r="D32" s="3">
        <v>5</v>
      </c>
    </row>
    <row r="33" spans="1:6" ht="21" customHeight="1" x14ac:dyDescent="0.25">
      <c r="A33" s="58">
        <f t="shared" si="2"/>
        <v>4.6999999999999975</v>
      </c>
      <c r="B33" s="57" t="s">
        <v>138</v>
      </c>
      <c r="C33"/>
      <c r="D33" s="3">
        <v>5</v>
      </c>
      <c r="F33" t="s">
        <v>137</v>
      </c>
    </row>
    <row r="34" spans="1:6" s="1" customFormat="1" ht="18.95" customHeight="1" x14ac:dyDescent="0.3">
      <c r="A34" s="56"/>
      <c r="B34" s="51" t="s">
        <v>136</v>
      </c>
      <c r="C34" s="55">
        <f>SUM(C31:C33)</f>
        <v>0</v>
      </c>
      <c r="D34" s="55">
        <v>20</v>
      </c>
      <c r="F34" s="1" t="s">
        <v>135</v>
      </c>
    </row>
    <row r="35" spans="1:6" s="1" customFormat="1" ht="25.5" customHeight="1" x14ac:dyDescent="0.25">
      <c r="A35" s="96" t="s">
        <v>134</v>
      </c>
      <c r="B35" s="96"/>
      <c r="C35" s="54"/>
      <c r="D35" s="54"/>
    </row>
    <row r="36" spans="1:6" s="1" customFormat="1" ht="28.5" customHeight="1" x14ac:dyDescent="0.25">
      <c r="A36" t="s">
        <v>133</v>
      </c>
      <c r="B36" s="47" t="s">
        <v>132</v>
      </c>
      <c r="C36" s="3"/>
      <c r="D36" s="3">
        <v>10</v>
      </c>
      <c r="F36" s="1" t="s">
        <v>131</v>
      </c>
    </row>
    <row r="37" spans="1:6" s="1" customFormat="1" ht="25.5" customHeight="1" x14ac:dyDescent="0.25">
      <c r="A37" s="53" t="s">
        <v>130</v>
      </c>
      <c r="B37" s="52" t="s">
        <v>129</v>
      </c>
      <c r="C37" s="3"/>
      <c r="D37" s="3">
        <v>10</v>
      </c>
    </row>
    <row r="38" spans="1:6" s="1" customFormat="1" ht="18.95" customHeight="1" x14ac:dyDescent="0.3">
      <c r="A38" s="9"/>
      <c r="B38" s="51" t="s">
        <v>128</v>
      </c>
      <c r="C38" s="22"/>
      <c r="D38" s="22">
        <v>10</v>
      </c>
    </row>
    <row r="39" spans="1:6" s="1" customFormat="1" ht="28.5" customHeight="1" x14ac:dyDescent="0.25">
      <c r="A39" s="50"/>
      <c r="B39" s="49" t="s">
        <v>127</v>
      </c>
      <c r="C39" s="40">
        <f ca="1">C7+C25+C16+C34</f>
        <v>0</v>
      </c>
      <c r="D39" s="40">
        <f>D7+D25+D16+D34+D38</f>
        <v>75</v>
      </c>
    </row>
    <row r="40" spans="1:6" s="1" customFormat="1" ht="22.5" customHeight="1" x14ac:dyDescent="0.25">
      <c r="A40" s="48" t="s">
        <v>126</v>
      </c>
      <c r="B40" s="48"/>
      <c r="C40" s="48"/>
      <c r="D40" s="48"/>
    </row>
    <row r="41" spans="1:6" s="1" customFormat="1" ht="23.25" customHeight="1" x14ac:dyDescent="0.25">
      <c r="A41" s="95" t="s">
        <v>125</v>
      </c>
      <c r="B41" s="95"/>
      <c r="C41" s="44"/>
      <c r="D41" s="44"/>
    </row>
    <row r="42" spans="1:6" s="1" customFormat="1" ht="23.25" customHeight="1" x14ac:dyDescent="0.25">
      <c r="A42" s="43">
        <v>6.1</v>
      </c>
      <c r="B42" s="27" t="s">
        <v>124</v>
      </c>
      <c r="C42"/>
      <c r="D42" s="46">
        <v>5</v>
      </c>
    </row>
    <row r="43" spans="1:6" ht="26.25" customHeight="1" x14ac:dyDescent="0.25">
      <c r="A43" s="43">
        <f>A42+0.1</f>
        <v>6.1999999999999993</v>
      </c>
      <c r="B43" s="27" t="s">
        <v>123</v>
      </c>
      <c r="C43"/>
      <c r="D43" s="46">
        <v>9</v>
      </c>
    </row>
    <row r="44" spans="1:6" s="1" customFormat="1" ht="18.95" customHeight="1" x14ac:dyDescent="0.25">
      <c r="A44" s="43">
        <f>A43+0.1</f>
        <v>6.2999999999999989</v>
      </c>
      <c r="B44" s="47" t="s">
        <v>122</v>
      </c>
      <c r="C44"/>
      <c r="D44" s="46">
        <v>3</v>
      </c>
    </row>
    <row r="45" spans="1:6" s="1" customFormat="1" ht="18.95" customHeight="1" x14ac:dyDescent="0.25">
      <c r="A45" s="43">
        <f>A44+0.1</f>
        <v>6.3999999999999986</v>
      </c>
      <c r="B45" s="27" t="s">
        <v>121</v>
      </c>
      <c r="C45"/>
      <c r="D45" s="46">
        <v>3</v>
      </c>
    </row>
    <row r="46" spans="1:6" s="1" customFormat="1" ht="18.95" customHeight="1" x14ac:dyDescent="0.25">
      <c r="A46" s="43">
        <f>A45+0.1</f>
        <v>6.4999999999999982</v>
      </c>
      <c r="B46" s="27" t="s">
        <v>120</v>
      </c>
      <c r="C46"/>
      <c r="D46" s="46">
        <v>4</v>
      </c>
    </row>
    <row r="47" spans="1:6" s="1" customFormat="1" ht="18.95" customHeight="1" x14ac:dyDescent="0.25">
      <c r="A47" s="42"/>
      <c r="B47" s="41" t="s">
        <v>119</v>
      </c>
      <c r="C47" s="40">
        <f>SUM(C42:C46)</f>
        <v>0</v>
      </c>
      <c r="D47" s="40">
        <f>SUM(D42:D46)</f>
        <v>24</v>
      </c>
    </row>
    <row r="48" spans="1:6" ht="18.95" customHeight="1" x14ac:dyDescent="0.25">
      <c r="A48" s="45" t="s">
        <v>118</v>
      </c>
      <c r="B48" s="45"/>
      <c r="C48" s="45"/>
      <c r="D48" s="45"/>
    </row>
    <row r="49" spans="1:4" s="1" customFormat="1" ht="18.95" customHeight="1" x14ac:dyDescent="0.25">
      <c r="A49" s="95" t="s">
        <v>117</v>
      </c>
      <c r="B49" s="95"/>
      <c r="C49" s="44"/>
      <c r="D49" s="44"/>
    </row>
    <row r="50" spans="1:4" s="1" customFormat="1" ht="21.75" customHeight="1" x14ac:dyDescent="0.25">
      <c r="A50" s="43">
        <v>6.6</v>
      </c>
      <c r="B50" s="27" t="s">
        <v>116</v>
      </c>
      <c r="C50" s="27"/>
      <c r="D50" s="37">
        <v>2</v>
      </c>
    </row>
    <row r="51" spans="1:4" ht="18.95" customHeight="1" x14ac:dyDescent="0.25">
      <c r="A51" s="43">
        <v>6.2</v>
      </c>
      <c r="B51" s="27" t="s">
        <v>115</v>
      </c>
      <c r="C51" s="27"/>
      <c r="D51" s="37">
        <v>2</v>
      </c>
    </row>
    <row r="52" spans="1:4" x14ac:dyDescent="0.25">
      <c r="A52" s="43">
        <v>6.3</v>
      </c>
      <c r="B52" s="27" t="s">
        <v>114</v>
      </c>
      <c r="D52" s="3">
        <v>2</v>
      </c>
    </row>
    <row r="53" spans="1:4" s="27" customFormat="1" ht="18.95" customHeight="1" x14ac:dyDescent="0.25">
      <c r="A53" s="42"/>
      <c r="B53" s="41" t="s">
        <v>113</v>
      </c>
      <c r="C53" s="40">
        <f>SUM(C60:C62)</f>
        <v>0</v>
      </c>
      <c r="D53" s="40">
        <f>SUM(D50:D52)</f>
        <v>6</v>
      </c>
    </row>
    <row r="54" spans="1:4" s="27" customFormat="1" ht="18.95" customHeight="1" x14ac:dyDescent="0.25">
      <c r="A54" s="45" t="s">
        <v>112</v>
      </c>
      <c r="B54" s="45"/>
      <c r="C54" s="45"/>
      <c r="D54" s="45"/>
    </row>
    <row r="55" spans="1:4" ht="18.95" customHeight="1" x14ac:dyDescent="0.25">
      <c r="A55" s="95" t="s">
        <v>111</v>
      </c>
      <c r="B55" s="95"/>
      <c r="C55" s="44"/>
      <c r="D55" s="44"/>
    </row>
    <row r="56" spans="1:4" ht="18.95" customHeight="1" x14ac:dyDescent="0.25">
      <c r="A56" s="43">
        <v>7.1</v>
      </c>
      <c r="B56" s="27" t="s">
        <v>110</v>
      </c>
      <c r="C56" s="27"/>
      <c r="D56" s="37">
        <v>5</v>
      </c>
    </row>
    <row r="57" spans="1:4" ht="18.95" customHeight="1" x14ac:dyDescent="0.25">
      <c r="A57" s="43">
        <v>7.2</v>
      </c>
      <c r="B57" s="27" t="s">
        <v>109</v>
      </c>
      <c r="C57" s="27"/>
      <c r="D57" s="37">
        <v>15</v>
      </c>
    </row>
    <row r="58" spans="1:4" ht="18.95" customHeight="1" x14ac:dyDescent="0.25">
      <c r="A58" s="43">
        <v>7.3</v>
      </c>
      <c r="B58" s="27" t="s">
        <v>108</v>
      </c>
      <c r="C58" s="27"/>
      <c r="D58" s="37">
        <v>10</v>
      </c>
    </row>
    <row r="59" spans="1:4" ht="15.75" customHeight="1" x14ac:dyDescent="0.25">
      <c r="A59" s="43">
        <v>7.4</v>
      </c>
      <c r="B59" s="27" t="s">
        <v>107</v>
      </c>
      <c r="C59" s="27"/>
      <c r="D59" s="37"/>
    </row>
    <row r="60" spans="1:4" s="1" customFormat="1" ht="23.25" customHeight="1" x14ac:dyDescent="0.25">
      <c r="B60" s="27" t="s">
        <v>106</v>
      </c>
      <c r="C60" s="37"/>
      <c r="D60" s="37">
        <v>5</v>
      </c>
    </row>
    <row r="61" spans="1:4" s="1" customFormat="1" ht="18.95" customHeight="1" x14ac:dyDescent="0.25">
      <c r="B61" s="27" t="s">
        <v>105</v>
      </c>
      <c r="C61" s="37"/>
      <c r="D61" s="37">
        <v>5</v>
      </c>
    </row>
    <row r="62" spans="1:4" s="27" customFormat="1" ht="23.25" customHeight="1" x14ac:dyDescent="0.25">
      <c r="A62" s="1"/>
      <c r="B62" s="27" t="s">
        <v>104</v>
      </c>
      <c r="C62" s="37"/>
      <c r="D62" s="37">
        <v>5</v>
      </c>
    </row>
    <row r="63" spans="1:4" ht="18.95" customHeight="1" x14ac:dyDescent="0.25">
      <c r="A63" s="42"/>
      <c r="B63" s="41" t="s">
        <v>103</v>
      </c>
      <c r="C63" s="40">
        <f>SUM(C56:C58)</f>
        <v>0</v>
      </c>
      <c r="D63" s="40">
        <f>SUM(D56:D62)</f>
        <v>45</v>
      </c>
    </row>
    <row r="64" spans="1:4" s="27" customFormat="1" ht="18.95" customHeight="1" x14ac:dyDescent="0.25">
      <c r="A64" s="42"/>
      <c r="B64" s="41" t="s">
        <v>102</v>
      </c>
      <c r="C64" s="40">
        <f ca="1">C39+C47+C53+C63</f>
        <v>0</v>
      </c>
      <c r="D64" s="40">
        <f>D39+D47+D53+D63</f>
        <v>150</v>
      </c>
    </row>
    <row r="65" spans="1:5" s="27" customFormat="1" ht="18.95" customHeight="1" x14ac:dyDescent="0.25">
      <c r="A65" s="42"/>
      <c r="B65" s="41" t="s">
        <v>101</v>
      </c>
      <c r="C65" s="40">
        <f ca="1">C64/150*100</f>
        <v>0</v>
      </c>
      <c r="D65" s="40">
        <f>D64/150*100</f>
        <v>100</v>
      </c>
      <c r="E65"/>
    </row>
    <row r="66" spans="1:5" s="27" customFormat="1" ht="22.5" customHeight="1" x14ac:dyDescent="0.25">
      <c r="A66" s="42"/>
      <c r="B66" s="41" t="s">
        <v>100</v>
      </c>
      <c r="C66" s="40">
        <f ca="1">C65/5</f>
        <v>0</v>
      </c>
      <c r="D66" s="40">
        <f>D65/5</f>
        <v>20</v>
      </c>
      <c r="E66"/>
    </row>
    <row r="67" spans="1:5" ht="22.5" customHeight="1" x14ac:dyDescent="0.25">
      <c r="B67"/>
      <c r="C67"/>
      <c r="D67"/>
    </row>
    <row r="68" spans="1:5" s="27" customFormat="1" ht="22.5" customHeight="1" thickBot="1" x14ac:dyDescent="0.3">
      <c r="B68" s="39" t="s">
        <v>99</v>
      </c>
      <c r="C68" s="38"/>
      <c r="D68" s="37"/>
      <c r="E68"/>
    </row>
    <row r="69" spans="1:5" s="27" customFormat="1" ht="22.5" customHeight="1" x14ac:dyDescent="0.25">
      <c r="B69" s="36" t="s">
        <v>98</v>
      </c>
      <c r="C69" s="35" t="s">
        <v>97</v>
      </c>
      <c r="D69" s="34" t="str">
        <f ca="1">IF($C$65&gt;=79.5,"√","")</f>
        <v/>
      </c>
      <c r="E69"/>
    </row>
    <row r="70" spans="1:5" s="27" customFormat="1" ht="22.5" customHeight="1" x14ac:dyDescent="0.25">
      <c r="B70" s="33" t="s">
        <v>96</v>
      </c>
      <c r="C70" s="32" t="s">
        <v>95</v>
      </c>
      <c r="D70" s="31" t="str">
        <f ca="1">IF($C$65&lt;69.5," ",IF($C$65&lt;79.5,"√",""))</f>
        <v xml:space="preserve"> </v>
      </c>
      <c r="E70"/>
    </row>
    <row r="71" spans="1:5" s="27" customFormat="1" ht="22.5" customHeight="1" x14ac:dyDescent="0.25">
      <c r="B71" s="33" t="s">
        <v>94</v>
      </c>
      <c r="C71" s="32" t="s">
        <v>93</v>
      </c>
      <c r="D71" s="31" t="str">
        <f ca="1">IF($C$65&lt;59.5," ",IF($C$65&lt;69.5,"√",""))</f>
        <v xml:space="preserve"> </v>
      </c>
      <c r="E71"/>
    </row>
    <row r="72" spans="1:5" s="27" customFormat="1" ht="22.5" customHeight="1" x14ac:dyDescent="0.25">
      <c r="B72" s="33" t="s">
        <v>92</v>
      </c>
      <c r="C72" s="32" t="s">
        <v>91</v>
      </c>
      <c r="D72" s="31" t="str">
        <f ca="1">IF($C$65&lt;49.5," ",IF($C$65&lt;59.5,"√",""))</f>
        <v xml:space="preserve"> </v>
      </c>
      <c r="E72"/>
    </row>
    <row r="73" spans="1:5" s="27" customFormat="1" ht="22.5" customHeight="1" x14ac:dyDescent="0.2">
      <c r="B73" s="33" t="s">
        <v>90</v>
      </c>
      <c r="C73" s="32" t="s">
        <v>89</v>
      </c>
      <c r="D73" s="31" t="str">
        <f ca="1">IF($C$65&lt;39.5," ",IF($C$65&lt;49.5,"√",""))</f>
        <v xml:space="preserve"> </v>
      </c>
    </row>
    <row r="74" spans="1:5" s="27" customFormat="1" ht="22.5" customHeight="1" x14ac:dyDescent="0.2">
      <c r="B74" s="33" t="s">
        <v>88</v>
      </c>
      <c r="C74" s="32" t="s">
        <v>87</v>
      </c>
      <c r="D74" s="31" t="str">
        <f ca="1">IF($C$65&lt;29.5," ",IF($C$65&lt;39.5,"√",""))</f>
        <v xml:space="preserve"> </v>
      </c>
    </row>
    <row r="75" spans="1:5" s="27" customFormat="1" ht="22.5" customHeight="1" x14ac:dyDescent="0.2">
      <c r="B75" s="33" t="s">
        <v>86</v>
      </c>
      <c r="C75" s="32" t="s">
        <v>85</v>
      </c>
      <c r="D75" s="31" t="str">
        <f ca="1">IF($C$65&lt;19.5," ",IF($C$65&lt;29.5,"√",""))</f>
        <v xml:space="preserve"> </v>
      </c>
    </row>
    <row r="76" spans="1:5" s="27" customFormat="1" ht="22.5" customHeight="1" thickBot="1" x14ac:dyDescent="0.25">
      <c r="B76" s="30" t="s">
        <v>84</v>
      </c>
      <c r="C76" s="29" t="s">
        <v>83</v>
      </c>
      <c r="D76" s="28" t="str">
        <f ca="1">IF($C$65&lt;0," ",IF($C$65&lt;19.5,"√",""))</f>
        <v>√</v>
      </c>
    </row>
    <row r="77" spans="1:5" s="27" customFormat="1" ht="22.5" customHeight="1" x14ac:dyDescent="0.25"/>
    <row r="78" spans="1:5" s="27" customFormat="1" ht="22.5" customHeight="1" x14ac:dyDescent="0.25"/>
    <row r="79" spans="1:5" s="27" customFormat="1" ht="22.5" customHeight="1" x14ac:dyDescent="0.25"/>
    <row r="80" spans="1:5" s="27" customFormat="1" ht="22.5" customHeight="1" x14ac:dyDescent="0.25"/>
    <row r="81" spans="1:4" s="27" customFormat="1" ht="22.5" customHeight="1" x14ac:dyDescent="0.25"/>
    <row r="82" spans="1:4" s="27" customFormat="1" ht="22.5" customHeight="1" x14ac:dyDescent="0.25"/>
    <row r="83" spans="1:4" s="27" customFormat="1" ht="22.5" customHeight="1" x14ac:dyDescent="0.25"/>
    <row r="84" spans="1:4" s="27" customFormat="1" ht="22.5" customHeight="1" x14ac:dyDescent="0.25"/>
    <row r="85" spans="1:4" s="27" customFormat="1" ht="22.5" customHeight="1" x14ac:dyDescent="0.25"/>
    <row r="86" spans="1:4" s="27" customFormat="1" ht="22.5" customHeight="1" x14ac:dyDescent="0.25"/>
    <row r="87" spans="1:4" ht="22.5" customHeight="1" x14ac:dyDescent="0.25">
      <c r="A87" s="27"/>
      <c r="B87" s="27"/>
      <c r="C87" s="27"/>
      <c r="D87" s="27"/>
    </row>
    <row r="88" spans="1:4" ht="22.5" customHeight="1" x14ac:dyDescent="0.25">
      <c r="A88" s="27"/>
      <c r="B88" s="27"/>
      <c r="C88" s="27"/>
      <c r="D88" s="27"/>
    </row>
    <row r="89" spans="1:4" ht="22.5" customHeight="1" x14ac:dyDescent="0.25">
      <c r="A89" s="27"/>
      <c r="B89" s="27"/>
      <c r="C89" s="27"/>
      <c r="D89" s="27"/>
    </row>
    <row r="90" spans="1:4" ht="22.5" customHeight="1" x14ac:dyDescent="0.25">
      <c r="A90" s="27"/>
      <c r="B90" s="27"/>
      <c r="C90" s="27"/>
      <c r="D90" s="27"/>
    </row>
    <row r="91" spans="1:4" ht="22.5" customHeight="1" x14ac:dyDescent="0.25"/>
    <row r="92" spans="1:4" ht="22.5" customHeight="1" x14ac:dyDescent="0.25"/>
    <row r="93" spans="1:4" ht="22.5" customHeight="1" x14ac:dyDescent="0.25"/>
    <row r="94" spans="1:4" ht="22.5" customHeight="1" x14ac:dyDescent="0.25"/>
    <row r="95" spans="1:4" ht="22.5" customHeight="1" x14ac:dyDescent="0.25"/>
    <row r="96" spans="1:4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  <row r="241" ht="22.5" customHeight="1" x14ac:dyDescent="0.25"/>
    <row r="242" ht="22.5" customHeight="1" x14ac:dyDescent="0.25"/>
    <row r="243" ht="22.5" customHeight="1" x14ac:dyDescent="0.25"/>
    <row r="244" ht="22.5" customHeight="1" x14ac:dyDescent="0.25"/>
    <row r="245" ht="22.5" customHeight="1" x14ac:dyDescent="0.25"/>
    <row r="246" ht="22.5" customHeight="1" x14ac:dyDescent="0.25"/>
    <row r="247" ht="22.5" customHeight="1" x14ac:dyDescent="0.25"/>
    <row r="248" ht="22.5" customHeight="1" x14ac:dyDescent="0.25"/>
    <row r="249" ht="22.5" customHeight="1" x14ac:dyDescent="0.25"/>
    <row r="250" ht="22.5" customHeight="1" x14ac:dyDescent="0.25"/>
    <row r="251" ht="22.5" customHeight="1" x14ac:dyDescent="0.25"/>
    <row r="252" ht="22.5" customHeight="1" x14ac:dyDescent="0.25"/>
    <row r="253" ht="22.5" customHeight="1" x14ac:dyDescent="0.25"/>
    <row r="254" ht="22.5" customHeight="1" x14ac:dyDescent="0.25"/>
    <row r="255" ht="22.5" customHeight="1" x14ac:dyDescent="0.25"/>
    <row r="256" ht="22.5" customHeight="1" x14ac:dyDescent="0.25"/>
    <row r="257" ht="22.5" customHeight="1" x14ac:dyDescent="0.25"/>
    <row r="258" ht="22.5" customHeight="1" x14ac:dyDescent="0.25"/>
    <row r="259" ht="22.5" customHeight="1" x14ac:dyDescent="0.25"/>
    <row r="260" ht="22.5" customHeight="1" x14ac:dyDescent="0.25"/>
    <row r="261" ht="22.5" customHeight="1" x14ac:dyDescent="0.25"/>
    <row r="262" ht="22.5" customHeight="1" x14ac:dyDescent="0.25"/>
    <row r="263" ht="22.5" customHeight="1" x14ac:dyDescent="0.25"/>
    <row r="264" ht="22.5" customHeight="1" x14ac:dyDescent="0.25"/>
    <row r="265" ht="22.5" customHeight="1" x14ac:dyDescent="0.25"/>
    <row r="266" ht="22.5" customHeight="1" x14ac:dyDescent="0.25"/>
    <row r="267" ht="22.5" customHeight="1" x14ac:dyDescent="0.25"/>
    <row r="268" ht="22.5" customHeight="1" x14ac:dyDescent="0.25"/>
    <row r="269" ht="22.5" customHeight="1" x14ac:dyDescent="0.25"/>
    <row r="270" ht="22.5" customHeight="1" x14ac:dyDescent="0.25"/>
    <row r="271" ht="22.5" customHeight="1" x14ac:dyDescent="0.25"/>
    <row r="272" ht="22.5" customHeight="1" x14ac:dyDescent="0.25"/>
    <row r="273" ht="22.5" customHeight="1" x14ac:dyDescent="0.25"/>
    <row r="274" ht="22.5" customHeight="1" x14ac:dyDescent="0.25"/>
    <row r="275" ht="22.5" customHeight="1" x14ac:dyDescent="0.25"/>
    <row r="276" ht="22.5" customHeight="1" x14ac:dyDescent="0.25"/>
    <row r="277" ht="22.5" customHeight="1" x14ac:dyDescent="0.25"/>
    <row r="278" ht="22.5" customHeight="1" x14ac:dyDescent="0.25"/>
    <row r="279" ht="22.5" customHeight="1" x14ac:dyDescent="0.25"/>
    <row r="280" ht="22.5" customHeight="1" x14ac:dyDescent="0.25"/>
    <row r="281" ht="22.5" customHeight="1" x14ac:dyDescent="0.25"/>
    <row r="282" ht="22.5" customHeight="1" x14ac:dyDescent="0.25"/>
    <row r="283" ht="22.5" customHeight="1" x14ac:dyDescent="0.25"/>
    <row r="284" ht="22.5" customHeight="1" x14ac:dyDescent="0.25"/>
    <row r="285" ht="22.5" customHeight="1" x14ac:dyDescent="0.25"/>
  </sheetData>
  <mergeCells count="10">
    <mergeCell ref="A1:D1"/>
    <mergeCell ref="A4:D4"/>
    <mergeCell ref="A3:D3"/>
    <mergeCell ref="A17:D17"/>
    <mergeCell ref="A26:B26"/>
    <mergeCell ref="A41:B41"/>
    <mergeCell ref="A49:B49"/>
    <mergeCell ref="A55:B55"/>
    <mergeCell ref="A35:B35"/>
    <mergeCell ref="A8:D8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Marking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Aston</cp:lastModifiedBy>
  <dcterms:created xsi:type="dcterms:W3CDTF">2019-02-07T22:15:32Z</dcterms:created>
  <dcterms:modified xsi:type="dcterms:W3CDTF">2019-03-24T16:41:59Z</dcterms:modified>
</cp:coreProperties>
</file>