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Информатика\Excel\"/>
    </mc:Choice>
  </mc:AlternateContent>
  <bookViews>
    <workbookView xWindow="0" yWindow="0" windowWidth="23040" windowHeight="9048" xr2:uid="{3524BA87-7CF4-4D2B-8067-0D0B856653A4}"/>
  </bookViews>
  <sheets>
    <sheet name="Основная таблица" sheetId="1" r:id="rId1"/>
    <sheet name="Сводная" sheetId="5" r:id="rId2"/>
    <sheet name="Умножение матриц" sheetId="4" r:id="rId3"/>
  </sheets>
  <definedNames>
    <definedName name="_xlnm._FilterDatabase" localSheetId="0" hidden="1">'Основная таблица'!$A$1:$G$1</definedName>
  </definedNames>
  <calcPr calcId="171027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7" i="1"/>
  <c r="K4" i="4" l="1" a="1"/>
  <c r="K4" i="4" s="1"/>
  <c r="L5" i="4" l="1"/>
  <c r="K5" i="4"/>
  <c r="L4" i="4"/>
  <c r="F10" i="1"/>
  <c r="G10" i="1" s="1"/>
  <c r="F22" i="1"/>
  <c r="G22" i="1" s="1"/>
  <c r="F3" i="1"/>
  <c r="G3" i="1" s="1"/>
  <c r="F17" i="1"/>
  <c r="G17" i="1" s="1"/>
  <c r="F14" i="1"/>
  <c r="F25" i="1"/>
  <c r="G25" i="1" s="1"/>
  <c r="F23" i="1"/>
  <c r="G23" i="1" s="1"/>
  <c r="F15" i="1"/>
  <c r="G15" i="1" s="1"/>
  <c r="F5" i="1"/>
  <c r="G5" i="1" s="1"/>
  <c r="G7" i="1"/>
  <c r="F8" i="1"/>
  <c r="G8" i="1" s="1"/>
  <c r="F21" i="1"/>
  <c r="G21" i="1" s="1"/>
  <c r="F2" i="1"/>
  <c r="F4" i="1"/>
  <c r="G4" i="1" s="1"/>
  <c r="F12" i="1"/>
  <c r="G12" i="1" s="1"/>
  <c r="F6" i="1"/>
  <c r="G6" i="1" s="1"/>
  <c r="F18" i="1"/>
  <c r="G18" i="1" s="1"/>
  <c r="F24" i="1"/>
  <c r="G24" i="1" s="1"/>
  <c r="F20" i="1"/>
  <c r="G20" i="1" s="1"/>
  <c r="F19" i="1"/>
  <c r="G19" i="1" s="1"/>
  <c r="F9" i="1"/>
  <c r="G9" i="1" s="1"/>
  <c r="F13" i="1"/>
  <c r="G13" i="1" s="1"/>
  <c r="F11" i="1"/>
  <c r="G11" i="1" s="1"/>
  <c r="F16" i="1"/>
  <c r="G16" i="1" s="1"/>
  <c r="F29" i="1" l="1"/>
  <c r="G2" i="1"/>
  <c r="G14" i="1"/>
</calcChain>
</file>

<file path=xl/sharedStrings.xml><?xml version="1.0" encoding="utf-8"?>
<sst xmlns="http://schemas.openxmlformats.org/spreadsheetml/2006/main" count="81" uniqueCount="60">
  <si>
    <t>Название</t>
  </si>
  <si>
    <t>Цена за шт.</t>
  </si>
  <si>
    <t>Кол-во</t>
  </si>
  <si>
    <t>Сумма заказа</t>
  </si>
  <si>
    <t>Сумма по полю Цена за шт.</t>
  </si>
  <si>
    <t>Сумма по полю Кол-во</t>
  </si>
  <si>
    <t>Названия строк</t>
  </si>
  <si>
    <t>Общий итог</t>
  </si>
  <si>
    <t>Июнь</t>
  </si>
  <si>
    <t>Март</t>
  </si>
  <si>
    <t>Апрель</t>
  </si>
  <si>
    <t>Май</t>
  </si>
  <si>
    <t>Июль</t>
  </si>
  <si>
    <t>Сумма по полю Сумма заказа</t>
  </si>
  <si>
    <t>(Все)</t>
  </si>
  <si>
    <t>Хищник</t>
  </si>
  <si>
    <t>Чужой</t>
  </si>
  <si>
    <t>Дэдпул</t>
  </si>
  <si>
    <t>Человек-паук</t>
  </si>
  <si>
    <t>Железный человек</t>
  </si>
  <si>
    <t>Халк</t>
  </si>
  <si>
    <t>Тор</t>
  </si>
  <si>
    <t>Чёрная вдова</t>
  </si>
  <si>
    <t>Соколиный глаз</t>
  </si>
  <si>
    <t>Локи</t>
  </si>
  <si>
    <t>Бэтмен</t>
  </si>
  <si>
    <t>Джокер</t>
  </si>
  <si>
    <t>Супермен</t>
  </si>
  <si>
    <t>Женщина-кошка</t>
  </si>
  <si>
    <t>Аквамен</t>
  </si>
  <si>
    <t>Зелёный фонарь</t>
  </si>
  <si>
    <t>Флэш</t>
  </si>
  <si>
    <t>Робин</t>
  </si>
  <si>
    <t>Чудо-женщина</t>
  </si>
  <si>
    <t>Джейк</t>
  </si>
  <si>
    <t>Бимо</t>
  </si>
  <si>
    <t>Принцесса пупырка</t>
  </si>
  <si>
    <t>Финн</t>
  </si>
  <si>
    <t>Ледяной король</t>
  </si>
  <si>
    <t>Страна</t>
  </si>
  <si>
    <t>Нигер</t>
  </si>
  <si>
    <t>Нигерия</t>
  </si>
  <si>
    <t>Россия</t>
  </si>
  <si>
    <t>Германия</t>
  </si>
  <si>
    <t>Канада</t>
  </si>
  <si>
    <t>Испания</t>
  </si>
  <si>
    <t>Польша</t>
  </si>
  <si>
    <t>Хорватия</t>
  </si>
  <si>
    <t>Франция</t>
  </si>
  <si>
    <t>Категория заказчика</t>
  </si>
  <si>
    <t>Выручка компании:</t>
  </si>
  <si>
    <t>Дата получения заказа</t>
  </si>
  <si>
    <t>2015</t>
  </si>
  <si>
    <t>2016</t>
  </si>
  <si>
    <t>2017</t>
  </si>
  <si>
    <t>Железный человек Итог</t>
  </si>
  <si>
    <t>Локи Итог</t>
  </si>
  <si>
    <t>Чужой Итог</t>
  </si>
  <si>
    <t>(несколько элементов)</t>
  </si>
  <si>
    <t>Выручка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</si>
</sst>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₽&quot;_-;\-* #,##0\ &quot;₽&quot;_-;_-* &quot;-&quot;\ &quot;₽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2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  <xf numFmtId="0" fontId="2" fillId="0" borderId="0" xfId="0" applyFont="1" applyFill="1"/>
    <xf numFmtId="0" fontId="1" fillId="5" borderId="0" xfId="3" applyFill="1"/>
    <xf numFmtId="0" fontId="1" fillId="8" borderId="0" xfId="2" applyFill="1"/>
    <xf numFmtId="0" fontId="1" fillId="9" borderId="0" xfId="4" applyFill="1"/>
    <xf numFmtId="0" fontId="3" fillId="0" borderId="0" xfId="0" applyFont="1" applyAlignment="1">
      <alignment horizontal="center" vertical="center"/>
    </xf>
    <xf numFmtId="42" fontId="4" fillId="6" borderId="0" xfId="5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42" fontId="4" fillId="7" borderId="0" xfId="6" applyNumberFormat="1" applyFont="1" applyBorder="1" applyAlignment="1">
      <alignment vertical="center"/>
    </xf>
    <xf numFmtId="42" fontId="4" fillId="7" borderId="0" xfId="6" applyNumberFormat="1" applyFont="1" applyBorder="1"/>
    <xf numFmtId="0" fontId="3" fillId="0" borderId="0" xfId="0" applyFont="1" applyFill="1" applyBorder="1" applyAlignment="1">
      <alignment vertical="center"/>
    </xf>
    <xf numFmtId="42" fontId="5" fillId="0" borderId="0" xfId="1" applyFont="1" applyFill="1" applyBorder="1" applyAlignment="1">
      <alignment vertical="center"/>
    </xf>
    <xf numFmtId="42" fontId="5" fillId="0" borderId="0" xfId="1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</cellXfs>
  <cellStyles count="7">
    <cellStyle name="40% — акцент2" xfId="2" builtinId="35"/>
    <cellStyle name="40% — акцент4" xfId="6" builtinId="43"/>
    <cellStyle name="40% — акцент5" xfId="3" builtinId="47"/>
    <cellStyle name="40% — акцент6" xfId="4" builtinId="51"/>
    <cellStyle name="60% — акцент2" xfId="5" builtinId="36"/>
    <cellStyle name="Денежный [0]" xfId="1" builtinId="7"/>
    <cellStyle name="Обычный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2" formatCode="_-* #,##0\ &quot;₽&quot;_-;\-* #,##0\ &quot;₽&quot;_-;_-* &quot;-&quot;\ &quot;₽&quot;_-;_-@_-"/>
      <alignment horizontal="general" vertical="center" textRotation="0" wrapText="0" indent="0" justifyLastLine="0" shrinkToFit="0" readingOrder="0"/>
    </dxf>
    <dxf>
      <numFmt numFmtId="32" formatCode="_-* #,##0\ &quot;₽&quot;_-;\-* #,##0\ &quot;₽&quot;_-;_-* &quot;-&quot;\ &quot;₽&quot;_-;_-@_-"/>
      <alignment horizontal="center" vertical="center" textRotation="0" wrapText="0" indent="0" justifyLastLine="0" shrinkToFit="0" readingOrder="0"/>
      <border diagonalUp="0" diagonalDown="0">
        <left style="double">
          <color rgb="FF3F3F3F"/>
        </left>
        <right style="double">
          <color rgb="FF3F3F3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99"/>
      <color rgb="FF9647E5"/>
      <color rgb="FF7749DF"/>
      <color rgb="FFC70F6B"/>
      <color rgb="FFB602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Цена фигурки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36C-4D01-AF79-284AF77E295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36C-4D01-AF79-284AF77E295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836C-4D01-AF79-284AF77E295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836C-4D01-AF79-284AF77E295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836C-4D01-AF79-284AF77E295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836C-4D01-AF79-284AF77E295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836C-4D01-AF79-284AF77E295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836C-4D01-AF79-284AF77E295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836C-4D01-AF79-284AF77E295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3-836C-4D01-AF79-284AF77E295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5-836C-4D01-AF79-284AF77E295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7-836C-4D01-AF79-284AF77E295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836C-4D01-AF79-284AF77E295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B-836C-4D01-AF79-284AF77E295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D-836C-4D01-AF79-284AF77E295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F-836C-4D01-AF79-284AF77E295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1-836C-4D01-AF79-284AF77E295E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3-836C-4D01-AF79-284AF77E295E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5-836C-4D01-AF79-284AF77E295E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7-836C-4D01-AF79-284AF77E295E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9-836C-4D01-AF79-284AF77E295E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B-836C-4D01-AF79-284AF77E295E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D-836C-4D01-AF79-284AF77E295E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F-836C-4D01-AF79-284AF77E295E}"/>
              </c:ext>
            </c:extLst>
          </c:dPt>
          <c:cat>
            <c:strRef>
              <c:f>'Основная таблица'!$A$2:$A$25</c:f>
              <c:strCache>
                <c:ptCount val="24"/>
                <c:pt idx="0">
                  <c:v>Хищник</c:v>
                </c:pt>
                <c:pt idx="1">
                  <c:v>Чужой</c:v>
                </c:pt>
                <c:pt idx="2">
                  <c:v>Дэдпул</c:v>
                </c:pt>
                <c:pt idx="3">
                  <c:v>Человек-паук</c:v>
                </c:pt>
                <c:pt idx="4">
                  <c:v>Железный человек</c:v>
                </c:pt>
                <c:pt idx="5">
                  <c:v>Халк</c:v>
                </c:pt>
                <c:pt idx="6">
                  <c:v>Тор</c:v>
                </c:pt>
                <c:pt idx="7">
                  <c:v>Чёрная вдова</c:v>
                </c:pt>
                <c:pt idx="8">
                  <c:v>Соколиный глаз</c:v>
                </c:pt>
                <c:pt idx="9">
                  <c:v>Локи</c:v>
                </c:pt>
                <c:pt idx="10">
                  <c:v>Бэтмен</c:v>
                </c:pt>
                <c:pt idx="11">
                  <c:v>Джокер</c:v>
                </c:pt>
                <c:pt idx="12">
                  <c:v>Супермен</c:v>
                </c:pt>
                <c:pt idx="13">
                  <c:v>Женщина-кошка</c:v>
                </c:pt>
                <c:pt idx="14">
                  <c:v>Аквамен</c:v>
                </c:pt>
                <c:pt idx="15">
                  <c:v>Зелёный фонарь</c:v>
                </c:pt>
                <c:pt idx="16">
                  <c:v>Флэш</c:v>
                </c:pt>
                <c:pt idx="17">
                  <c:v>Робин</c:v>
                </c:pt>
                <c:pt idx="18">
                  <c:v>Чудо-женщина</c:v>
                </c:pt>
                <c:pt idx="19">
                  <c:v>Финн</c:v>
                </c:pt>
                <c:pt idx="20">
                  <c:v>Джейк</c:v>
                </c:pt>
                <c:pt idx="21">
                  <c:v>Бимо</c:v>
                </c:pt>
                <c:pt idx="22">
                  <c:v>Принцесса пупырка</c:v>
                </c:pt>
                <c:pt idx="23">
                  <c:v>Ледяной король</c:v>
                </c:pt>
              </c:strCache>
            </c:strRef>
          </c:cat>
          <c:val>
            <c:numRef>
              <c:f>'Основная таблица'!$B$2:$B$25</c:f>
              <c:numCache>
                <c:formatCode>General</c:formatCode>
                <c:ptCount val="24"/>
                <c:pt idx="0">
                  <c:v>590</c:v>
                </c:pt>
                <c:pt idx="1">
                  <c:v>2100</c:v>
                </c:pt>
                <c:pt idx="2">
                  <c:v>2250</c:v>
                </c:pt>
                <c:pt idx="3">
                  <c:v>920</c:v>
                </c:pt>
                <c:pt idx="4">
                  <c:v>2140</c:v>
                </c:pt>
                <c:pt idx="5">
                  <c:v>950</c:v>
                </c:pt>
                <c:pt idx="6">
                  <c:v>1200</c:v>
                </c:pt>
                <c:pt idx="7">
                  <c:v>1900</c:v>
                </c:pt>
                <c:pt idx="8">
                  <c:v>1500</c:v>
                </c:pt>
                <c:pt idx="9">
                  <c:v>1650</c:v>
                </c:pt>
                <c:pt idx="10">
                  <c:v>1930</c:v>
                </c:pt>
                <c:pt idx="11">
                  <c:v>2050</c:v>
                </c:pt>
                <c:pt idx="12">
                  <c:v>900</c:v>
                </c:pt>
                <c:pt idx="13">
                  <c:v>700</c:v>
                </c:pt>
                <c:pt idx="14">
                  <c:v>890</c:v>
                </c:pt>
                <c:pt idx="15">
                  <c:v>2045</c:v>
                </c:pt>
                <c:pt idx="16">
                  <c:v>2210</c:v>
                </c:pt>
                <c:pt idx="17">
                  <c:v>2900</c:v>
                </c:pt>
                <c:pt idx="18">
                  <c:v>1350</c:v>
                </c:pt>
                <c:pt idx="19">
                  <c:v>980</c:v>
                </c:pt>
                <c:pt idx="20">
                  <c:v>2105</c:v>
                </c:pt>
                <c:pt idx="21">
                  <c:v>3000</c:v>
                </c:pt>
                <c:pt idx="22">
                  <c:v>3210</c:v>
                </c:pt>
                <c:pt idx="23">
                  <c:v>1920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0-4DED-BF0D-60D09AD00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535214</xdr:colOff>
      <xdr:row>31</xdr:row>
      <xdr:rowOff>199565</xdr:rowOff>
    </xdr:from>
    <xdr:to>
      <xdr:col>7</xdr:col>
      <xdr:colOff>553357</xdr:colOff>
      <xdr:row>63</xdr:row>
      <xdr:rowOff>27207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C6B22C-A189-48F7-B683-9E32EDBB4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521970</xdr:colOff>
      <xdr:row>1</xdr:row>
      <xdr:rowOff>76200</xdr:rowOff>
    </xdr:from>
    <xdr:to>
      <xdr:col>4</xdr:col>
      <xdr:colOff>39370</xdr:colOff>
      <xdr:row>6</xdr:row>
      <xdr:rowOff>127000</xdr:rowOff>
    </xdr:to>
    <xdr:sp macro="" textlink="">
      <xdr:nvSpPr>
        <xdr:cNvPr id="2" name="Двойные круглые скобки 1">
          <a:extLst>
            <a:ext uri="{FF2B5EF4-FFF2-40B4-BE49-F238E27FC236}">
              <a16:creationId xmlns:a16="http://schemas.microsoft.com/office/drawing/2014/main" id="{B358162D-52F3-43F0-98D0-6546EF3384E6}"/>
            </a:ext>
          </a:extLst>
        </xdr:cNvPr>
        <xdr:cNvSpPr/>
      </xdr:nvSpPr>
      <xdr:spPr>
        <a:xfrm>
          <a:off x="1123950" y="259080"/>
          <a:ext cx="1323340" cy="965200"/>
        </a:xfrm>
        <a:prstGeom prst="bracketPair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400050</xdr:colOff>
      <xdr:row>2</xdr:row>
      <xdr:rowOff>158750</xdr:rowOff>
    </xdr:from>
    <xdr:to>
      <xdr:col>5</xdr:col>
      <xdr:colOff>222450</xdr:colOff>
      <xdr:row>5</xdr:row>
      <xdr:rowOff>74300</xdr:rowOff>
    </xdr:to>
    <xdr:sp macro="" textlink="">
      <xdr:nvSpPr>
        <xdr:cNvPr id="3" name="Знак умножения 2">
          <a:extLst>
            <a:ext uri="{FF2B5EF4-FFF2-40B4-BE49-F238E27FC236}">
              <a16:creationId xmlns:a16="http://schemas.microsoft.com/office/drawing/2014/main" id="{FE290609-C177-4C4A-A5C2-1EE3CBCF9BF5}"/>
            </a:ext>
          </a:extLst>
        </xdr:cNvPr>
        <xdr:cNvSpPr/>
      </xdr:nvSpPr>
      <xdr:spPr>
        <a:xfrm>
          <a:off x="2838450" y="527050"/>
          <a:ext cx="432000" cy="468000"/>
        </a:xfrm>
        <a:prstGeom prst="mathMultiply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552450</xdr:colOff>
      <xdr:row>1</xdr:row>
      <xdr:rowOff>76200</xdr:rowOff>
    </xdr:from>
    <xdr:to>
      <xdr:col>8</xdr:col>
      <xdr:colOff>69850</xdr:colOff>
      <xdr:row>6</xdr:row>
      <xdr:rowOff>127000</xdr:rowOff>
    </xdr:to>
    <xdr:sp macro="" textlink="">
      <xdr:nvSpPr>
        <xdr:cNvPr id="4" name="Двойные круглые скобки 3">
          <a:extLst>
            <a:ext uri="{FF2B5EF4-FFF2-40B4-BE49-F238E27FC236}">
              <a16:creationId xmlns:a16="http://schemas.microsoft.com/office/drawing/2014/main" id="{0B9FFA94-8E9B-4CA2-966B-D80E97365F15}"/>
            </a:ext>
          </a:extLst>
        </xdr:cNvPr>
        <xdr:cNvSpPr/>
      </xdr:nvSpPr>
      <xdr:spPr>
        <a:xfrm>
          <a:off x="3600450" y="260350"/>
          <a:ext cx="1346200" cy="971550"/>
        </a:xfrm>
        <a:prstGeom prst="bracketPair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514350</xdr:colOff>
      <xdr:row>3</xdr:row>
      <xdr:rowOff>31750</xdr:rowOff>
    </xdr:from>
    <xdr:to>
      <xdr:col>9</xdr:col>
      <xdr:colOff>336550</xdr:colOff>
      <xdr:row>4</xdr:row>
      <xdr:rowOff>171600</xdr:rowOff>
    </xdr:to>
    <xdr:sp macro="" textlink="">
      <xdr:nvSpPr>
        <xdr:cNvPr id="5" name="Равно 4">
          <a:extLst>
            <a:ext uri="{FF2B5EF4-FFF2-40B4-BE49-F238E27FC236}">
              <a16:creationId xmlns:a16="http://schemas.microsoft.com/office/drawing/2014/main" id="{F6BB5B8E-A1A7-4BE2-B89C-E832340C5D79}"/>
            </a:ext>
          </a:extLst>
        </xdr:cNvPr>
        <xdr:cNvSpPr/>
      </xdr:nvSpPr>
      <xdr:spPr>
        <a:xfrm>
          <a:off x="5391150" y="584200"/>
          <a:ext cx="431800" cy="324000"/>
        </a:xfrm>
        <a:prstGeom prst="mathEqual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546100</xdr:colOff>
      <xdr:row>1</xdr:row>
      <xdr:rowOff>76200</xdr:rowOff>
    </xdr:from>
    <xdr:to>
      <xdr:col>12</xdr:col>
      <xdr:colOff>63500</xdr:colOff>
      <xdr:row>6</xdr:row>
      <xdr:rowOff>127000</xdr:rowOff>
    </xdr:to>
    <xdr:sp macro="" textlink="">
      <xdr:nvSpPr>
        <xdr:cNvPr id="6" name="Двойные круглые скобки 5">
          <a:extLst>
            <a:ext uri="{FF2B5EF4-FFF2-40B4-BE49-F238E27FC236}">
              <a16:creationId xmlns:a16="http://schemas.microsoft.com/office/drawing/2014/main" id="{6E91BA6B-8A55-499A-B89F-677F5AC8A9A0}"/>
            </a:ext>
          </a:extLst>
        </xdr:cNvPr>
        <xdr:cNvSpPr/>
      </xdr:nvSpPr>
      <xdr:spPr>
        <a:xfrm>
          <a:off x="6032500" y="260350"/>
          <a:ext cx="1346200" cy="971550"/>
        </a:xfrm>
        <a:prstGeom prst="bracketPair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 b="1" cap="none" spc="0">
            <a:ln w="9525">
              <a:solidFill>
                <a:schemeClr val="bg1"/>
              </a:solidFill>
              <a:prstDash val="solid"/>
            </a:ln>
            <a:solidFill>
              <a:schemeClr val="accent5"/>
            </a:solidFill>
            <a:effectLst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астасия Домнина" refreshedDate="43026.024473148151" createdVersion="6" refreshedVersion="6" minRefreshableVersion="3" recordCount="24" xr:uid="{287CA13E-CCB9-47FD-B212-ECC820E9F0EC}">
  <cacheSource type="worksheet">
    <worksheetSource name="Фигурки"/>
  </cacheSource>
  <cacheFields count="9">
    <cacheField name="Название" numFmtId="0">
      <sharedItems count="24">
        <s v="Хищник"/>
        <s v="Чужой"/>
        <s v="Дэдпул"/>
        <s v="Человек-паук"/>
        <s v="Железный человек"/>
        <s v="Халк"/>
        <s v="Тор"/>
        <s v="Чёрная вдова"/>
        <s v="Соколиный глаз"/>
        <s v="Локи"/>
        <s v="Бэтмен"/>
        <s v="Джокер"/>
        <s v="Супермен"/>
        <s v="Женщина-кошка"/>
        <s v="Аквамен"/>
        <s v="Зелёный фонарь"/>
        <s v="Флэш"/>
        <s v="Робин"/>
        <s v="Чудо-женщина"/>
        <s v="Финн"/>
        <s v="Джейк"/>
        <s v="Бимо"/>
        <s v="Принцесса пупырка"/>
        <s v="Ледяной король"/>
      </sharedItems>
    </cacheField>
    <cacheField name="Цена за шт." numFmtId="0">
      <sharedItems containsSemiMixedTypes="0" containsString="0" containsNumber="1" containsInteger="1" minValue="590" maxValue="3210" count="24">
        <n v="590"/>
        <n v="2100"/>
        <n v="2250"/>
        <n v="920"/>
        <n v="2140"/>
        <n v="950"/>
        <n v="1200"/>
        <n v="1900"/>
        <n v="1500"/>
        <n v="1650"/>
        <n v="1930"/>
        <n v="2050"/>
        <n v="900"/>
        <n v="700"/>
        <n v="890"/>
        <n v="2045"/>
        <n v="2210"/>
        <n v="2900"/>
        <n v="1350"/>
        <n v="980"/>
        <n v="2105"/>
        <n v="3000"/>
        <n v="3210"/>
        <n v="1920"/>
      </sharedItems>
    </cacheField>
    <cacheField name="Кол-во" numFmtId="0">
      <sharedItems containsSemiMixedTypes="0" containsString="0" containsNumber="1" containsInteger="1" minValue="12" maxValue="300" count="24">
        <n v="63"/>
        <n v="54"/>
        <n v="83"/>
        <n v="29"/>
        <n v="60"/>
        <n v="150"/>
        <n v="80"/>
        <n v="32"/>
        <n v="120"/>
        <n v="45"/>
        <n v="91"/>
        <n v="21"/>
        <n v="300"/>
        <n v="99"/>
        <n v="95"/>
        <n v="89"/>
        <n v="52"/>
        <n v="12"/>
        <n v="49"/>
        <n v="56"/>
        <n v="70"/>
        <n v="58"/>
        <n v="69"/>
        <n v="34"/>
      </sharedItems>
    </cacheField>
    <cacheField name="Дата получения заказа" numFmtId="14">
      <sharedItems containsSemiMixedTypes="0" containsNonDate="0" containsDate="1" containsString="0" minDate="2013-03-09T00:00:00" maxDate="2017-08-21T00:00:00" count="5">
        <d v="2015-10-12T00:00:00"/>
        <d v="2016-12-15T00:00:00"/>
        <d v="2014-05-17T00:00:00"/>
        <d v="2017-08-20T00:00:00"/>
        <d v="2013-03-09T00:00:00"/>
      </sharedItems>
      <fieldGroup par="8" base="3">
        <rangePr groupBy="months" startDate="2013-03-09T00:00:00" endDate="2017-08-21T00:00:00"/>
        <groupItems count="14">
          <s v="&lt;09.03.201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1.08.2017"/>
        </groupItems>
      </fieldGroup>
    </cacheField>
    <cacheField name="Страна" numFmtId="0">
      <sharedItems count="9">
        <s v="Нигер"/>
        <s v="Нигерия"/>
        <s v="Россия"/>
        <s v="Германия"/>
        <s v="Канада"/>
        <s v="Франция"/>
        <s v="Испания"/>
        <s v="Польша"/>
        <s v="Хорватия"/>
      </sharedItems>
    </cacheField>
    <cacheField name="Сумма заказа" numFmtId="0">
      <sharedItems containsSemiMixedTypes="0" containsString="0" containsNumber="1" containsInteger="1" minValue="26680" maxValue="270000"/>
    </cacheField>
    <cacheField name="Категория заказчика" numFmtId="0">
      <sharedItems count="2">
        <s v="Физическое лицо"/>
        <s v="Юридическое лицо"/>
      </sharedItems>
    </cacheField>
    <cacheField name="Кварталы" numFmtId="0" databaseField="0">
      <fieldGroup base="3">
        <rangePr groupBy="quarters" startDate="2013-03-09T00:00:00" endDate="2017-08-21T00:00:00"/>
        <groupItems count="6">
          <s v="&lt;09.03.2013"/>
          <s v="Кв-л1"/>
          <s v="Кв-л2"/>
          <s v="Кв-л3"/>
          <s v="Кв-л4"/>
          <s v="&gt;21.08.2017"/>
        </groupItems>
      </fieldGroup>
    </cacheField>
    <cacheField name="Годы" numFmtId="0" databaseField="0">
      <fieldGroup base="3">
        <rangePr groupBy="years" startDate="2013-03-09T00:00:00" endDate="2017-08-21T00:00:00"/>
        <groupItems count="7">
          <s v="&lt;09.03.2013"/>
          <s v="2013"/>
          <s v="2014"/>
          <s v="2015"/>
          <s v="2016"/>
          <s v="2017"/>
          <s v="&gt;21.08.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  <x v="0"/>
    <n v="37170"/>
    <x v="0"/>
  </r>
  <r>
    <x v="1"/>
    <x v="1"/>
    <x v="1"/>
    <x v="1"/>
    <x v="1"/>
    <n v="113400"/>
    <x v="1"/>
  </r>
  <r>
    <x v="2"/>
    <x v="2"/>
    <x v="2"/>
    <x v="2"/>
    <x v="2"/>
    <n v="186750"/>
    <x v="1"/>
  </r>
  <r>
    <x v="3"/>
    <x v="3"/>
    <x v="3"/>
    <x v="3"/>
    <x v="3"/>
    <n v="26680"/>
    <x v="0"/>
  </r>
  <r>
    <x v="4"/>
    <x v="4"/>
    <x v="4"/>
    <x v="3"/>
    <x v="4"/>
    <n v="128400"/>
    <x v="1"/>
  </r>
  <r>
    <x v="5"/>
    <x v="5"/>
    <x v="5"/>
    <x v="0"/>
    <x v="3"/>
    <n v="142500"/>
    <x v="1"/>
  </r>
  <r>
    <x v="6"/>
    <x v="6"/>
    <x v="6"/>
    <x v="2"/>
    <x v="0"/>
    <n v="96000"/>
    <x v="0"/>
  </r>
  <r>
    <x v="7"/>
    <x v="7"/>
    <x v="7"/>
    <x v="1"/>
    <x v="2"/>
    <n v="60800"/>
    <x v="0"/>
  </r>
  <r>
    <x v="8"/>
    <x v="8"/>
    <x v="8"/>
    <x v="1"/>
    <x v="5"/>
    <n v="180000"/>
    <x v="1"/>
  </r>
  <r>
    <x v="9"/>
    <x v="9"/>
    <x v="9"/>
    <x v="0"/>
    <x v="6"/>
    <n v="74250"/>
    <x v="0"/>
  </r>
  <r>
    <x v="10"/>
    <x v="10"/>
    <x v="10"/>
    <x v="3"/>
    <x v="2"/>
    <n v="175630"/>
    <x v="1"/>
  </r>
  <r>
    <x v="11"/>
    <x v="11"/>
    <x v="11"/>
    <x v="0"/>
    <x v="1"/>
    <n v="43050"/>
    <x v="0"/>
  </r>
  <r>
    <x v="12"/>
    <x v="12"/>
    <x v="12"/>
    <x v="2"/>
    <x v="3"/>
    <n v="270000"/>
    <x v="1"/>
  </r>
  <r>
    <x v="13"/>
    <x v="13"/>
    <x v="13"/>
    <x v="3"/>
    <x v="7"/>
    <n v="69300"/>
    <x v="0"/>
  </r>
  <r>
    <x v="14"/>
    <x v="14"/>
    <x v="14"/>
    <x v="4"/>
    <x v="7"/>
    <n v="84550"/>
    <x v="0"/>
  </r>
  <r>
    <x v="15"/>
    <x v="15"/>
    <x v="15"/>
    <x v="0"/>
    <x v="2"/>
    <n v="182005"/>
    <x v="1"/>
  </r>
  <r>
    <x v="16"/>
    <x v="16"/>
    <x v="16"/>
    <x v="1"/>
    <x v="8"/>
    <n v="114920"/>
    <x v="1"/>
  </r>
  <r>
    <x v="17"/>
    <x v="17"/>
    <x v="17"/>
    <x v="4"/>
    <x v="3"/>
    <n v="34800"/>
    <x v="0"/>
  </r>
  <r>
    <x v="18"/>
    <x v="18"/>
    <x v="18"/>
    <x v="0"/>
    <x v="5"/>
    <n v="66150"/>
    <x v="0"/>
  </r>
  <r>
    <x v="19"/>
    <x v="19"/>
    <x v="19"/>
    <x v="4"/>
    <x v="8"/>
    <n v="54880"/>
    <x v="0"/>
  </r>
  <r>
    <x v="20"/>
    <x v="20"/>
    <x v="20"/>
    <x v="2"/>
    <x v="0"/>
    <n v="147350"/>
    <x v="1"/>
  </r>
  <r>
    <x v="21"/>
    <x v="21"/>
    <x v="21"/>
    <x v="0"/>
    <x v="2"/>
    <n v="174000"/>
    <x v="1"/>
  </r>
  <r>
    <x v="22"/>
    <x v="22"/>
    <x v="22"/>
    <x v="1"/>
    <x v="5"/>
    <n v="221490"/>
    <x v="1"/>
  </r>
  <r>
    <x v="23"/>
    <x v="23"/>
    <x v="23"/>
    <x v="3"/>
    <x v="7"/>
    <n v="6528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B8DC40-386A-406E-8351-03A732C5471B}" name="Сводная таблица1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4:D15" firstHeaderRow="0" firstDataRow="1" firstDataCol="1" rowPageCount="2" colPageCount="1"/>
  <pivotFields count="9">
    <pivotField axis="axisRow" subtotalTop="0" showAll="0">
      <items count="25">
        <item sd="0" x="14"/>
        <item sd="0" x="21"/>
        <item sd="0" x="10"/>
        <item sd="0" x="20"/>
        <item sd="0" x="11"/>
        <item sd="0" x="2"/>
        <item x="4"/>
        <item x="13"/>
        <item x="15"/>
        <item x="23"/>
        <item x="9"/>
        <item x="22"/>
        <item x="17"/>
        <item x="8"/>
        <item x="12"/>
        <item x="6"/>
        <item x="19"/>
        <item x="16"/>
        <item x="5"/>
        <item x="0"/>
        <item x="3"/>
        <item x="7"/>
        <item x="18"/>
        <item x="1"/>
        <item t="default"/>
      </items>
    </pivotField>
    <pivotField dataField="1" subtotalTop="0" showAll="0">
      <items count="25">
        <item x="0"/>
        <item x="13"/>
        <item x="14"/>
        <item x="12"/>
        <item x="3"/>
        <item x="5"/>
        <item x="19"/>
        <item x="6"/>
        <item x="18"/>
        <item x="8"/>
        <item x="9"/>
        <item x="7"/>
        <item x="23"/>
        <item x="10"/>
        <item x="15"/>
        <item x="11"/>
        <item x="1"/>
        <item x="20"/>
        <item x="4"/>
        <item x="16"/>
        <item x="2"/>
        <item x="17"/>
        <item x="21"/>
        <item x="22"/>
        <item t="default"/>
      </items>
    </pivotField>
    <pivotField dataField="1"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ubtotalTop="0" multipleItemSelectionAllowed="1" showAll="0">
      <items count="10">
        <item h="1" x="3"/>
        <item x="6"/>
        <item x="4"/>
        <item h="1" x="0"/>
        <item x="1"/>
        <item h="1" x="7"/>
        <item h="1" x="2"/>
        <item h="1" x="5"/>
        <item h="1" x="8"/>
        <item t="default"/>
      </items>
    </pivotField>
    <pivotField dataField="1" subtotalTop="0" showAll="0"/>
    <pivotField axis="axisPage" subtotalTop="0" showAll="0">
      <items count="3">
        <item x="0"/>
        <item x="1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2">
    <field x="0"/>
    <field x="8"/>
  </rowFields>
  <rowItems count="11">
    <i>
      <x v="4"/>
    </i>
    <i>
      <x v="6"/>
    </i>
    <i r="1">
      <x v="5"/>
    </i>
    <i t="default">
      <x v="6"/>
    </i>
    <i>
      <x v="10"/>
    </i>
    <i r="1">
      <x v="3"/>
    </i>
    <i t="default">
      <x v="10"/>
    </i>
    <i>
      <x v="23"/>
    </i>
    <i r="1">
      <x v="4"/>
    </i>
    <i t="default"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4" hier="-1"/>
    <pageField fld="6" hier="-1"/>
  </pageFields>
  <dataFields count="3">
    <dataField name="Сумма по полю Сумма заказа" fld="5" baseField="0" baseItem="0"/>
    <dataField name="Сумма по полю Кол-во" fld="2" baseField="0" baseItem="0"/>
    <dataField name="Сумма по полю Цена за шт." fld="1" baseField="0" baseItem="0"/>
  </dataFields>
  <conditionalFormats count="1">
    <conditionalFormat priority="1">
      <pivotAreas count="60"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6"/>
            </reference>
            <reference field="8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7"/>
            </reference>
            <reference field="8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7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8"/>
            </reference>
            <reference field="8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8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9"/>
            </reference>
            <reference field="8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9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0"/>
            </reference>
            <reference field="8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0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1"/>
            </reference>
            <reference field="8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2"/>
            </reference>
            <reference field="8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3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3"/>
            </reference>
            <reference field="8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4"/>
            </reference>
            <reference field="8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5"/>
            </reference>
            <reference field="8" count="1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6"/>
            </reference>
            <reference field="8" count="1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6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7"/>
            </reference>
            <reference field="8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7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8"/>
            </reference>
            <reference field="8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8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19"/>
            </reference>
            <reference field="8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19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20"/>
            </reference>
            <reference field="8" count="1">
              <x v="5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20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21"/>
            </reference>
            <reference field="8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21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22"/>
            </reference>
            <reference field="8" count="1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22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2"/>
            </reference>
            <reference field="0" count="1" selected="0">
              <x v="23"/>
            </reference>
            <reference field="8" count="1">
              <x v="4"/>
            </reference>
          </references>
        </pivotArea>
        <pivotArea type="data" collapsedLevelsAreSubtotals="1" fieldPosition="0">
          <references count="2">
            <reference field="4294967294" count="1" selected="0">
              <x v="2"/>
            </reference>
            <reference field="0" count="1" defaultSubtotal="1"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4FE3F-E021-44E3-B117-5D7354066844}" name="Фигурки" displayName="Фигурки" ref="A1:G26" totalsRowCount="1" headerRowDxfId="22" dataDxfId="21">
  <autoFilter ref="A1:G25" xr:uid="{8FBBD328-36BF-4B1B-882F-51B13F967908}"/>
  <tableColumns count="7">
    <tableColumn id="1" xr3:uid="{BB3A0C11-98CE-4007-A33A-169D339CCBAA}" name="Название" dataDxfId="20" totalsRowDxfId="6"/>
    <tableColumn id="3" xr3:uid="{6D74CF54-A631-4EF1-8C63-B458083E8EB4}" name="Цена за шт." dataDxfId="19" totalsRowDxfId="5"/>
    <tableColumn id="4" xr3:uid="{E54A39D6-8FC6-4070-821B-88CB0A22E71B}" name="Кол-во" dataDxfId="18" totalsRowDxfId="4"/>
    <tableColumn id="5" xr3:uid="{88757A65-5EB9-46F0-837D-7AE3C7C36D6B}" name="Дата получения заказа" dataDxfId="17" totalsRowDxfId="3"/>
    <tableColumn id="6" xr3:uid="{436CC535-C770-4217-9F90-0A23EA86252E}" name="Страна" totalsRowLabel="Выручка" dataDxfId="9" totalsRowDxfId="2"/>
    <tableColumn id="7" xr3:uid="{FF6C74AA-7CDF-42A0-AD5F-1BA41DD39F9E}" name="Сумма заказа" totalsRowFunction="sum" dataDxfId="7" totalsRowDxfId="1">
      <calculatedColumnFormula>B2*C2</calculatedColumnFormula>
    </tableColumn>
    <tableColumn id="8" xr3:uid="{AD748F57-E1A4-48E3-8CE2-98ADA7B271B6}" name="Категория заказчика" dataDxfId="8" totalsRowDxfId="0">
      <calculatedColumnFormula>IF(F2&gt;100000,"Юридическое лицо","Физическое лицо")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5966B-2BDD-4B8C-85FB-CBA889659250}" name="Продажи" displayName="Продажи" ref="L1:P9" totalsRowShown="0" headerRowDxfId="16" dataDxfId="15" headerRowCellStyle="40% — акцент2">
  <tableColumns count="5">
    <tableColumn id="1" xr3:uid="{86A33831-DC42-4A32-8135-0E1BABCFC236}" name="Март" dataDxfId="14" dataCellStyle="40% — акцент4"/>
    <tableColumn id="2" xr3:uid="{F5DD6935-AA9F-4FD3-97CD-FB598DEEE3A8}" name="Апрель" dataDxfId="13" dataCellStyle="40% — акцент4"/>
    <tableColumn id="3" xr3:uid="{10D5368F-5469-49F9-8090-0717A9C69907}" name="Май" dataDxfId="12" dataCellStyle="40% — акцент4"/>
    <tableColumn id="4" xr3:uid="{289A08DE-077B-4130-87FE-C1534C10690B}" name="Июнь" dataDxfId="11" dataCellStyle="40% — акцент4"/>
    <tableColumn id="5" xr3:uid="{5D729462-E02E-434E-95CF-BDF909E550ED}" name="Июль" dataDxfId="10" dataCellStyle="40% — акцент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986B-42A9-48A1-B14B-AA357563A5C0}">
  <dimension ref="A1:P33"/>
  <sheetViews>
    <sheetView tabSelected="1" zoomScale="70" zoomScaleNormal="70" workbookViewId="0">
      <selection activeCell="G26" sqref="G25:G26"/>
    </sheetView>
  </sheetViews>
  <sheetFormatPr defaultColWidth="8.77734375" defaultRowHeight="15.6" x14ac:dyDescent="0.3"/>
  <cols>
    <col min="1" max="1" width="20.77734375" style="12" customWidth="1"/>
    <col min="2" max="2" width="13.5546875" style="12" customWidth="1"/>
    <col min="3" max="3" width="11" style="12" customWidth="1"/>
    <col min="4" max="4" width="24.77734375" style="10" customWidth="1"/>
    <col min="5" max="5" width="15.21875" style="12" customWidth="1"/>
    <col min="6" max="6" width="19.77734375" style="12" customWidth="1"/>
    <col min="7" max="7" width="26.21875" style="12" customWidth="1"/>
    <col min="8" max="8" width="29.6640625" style="12" customWidth="1"/>
    <col min="9" max="9" width="10.6640625" style="12" customWidth="1"/>
    <col min="10" max="11" width="8.77734375" style="12"/>
    <col min="12" max="12" width="15.21875" style="12" customWidth="1"/>
    <col min="13" max="13" width="15.88671875" style="12" customWidth="1"/>
    <col min="14" max="14" width="14.109375" style="12" customWidth="1"/>
    <col min="15" max="15" width="10.21875" style="12" customWidth="1"/>
    <col min="16" max="16" width="11.33203125" style="12" customWidth="1"/>
    <col min="17" max="17" width="34" style="12" customWidth="1"/>
    <col min="18" max="16384" width="8.77734375" style="12"/>
  </cols>
  <sheetData>
    <row r="1" spans="1:16" s="10" customFormat="1" x14ac:dyDescent="0.3">
      <c r="A1" s="10" t="s">
        <v>0</v>
      </c>
      <c r="B1" s="10" t="s">
        <v>1</v>
      </c>
      <c r="C1" s="10" t="s">
        <v>2</v>
      </c>
      <c r="D1" s="10" t="s">
        <v>51</v>
      </c>
      <c r="E1" s="10" t="s">
        <v>39</v>
      </c>
      <c r="F1" s="10" t="s">
        <v>3</v>
      </c>
      <c r="G1" s="10" t="s">
        <v>49</v>
      </c>
      <c r="L1" s="11" t="s">
        <v>9</v>
      </c>
      <c r="M1" s="11" t="s">
        <v>10</v>
      </c>
      <c r="N1" s="11" t="s">
        <v>11</v>
      </c>
      <c r="O1" s="11" t="s">
        <v>8</v>
      </c>
      <c r="P1" s="11" t="s">
        <v>12</v>
      </c>
    </row>
    <row r="2" spans="1:16" x14ac:dyDescent="0.3">
      <c r="A2" s="12" t="s">
        <v>15</v>
      </c>
      <c r="B2" s="12">
        <v>590</v>
      </c>
      <c r="C2" s="12">
        <v>63</v>
      </c>
      <c r="D2" s="13">
        <v>42289</v>
      </c>
      <c r="E2" s="12" t="s">
        <v>40</v>
      </c>
      <c r="F2" s="12">
        <f t="shared" ref="F2:F25" si="0">B2*C2</f>
        <v>37170</v>
      </c>
      <c r="G2" s="12" t="str">
        <f t="shared" ref="G2:G25" si="1">IF(F2&gt;100000,"Юридическое лицо","Физическое лицо")</f>
        <v>Физическое лицо</v>
      </c>
      <c r="L2" s="14">
        <v>2010</v>
      </c>
      <c r="M2" s="14">
        <v>3210</v>
      </c>
      <c r="N2" s="14">
        <v>3200</v>
      </c>
      <c r="O2" s="14">
        <v>1270</v>
      </c>
      <c r="P2" s="14">
        <v>2321</v>
      </c>
    </row>
    <row r="3" spans="1:16" x14ac:dyDescent="0.3">
      <c r="A3" s="12" t="s">
        <v>16</v>
      </c>
      <c r="B3" s="12">
        <v>2100</v>
      </c>
      <c r="C3" s="12">
        <v>54</v>
      </c>
      <c r="D3" s="13">
        <v>42719</v>
      </c>
      <c r="E3" s="12" t="s">
        <v>41</v>
      </c>
      <c r="F3" s="12">
        <f t="shared" si="0"/>
        <v>113400</v>
      </c>
      <c r="G3" s="12" t="str">
        <f>IF(F3&gt;100000,"Юридическое лицо","Физическое лицо")</f>
        <v>Юридическое лицо</v>
      </c>
      <c r="L3" s="14">
        <v>3210</v>
      </c>
      <c r="M3" s="14">
        <v>2090</v>
      </c>
      <c r="N3" s="14">
        <v>2300</v>
      </c>
      <c r="O3" s="14">
        <v>2146</v>
      </c>
      <c r="P3" s="14">
        <v>3667</v>
      </c>
    </row>
    <row r="4" spans="1:16" x14ac:dyDescent="0.3">
      <c r="A4" s="12" t="s">
        <v>17</v>
      </c>
      <c r="B4" s="12">
        <v>2250</v>
      </c>
      <c r="C4" s="12">
        <v>83</v>
      </c>
      <c r="D4" s="13">
        <v>41776</v>
      </c>
      <c r="E4" s="12" t="s">
        <v>42</v>
      </c>
      <c r="F4" s="12">
        <f t="shared" si="0"/>
        <v>186750</v>
      </c>
      <c r="G4" s="12" t="str">
        <f t="shared" si="1"/>
        <v>Юридическое лицо</v>
      </c>
      <c r="L4" s="14">
        <v>1900</v>
      </c>
      <c r="M4" s="14">
        <v>2100</v>
      </c>
      <c r="N4" s="14">
        <v>2200</v>
      </c>
      <c r="O4" s="14">
        <v>1600</v>
      </c>
      <c r="P4" s="14">
        <v>900</v>
      </c>
    </row>
    <row r="5" spans="1:16" x14ac:dyDescent="0.3">
      <c r="A5" s="12" t="s">
        <v>18</v>
      </c>
      <c r="B5" s="12">
        <v>920</v>
      </c>
      <c r="C5" s="12">
        <v>29</v>
      </c>
      <c r="D5" s="13">
        <v>42967</v>
      </c>
      <c r="E5" s="12" t="s">
        <v>43</v>
      </c>
      <c r="F5" s="12">
        <f t="shared" si="0"/>
        <v>26680</v>
      </c>
      <c r="G5" s="12" t="str">
        <f t="shared" si="1"/>
        <v>Физическое лицо</v>
      </c>
      <c r="L5" s="14">
        <v>1500</v>
      </c>
      <c r="M5" s="14">
        <v>2150</v>
      </c>
      <c r="N5" s="14">
        <v>900</v>
      </c>
      <c r="O5" s="14">
        <v>1264</v>
      </c>
      <c r="P5" s="14">
        <v>3279</v>
      </c>
    </row>
    <row r="6" spans="1:16" x14ac:dyDescent="0.3">
      <c r="A6" s="12" t="s">
        <v>19</v>
      </c>
      <c r="B6" s="12">
        <v>2140</v>
      </c>
      <c r="C6" s="12">
        <v>60</v>
      </c>
      <c r="D6" s="13">
        <v>42967</v>
      </c>
      <c r="E6" s="12" t="s">
        <v>44</v>
      </c>
      <c r="F6" s="12">
        <f t="shared" si="0"/>
        <v>128400</v>
      </c>
      <c r="G6" s="12" t="str">
        <f t="shared" si="1"/>
        <v>Юридическое лицо</v>
      </c>
      <c r="L6" s="14">
        <v>1800</v>
      </c>
      <c r="M6" s="14">
        <v>1290</v>
      </c>
      <c r="N6" s="14">
        <v>2350</v>
      </c>
      <c r="O6" s="14">
        <v>2578</v>
      </c>
      <c r="P6" s="14">
        <v>3062</v>
      </c>
    </row>
    <row r="7" spans="1:16" x14ac:dyDescent="0.3">
      <c r="A7" s="12" t="s">
        <v>20</v>
      </c>
      <c r="B7" s="12">
        <v>950</v>
      </c>
      <c r="C7" s="12">
        <v>150</v>
      </c>
      <c r="D7" s="13">
        <v>42289</v>
      </c>
      <c r="E7" s="12" t="s">
        <v>43</v>
      </c>
      <c r="F7" s="12">
        <f>B7*C7</f>
        <v>142500</v>
      </c>
      <c r="G7" s="12" t="str">
        <f t="shared" si="1"/>
        <v>Юридическое лицо</v>
      </c>
      <c r="L7" s="14">
        <v>3000</v>
      </c>
      <c r="M7" s="14">
        <v>3200</v>
      </c>
      <c r="N7" s="14">
        <v>1250</v>
      </c>
      <c r="O7" s="14">
        <v>1741</v>
      </c>
      <c r="P7" s="14">
        <v>1578</v>
      </c>
    </row>
    <row r="8" spans="1:16" x14ac:dyDescent="0.3">
      <c r="A8" s="12" t="s">
        <v>21</v>
      </c>
      <c r="B8" s="12">
        <v>1200</v>
      </c>
      <c r="C8" s="12">
        <v>80</v>
      </c>
      <c r="D8" s="13">
        <v>41776</v>
      </c>
      <c r="E8" s="12" t="s">
        <v>40</v>
      </c>
      <c r="F8" s="12">
        <f t="shared" si="0"/>
        <v>96000</v>
      </c>
      <c r="G8" s="12" t="str">
        <f t="shared" si="1"/>
        <v>Физическое лицо</v>
      </c>
      <c r="L8" s="14">
        <v>1350</v>
      </c>
      <c r="M8" s="14">
        <v>2130</v>
      </c>
      <c r="N8" s="14">
        <v>3104</v>
      </c>
      <c r="O8" s="14">
        <v>3216</v>
      </c>
      <c r="P8" s="14">
        <v>1157</v>
      </c>
    </row>
    <row r="9" spans="1:16" x14ac:dyDescent="0.3">
      <c r="A9" s="12" t="s">
        <v>22</v>
      </c>
      <c r="B9" s="12">
        <v>1900</v>
      </c>
      <c r="C9" s="12">
        <v>32</v>
      </c>
      <c r="D9" s="13">
        <v>42719</v>
      </c>
      <c r="E9" s="12" t="s">
        <v>42</v>
      </c>
      <c r="F9" s="12">
        <f t="shared" si="0"/>
        <v>60800</v>
      </c>
      <c r="G9" s="12" t="str">
        <f t="shared" si="1"/>
        <v>Физическое лицо</v>
      </c>
      <c r="L9" s="14">
        <v>1290</v>
      </c>
      <c r="M9" s="15">
        <v>1900</v>
      </c>
      <c r="N9" s="15">
        <v>2196</v>
      </c>
      <c r="O9" s="14">
        <v>2189</v>
      </c>
      <c r="P9" s="14">
        <v>3583</v>
      </c>
    </row>
    <row r="10" spans="1:16" x14ac:dyDescent="0.3">
      <c r="A10" s="12" t="s">
        <v>23</v>
      </c>
      <c r="B10" s="12">
        <v>1500</v>
      </c>
      <c r="C10" s="12">
        <v>120</v>
      </c>
      <c r="D10" s="13">
        <v>42719</v>
      </c>
      <c r="E10" s="12" t="s">
        <v>48</v>
      </c>
      <c r="F10" s="12">
        <f t="shared" si="0"/>
        <v>180000</v>
      </c>
      <c r="G10" s="12" t="str">
        <f t="shared" si="1"/>
        <v>Юридическое лицо</v>
      </c>
      <c r="J10" s="16"/>
      <c r="K10" s="16"/>
      <c r="L10" s="17"/>
      <c r="M10" s="18"/>
      <c r="N10" s="18"/>
      <c r="O10" s="17"/>
      <c r="P10" s="17"/>
    </row>
    <row r="11" spans="1:16" x14ac:dyDescent="0.3">
      <c r="A11" s="12" t="s">
        <v>24</v>
      </c>
      <c r="B11" s="12">
        <v>1650</v>
      </c>
      <c r="C11" s="12">
        <v>45</v>
      </c>
      <c r="D11" s="13">
        <v>42289</v>
      </c>
      <c r="E11" s="12" t="s">
        <v>45</v>
      </c>
      <c r="F11" s="12">
        <f t="shared" si="0"/>
        <v>74250</v>
      </c>
      <c r="G11" s="12" t="str">
        <f t="shared" si="1"/>
        <v>Физическое лицо</v>
      </c>
      <c r="J11" s="16"/>
      <c r="K11" s="16"/>
      <c r="L11" s="17"/>
      <c r="M11" s="18"/>
      <c r="N11" s="18"/>
      <c r="O11" s="17"/>
      <c r="P11" s="17"/>
    </row>
    <row r="12" spans="1:16" x14ac:dyDescent="0.3">
      <c r="A12" s="12" t="s">
        <v>25</v>
      </c>
      <c r="B12" s="12">
        <v>1930</v>
      </c>
      <c r="C12" s="12">
        <v>91</v>
      </c>
      <c r="D12" s="13">
        <v>42967</v>
      </c>
      <c r="E12" s="12" t="s">
        <v>42</v>
      </c>
      <c r="F12" s="12">
        <f t="shared" si="0"/>
        <v>175630</v>
      </c>
      <c r="G12" s="12" t="str">
        <f t="shared" si="1"/>
        <v>Юридическое лицо</v>
      </c>
      <c r="J12" s="16"/>
      <c r="K12" s="16"/>
      <c r="L12" s="17"/>
      <c r="M12" s="18"/>
      <c r="N12" s="18"/>
      <c r="O12" s="17"/>
      <c r="P12" s="17"/>
    </row>
    <row r="13" spans="1:16" x14ac:dyDescent="0.3">
      <c r="A13" s="12" t="s">
        <v>26</v>
      </c>
      <c r="B13" s="12">
        <v>2050</v>
      </c>
      <c r="C13" s="12">
        <v>21</v>
      </c>
      <c r="D13" s="13">
        <v>42289</v>
      </c>
      <c r="E13" s="12" t="s">
        <v>41</v>
      </c>
      <c r="F13" s="12">
        <f t="shared" si="0"/>
        <v>43050</v>
      </c>
      <c r="G13" s="12" t="str">
        <f t="shared" si="1"/>
        <v>Физическое лицо</v>
      </c>
      <c r="J13" s="16"/>
      <c r="K13" s="16"/>
      <c r="L13" s="17"/>
      <c r="M13" s="18"/>
      <c r="N13" s="18"/>
      <c r="O13" s="17"/>
      <c r="P13" s="17"/>
    </row>
    <row r="14" spans="1:16" x14ac:dyDescent="0.3">
      <c r="A14" s="12" t="s">
        <v>27</v>
      </c>
      <c r="B14" s="12">
        <v>900</v>
      </c>
      <c r="C14" s="12">
        <v>300</v>
      </c>
      <c r="D14" s="13">
        <v>41776</v>
      </c>
      <c r="E14" s="12" t="s">
        <v>43</v>
      </c>
      <c r="F14" s="12">
        <f t="shared" si="0"/>
        <v>270000</v>
      </c>
      <c r="G14" s="12" t="str">
        <f t="shared" si="1"/>
        <v>Юридическое лицо</v>
      </c>
      <c r="J14" s="16"/>
      <c r="K14" s="16"/>
      <c r="L14" s="17"/>
      <c r="M14" s="18"/>
      <c r="N14" s="18"/>
      <c r="O14" s="17"/>
      <c r="P14" s="17"/>
    </row>
    <row r="15" spans="1:16" x14ac:dyDescent="0.3">
      <c r="A15" s="12" t="s">
        <v>28</v>
      </c>
      <c r="B15" s="12">
        <v>700</v>
      </c>
      <c r="C15" s="12">
        <v>99</v>
      </c>
      <c r="D15" s="13">
        <v>42967</v>
      </c>
      <c r="E15" s="12" t="s">
        <v>46</v>
      </c>
      <c r="F15" s="12">
        <f t="shared" si="0"/>
        <v>69300</v>
      </c>
      <c r="G15" s="12" t="str">
        <f t="shared" si="1"/>
        <v>Физическое лицо</v>
      </c>
      <c r="J15" s="16"/>
      <c r="K15" s="16"/>
      <c r="L15" s="17"/>
      <c r="M15" s="18"/>
      <c r="N15" s="18"/>
      <c r="O15" s="17"/>
      <c r="P15" s="17"/>
    </row>
    <row r="16" spans="1:16" x14ac:dyDescent="0.3">
      <c r="A16" s="12" t="s">
        <v>29</v>
      </c>
      <c r="B16" s="12">
        <v>890</v>
      </c>
      <c r="C16" s="12">
        <v>95</v>
      </c>
      <c r="D16" s="13">
        <v>41342</v>
      </c>
      <c r="E16" s="12" t="s">
        <v>46</v>
      </c>
      <c r="F16" s="12">
        <f t="shared" si="0"/>
        <v>84550</v>
      </c>
      <c r="G16" s="12" t="str">
        <f t="shared" si="1"/>
        <v>Физическое лицо</v>
      </c>
      <c r="J16" s="16"/>
      <c r="K16" s="16"/>
      <c r="L16" s="17"/>
      <c r="M16" s="18"/>
      <c r="N16" s="18"/>
      <c r="O16" s="17"/>
      <c r="P16" s="17"/>
    </row>
    <row r="17" spans="1:16" x14ac:dyDescent="0.3">
      <c r="A17" s="12" t="s">
        <v>30</v>
      </c>
      <c r="B17" s="12">
        <v>2045</v>
      </c>
      <c r="C17" s="12">
        <v>89</v>
      </c>
      <c r="D17" s="13">
        <v>42289</v>
      </c>
      <c r="E17" s="12" t="s">
        <v>42</v>
      </c>
      <c r="F17" s="12">
        <f t="shared" si="0"/>
        <v>182005</v>
      </c>
      <c r="G17" s="12" t="str">
        <f t="shared" si="1"/>
        <v>Юридическое лицо</v>
      </c>
      <c r="J17" s="16"/>
      <c r="K17" s="16"/>
      <c r="L17" s="18"/>
      <c r="M17" s="18"/>
      <c r="N17" s="18"/>
      <c r="O17" s="17"/>
      <c r="P17" s="17"/>
    </row>
    <row r="18" spans="1:16" x14ac:dyDescent="0.3">
      <c r="A18" s="12" t="s">
        <v>31</v>
      </c>
      <c r="B18" s="12">
        <v>2210</v>
      </c>
      <c r="C18" s="12">
        <v>52</v>
      </c>
      <c r="D18" s="13">
        <v>42719</v>
      </c>
      <c r="E18" s="12" t="s">
        <v>47</v>
      </c>
      <c r="F18" s="12">
        <f t="shared" si="0"/>
        <v>114920</v>
      </c>
      <c r="G18" s="12" t="str">
        <f t="shared" si="1"/>
        <v>Юридическое лицо</v>
      </c>
      <c r="J18" s="16"/>
      <c r="K18" s="16"/>
      <c r="L18" s="18"/>
      <c r="M18" s="18"/>
      <c r="N18" s="18"/>
      <c r="O18" s="17"/>
      <c r="P18" s="17"/>
    </row>
    <row r="19" spans="1:16" x14ac:dyDescent="0.3">
      <c r="A19" s="12" t="s">
        <v>32</v>
      </c>
      <c r="B19" s="12">
        <v>2900</v>
      </c>
      <c r="C19" s="12">
        <v>12</v>
      </c>
      <c r="D19" s="13">
        <v>41342</v>
      </c>
      <c r="E19" s="12" t="s">
        <v>43</v>
      </c>
      <c r="F19" s="12">
        <f t="shared" si="0"/>
        <v>34800</v>
      </c>
      <c r="G19" s="12" t="str">
        <f t="shared" si="1"/>
        <v>Физическое лицо</v>
      </c>
      <c r="J19" s="16"/>
      <c r="K19" s="16"/>
      <c r="L19" s="18"/>
      <c r="M19" s="18"/>
      <c r="N19" s="18"/>
      <c r="O19" s="17"/>
      <c r="P19" s="17"/>
    </row>
    <row r="20" spans="1:16" x14ac:dyDescent="0.3">
      <c r="A20" s="12" t="s">
        <v>33</v>
      </c>
      <c r="B20" s="12">
        <v>1350</v>
      </c>
      <c r="C20" s="12">
        <v>49</v>
      </c>
      <c r="D20" s="13">
        <v>42289</v>
      </c>
      <c r="E20" s="12" t="s">
        <v>48</v>
      </c>
      <c r="F20" s="12">
        <f t="shared" si="0"/>
        <v>66150</v>
      </c>
      <c r="G20" s="12" t="str">
        <f t="shared" si="1"/>
        <v>Физическое лицо</v>
      </c>
      <c r="J20" s="16"/>
      <c r="K20" s="16"/>
      <c r="L20" s="18"/>
      <c r="M20" s="18"/>
      <c r="N20" s="18"/>
      <c r="O20" s="17"/>
      <c r="P20" s="17"/>
    </row>
    <row r="21" spans="1:16" x14ac:dyDescent="0.3">
      <c r="A21" s="12" t="s">
        <v>37</v>
      </c>
      <c r="B21" s="12">
        <v>980</v>
      </c>
      <c r="C21" s="12">
        <v>56</v>
      </c>
      <c r="D21" s="13">
        <v>41342</v>
      </c>
      <c r="E21" s="12" t="s">
        <v>47</v>
      </c>
      <c r="F21" s="12">
        <f t="shared" si="0"/>
        <v>54880</v>
      </c>
      <c r="G21" s="12" t="str">
        <f t="shared" si="1"/>
        <v>Физическое лицо</v>
      </c>
      <c r="J21" s="16"/>
      <c r="K21" s="16"/>
      <c r="L21" s="18"/>
      <c r="M21" s="18"/>
      <c r="N21" s="18"/>
      <c r="O21" s="17"/>
      <c r="P21" s="17"/>
    </row>
    <row r="22" spans="1:16" x14ac:dyDescent="0.3">
      <c r="A22" s="12" t="s">
        <v>34</v>
      </c>
      <c r="B22" s="12">
        <v>2105</v>
      </c>
      <c r="C22" s="12">
        <v>70</v>
      </c>
      <c r="D22" s="13">
        <v>41776</v>
      </c>
      <c r="E22" s="12" t="s">
        <v>40</v>
      </c>
      <c r="F22" s="12">
        <f t="shared" si="0"/>
        <v>147350</v>
      </c>
      <c r="G22" s="12" t="str">
        <f t="shared" si="1"/>
        <v>Юридическое лицо</v>
      </c>
      <c r="J22" s="16"/>
      <c r="K22" s="16"/>
      <c r="L22" s="18"/>
      <c r="M22" s="18"/>
      <c r="N22" s="18"/>
      <c r="O22" s="17"/>
      <c r="P22" s="17"/>
    </row>
    <row r="23" spans="1:16" x14ac:dyDescent="0.3">
      <c r="A23" s="12" t="s">
        <v>35</v>
      </c>
      <c r="B23" s="12">
        <v>3000</v>
      </c>
      <c r="C23" s="12">
        <v>58</v>
      </c>
      <c r="D23" s="13">
        <v>42289</v>
      </c>
      <c r="E23" s="12" t="s">
        <v>42</v>
      </c>
      <c r="F23" s="12">
        <f t="shared" si="0"/>
        <v>174000</v>
      </c>
      <c r="G23" s="12" t="str">
        <f t="shared" si="1"/>
        <v>Юридическое лицо</v>
      </c>
      <c r="J23" s="16"/>
      <c r="K23" s="16"/>
      <c r="L23" s="18"/>
      <c r="M23" s="18"/>
      <c r="N23" s="18"/>
      <c r="O23" s="17"/>
      <c r="P23" s="17"/>
    </row>
    <row r="24" spans="1:16" x14ac:dyDescent="0.3">
      <c r="A24" s="12" t="s">
        <v>36</v>
      </c>
      <c r="B24" s="12">
        <v>3210</v>
      </c>
      <c r="C24" s="12">
        <v>69</v>
      </c>
      <c r="D24" s="13">
        <v>42719</v>
      </c>
      <c r="E24" s="12" t="s">
        <v>48</v>
      </c>
      <c r="F24" s="12">
        <f t="shared" si="0"/>
        <v>221490</v>
      </c>
      <c r="G24" s="12" t="str">
        <f t="shared" si="1"/>
        <v>Юридическое лицо</v>
      </c>
      <c r="J24" s="16"/>
      <c r="K24" s="16"/>
      <c r="L24" s="18"/>
      <c r="M24" s="18"/>
      <c r="N24" s="18"/>
      <c r="O24" s="17"/>
      <c r="P24" s="17"/>
    </row>
    <row r="25" spans="1:16" x14ac:dyDescent="0.3">
      <c r="A25" s="12" t="s">
        <v>38</v>
      </c>
      <c r="B25" s="12">
        <v>1920</v>
      </c>
      <c r="C25" s="12">
        <v>34</v>
      </c>
      <c r="D25" s="13">
        <v>42967</v>
      </c>
      <c r="E25" s="12" t="s">
        <v>46</v>
      </c>
      <c r="F25" s="12">
        <f t="shared" si="0"/>
        <v>65280</v>
      </c>
      <c r="G25" s="12" t="str">
        <f t="shared" si="1"/>
        <v>Физическое лицо</v>
      </c>
      <c r="J25" s="16"/>
      <c r="K25" s="16"/>
      <c r="L25" s="18"/>
      <c r="M25" s="18"/>
      <c r="N25" s="18"/>
      <c r="O25" s="17"/>
      <c r="P25" s="17"/>
    </row>
    <row r="26" spans="1:16" s="16" customFormat="1" x14ac:dyDescent="0.3">
      <c r="A26" s="12"/>
      <c r="B26" s="12"/>
      <c r="C26" s="12"/>
      <c r="D26" s="10"/>
      <c r="E26" s="12" t="s">
        <v>59</v>
      </c>
      <c r="F26" s="12">
        <f>SUBTOTAL(109,Фигурки[Сумма заказа])</f>
        <v>2749355</v>
      </c>
      <c r="G26" s="12"/>
      <c r="L26" s="18"/>
      <c r="M26" s="18"/>
      <c r="N26" s="18"/>
      <c r="O26" s="17"/>
      <c r="P26" s="17"/>
    </row>
    <row r="27" spans="1:16" s="16" customFormat="1" x14ac:dyDescent="0.3">
      <c r="D27" s="19"/>
      <c r="L27" s="17"/>
      <c r="M27" s="17"/>
      <c r="N27" s="17"/>
      <c r="O27" s="17"/>
      <c r="P27" s="17"/>
    </row>
    <row r="28" spans="1:16" s="16" customFormat="1" x14ac:dyDescent="0.3">
      <c r="D28" s="19"/>
      <c r="L28" s="17"/>
      <c r="M28" s="17"/>
      <c r="N28" s="17"/>
      <c r="O28" s="17"/>
      <c r="P28" s="17"/>
    </row>
    <row r="29" spans="1:16" s="16" customFormat="1" x14ac:dyDescent="0.3">
      <c r="D29" s="21" t="s">
        <v>50</v>
      </c>
      <c r="E29" s="21"/>
      <c r="F29" s="16">
        <f>SUM($F$2:$F$25)</f>
        <v>2749355</v>
      </c>
      <c r="L29" s="17"/>
      <c r="M29" s="17"/>
      <c r="N29" s="17"/>
      <c r="O29" s="17"/>
      <c r="P29" s="17"/>
    </row>
    <row r="30" spans="1:16" s="16" customFormat="1" x14ac:dyDescent="0.3">
      <c r="D30" s="19"/>
      <c r="L30" s="17"/>
      <c r="M30" s="17"/>
      <c r="N30" s="17"/>
      <c r="O30" s="17"/>
      <c r="P30" s="17"/>
    </row>
    <row r="31" spans="1:16" x14ac:dyDescent="0.3">
      <c r="A31" s="16"/>
      <c r="B31" s="16"/>
      <c r="C31" s="16"/>
      <c r="D31" s="19"/>
      <c r="E31" s="16"/>
      <c r="F31" s="16"/>
      <c r="G31" s="16"/>
    </row>
    <row r="33" spans="5:5" x14ac:dyDescent="0.3">
      <c r="E33" s="20"/>
    </row>
  </sheetData>
  <sortState ref="A2:F31">
    <sortCondition ref="A1"/>
  </sortState>
  <mergeCells count="1">
    <mergeCell ref="D29:E29"/>
  </mergeCells>
  <conditionalFormatting sqref="F2:F25">
    <cfRule type="dataBar" priority="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{F0A63391-46C8-463E-9919-BA1CF53CD7AC}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A63391-46C8-463E-9919-BA1CF53CD7AC}">
            <x14:dataBar minLength="0" maxLength="100" border="1" negativeBarBorderColorSameAsPositive="0">
              <x14:cfvo type="autoMin"/>
              <x14:cfvo type="autoMax"/>
              <x14:borderColor theme="5" tint="-0.249977111117893"/>
              <x14:negativeFillColor rgb="FFFF0000"/>
              <x14:negativeBorderColor rgb="FFFF0000"/>
              <x14:axisColor rgb="FF000000"/>
            </x14:dataBar>
          </x14:cfRule>
          <xm:sqref>F2:F25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42AD4792-C256-4267-A988-A29911AA25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'Основная таблица'!L2:P2</xm:f>
              <xm:sqref>Q2</xm:sqref>
            </x14:sparkline>
            <x14:sparkline>
              <xm:f>'Основная таблица'!L3:P3</xm:f>
              <xm:sqref>Q3</xm:sqref>
            </x14:sparkline>
            <x14:sparkline>
              <xm:f>'Основная таблица'!L4:P4</xm:f>
              <xm:sqref>Q4</xm:sqref>
            </x14:sparkline>
            <x14:sparkline>
              <xm:f>'Основная таблица'!L5:P5</xm:f>
              <xm:sqref>Q5</xm:sqref>
            </x14:sparkline>
            <x14:sparkline>
              <xm:f>'Основная таблица'!L6:P6</xm:f>
              <xm:sqref>Q6</xm:sqref>
            </x14:sparkline>
            <x14:sparkline>
              <xm:f>'Основная таблица'!L7:P7</xm:f>
              <xm:sqref>Q7</xm:sqref>
            </x14:sparkline>
            <x14:sparkline>
              <xm:f>'Основная таблица'!L8:P8</xm:f>
              <xm:sqref>Q8</xm:sqref>
            </x14:sparkline>
            <x14:sparkline>
              <xm:f>'Основная таблица'!L9:P9</xm:f>
              <xm:sqref>Q9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EF06-81C7-4257-890A-6B448F1D1D02}">
  <dimension ref="A1:D15"/>
  <sheetViews>
    <sheetView workbookViewId="0">
      <selection activeCell="B29" sqref="B29:B30"/>
    </sheetView>
  </sheetViews>
  <sheetFormatPr defaultRowHeight="14.4" x14ac:dyDescent="0.3"/>
  <cols>
    <col min="1" max="1" width="22.44140625" bestFit="1" customWidth="1"/>
    <col min="2" max="2" width="28" bestFit="1" customWidth="1"/>
    <col min="3" max="3" width="21.6640625" bestFit="1" customWidth="1"/>
    <col min="4" max="4" width="25.88671875" bestFit="1" customWidth="1"/>
    <col min="5" max="5" width="5.77734375" bestFit="1" customWidth="1"/>
    <col min="6" max="7" width="11.21875" bestFit="1" customWidth="1"/>
    <col min="8" max="8" width="6.6640625" bestFit="1" customWidth="1"/>
    <col min="9" max="9" width="11.21875" bestFit="1" customWidth="1"/>
    <col min="10" max="25" width="4.77734375" bestFit="1" customWidth="1"/>
    <col min="26" max="26" width="11.21875" bestFit="1" customWidth="1"/>
    <col min="27" max="27" width="27.44140625" bestFit="1" customWidth="1"/>
    <col min="28" max="28" width="21.33203125" bestFit="1" customWidth="1"/>
    <col min="29" max="29" width="27.44140625" bestFit="1" customWidth="1"/>
    <col min="30" max="30" width="21.33203125" bestFit="1" customWidth="1"/>
    <col min="31" max="31" width="27.44140625" bestFit="1" customWidth="1"/>
    <col min="32" max="32" width="21.33203125" bestFit="1" customWidth="1"/>
    <col min="33" max="33" width="27.44140625" bestFit="1" customWidth="1"/>
    <col min="34" max="34" width="21.33203125" bestFit="1" customWidth="1"/>
    <col min="35" max="35" width="27.44140625" bestFit="1" customWidth="1"/>
    <col min="36" max="36" width="21.33203125" bestFit="1" customWidth="1"/>
    <col min="37" max="37" width="27.44140625" bestFit="1" customWidth="1"/>
    <col min="38" max="38" width="21.33203125" bestFit="1" customWidth="1"/>
    <col min="39" max="39" width="27.44140625" bestFit="1" customWidth="1"/>
    <col min="40" max="40" width="21.33203125" bestFit="1" customWidth="1"/>
    <col min="41" max="41" width="27.44140625" bestFit="1" customWidth="1"/>
    <col min="42" max="42" width="21.33203125" bestFit="1" customWidth="1"/>
    <col min="43" max="43" width="27.44140625" bestFit="1" customWidth="1"/>
    <col min="44" max="44" width="21.33203125" bestFit="1" customWidth="1"/>
    <col min="45" max="45" width="27.44140625" bestFit="1" customWidth="1"/>
    <col min="46" max="46" width="21.33203125" bestFit="1" customWidth="1"/>
    <col min="47" max="47" width="27.44140625" bestFit="1" customWidth="1"/>
    <col min="48" max="48" width="21.33203125" bestFit="1" customWidth="1"/>
    <col min="49" max="49" width="27.44140625" bestFit="1" customWidth="1"/>
    <col min="50" max="50" width="25.77734375" bestFit="1" customWidth="1"/>
    <col min="51" max="51" width="31.88671875" bestFit="1" customWidth="1"/>
    <col min="52" max="52" width="27.44140625" bestFit="1" customWidth="1"/>
    <col min="53" max="53" width="25.44140625" bestFit="1" customWidth="1"/>
    <col min="54" max="54" width="21.33203125" bestFit="1" customWidth="1"/>
    <col min="55" max="55" width="27.44140625" bestFit="1" customWidth="1"/>
    <col min="56" max="56" width="25.44140625" bestFit="1" customWidth="1"/>
    <col min="57" max="57" width="21.33203125" bestFit="1" customWidth="1"/>
    <col min="58" max="58" width="27.44140625" bestFit="1" customWidth="1"/>
    <col min="59" max="59" width="25.44140625" bestFit="1" customWidth="1"/>
    <col min="60" max="60" width="21.33203125" bestFit="1" customWidth="1"/>
    <col min="61" max="61" width="27.44140625" bestFit="1" customWidth="1"/>
    <col min="62" max="62" width="25.44140625" bestFit="1" customWidth="1"/>
    <col min="63" max="63" width="21.33203125" bestFit="1" customWidth="1"/>
    <col min="64" max="64" width="27.44140625" bestFit="1" customWidth="1"/>
    <col min="65" max="65" width="25.44140625" bestFit="1" customWidth="1"/>
    <col min="66" max="66" width="21.33203125" bestFit="1" customWidth="1"/>
    <col min="67" max="67" width="27.44140625" bestFit="1" customWidth="1"/>
    <col min="68" max="68" width="25.44140625" bestFit="1" customWidth="1"/>
    <col min="69" max="69" width="21.33203125" bestFit="1" customWidth="1"/>
    <col min="70" max="70" width="27.44140625" bestFit="1" customWidth="1"/>
    <col min="71" max="71" width="25.44140625" bestFit="1" customWidth="1"/>
    <col min="72" max="72" width="21.33203125" bestFit="1" customWidth="1"/>
    <col min="73" max="73" width="27.44140625" bestFit="1" customWidth="1"/>
    <col min="74" max="74" width="29.88671875" bestFit="1" customWidth="1"/>
    <col min="75" max="75" width="25.77734375" bestFit="1" customWidth="1"/>
    <col min="76" max="76" width="31.88671875" bestFit="1" customWidth="1"/>
  </cols>
  <sheetData>
    <row r="1" spans="1:4" x14ac:dyDescent="0.3">
      <c r="A1" s="2" t="s">
        <v>39</v>
      </c>
      <c r="B1" t="s">
        <v>58</v>
      </c>
    </row>
    <row r="2" spans="1:4" x14ac:dyDescent="0.3">
      <c r="A2" s="2" t="s">
        <v>49</v>
      </c>
      <c r="B2" t="s">
        <v>14</v>
      </c>
    </row>
    <row r="4" spans="1:4" x14ac:dyDescent="0.3">
      <c r="A4" s="2" t="s">
        <v>6</v>
      </c>
      <c r="B4" t="s">
        <v>13</v>
      </c>
      <c r="C4" t="s">
        <v>5</v>
      </c>
      <c r="D4" t="s">
        <v>4</v>
      </c>
    </row>
    <row r="5" spans="1:4" x14ac:dyDescent="0.3">
      <c r="A5" s="3" t="s">
        <v>26</v>
      </c>
      <c r="B5" s="1">
        <v>43050</v>
      </c>
      <c r="C5" s="1">
        <v>21</v>
      </c>
      <c r="D5" s="1">
        <v>2050</v>
      </c>
    </row>
    <row r="6" spans="1:4" x14ac:dyDescent="0.3">
      <c r="A6" s="3" t="s">
        <v>19</v>
      </c>
      <c r="B6" s="1"/>
      <c r="C6" s="1"/>
      <c r="D6" s="1"/>
    </row>
    <row r="7" spans="1:4" x14ac:dyDescent="0.3">
      <c r="A7" s="5" t="s">
        <v>54</v>
      </c>
      <c r="B7" s="1">
        <v>128400</v>
      </c>
      <c r="C7" s="1">
        <v>60</v>
      </c>
      <c r="D7" s="1">
        <v>2140</v>
      </c>
    </row>
    <row r="8" spans="1:4" x14ac:dyDescent="0.3">
      <c r="A8" s="3" t="s">
        <v>55</v>
      </c>
      <c r="B8" s="1">
        <v>128400</v>
      </c>
      <c r="C8" s="1">
        <v>60</v>
      </c>
      <c r="D8" s="1">
        <v>2140</v>
      </c>
    </row>
    <row r="9" spans="1:4" x14ac:dyDescent="0.3">
      <c r="A9" s="3" t="s">
        <v>24</v>
      </c>
      <c r="B9" s="1"/>
      <c r="C9" s="1"/>
      <c r="D9" s="1"/>
    </row>
    <row r="10" spans="1:4" x14ac:dyDescent="0.3">
      <c r="A10" s="5" t="s">
        <v>52</v>
      </c>
      <c r="B10" s="1">
        <v>74250</v>
      </c>
      <c r="C10" s="1">
        <v>45</v>
      </c>
      <c r="D10" s="1">
        <v>1650</v>
      </c>
    </row>
    <row r="11" spans="1:4" x14ac:dyDescent="0.3">
      <c r="A11" s="3" t="s">
        <v>56</v>
      </c>
      <c r="B11" s="1">
        <v>74250</v>
      </c>
      <c r="C11" s="1">
        <v>45</v>
      </c>
      <c r="D11" s="1">
        <v>1650</v>
      </c>
    </row>
    <row r="12" spans="1:4" x14ac:dyDescent="0.3">
      <c r="A12" s="3" t="s">
        <v>16</v>
      </c>
      <c r="B12" s="1"/>
      <c r="C12" s="1"/>
      <c r="D12" s="1"/>
    </row>
    <row r="13" spans="1:4" x14ac:dyDescent="0.3">
      <c r="A13" s="5" t="s">
        <v>53</v>
      </c>
      <c r="B13" s="1">
        <v>113400</v>
      </c>
      <c r="C13" s="1">
        <v>54</v>
      </c>
      <c r="D13" s="1">
        <v>2100</v>
      </c>
    </row>
    <row r="14" spans="1:4" x14ac:dyDescent="0.3">
      <c r="A14" s="3" t="s">
        <v>57</v>
      </c>
      <c r="B14" s="1">
        <v>113400</v>
      </c>
      <c r="C14" s="1">
        <v>54</v>
      </c>
      <c r="D14" s="1">
        <v>2100</v>
      </c>
    </row>
    <row r="15" spans="1:4" x14ac:dyDescent="0.3">
      <c r="A15" s="3" t="s">
        <v>7</v>
      </c>
      <c r="B15" s="1">
        <v>359100</v>
      </c>
      <c r="C15" s="1">
        <v>180</v>
      </c>
      <c r="D15" s="1">
        <v>7940</v>
      </c>
    </row>
  </sheetData>
  <conditionalFormatting pivot="1" sqref="D5 D8 D7 D8 D11 D10 D11 D14 D13 D1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E7AA-F043-442B-BD2A-BFE363F386CE}">
  <dimension ref="C4:M8"/>
  <sheetViews>
    <sheetView workbookViewId="0">
      <selection activeCell="I23" sqref="I23"/>
    </sheetView>
  </sheetViews>
  <sheetFormatPr defaultColWidth="8.77734375" defaultRowHeight="14.4" x14ac:dyDescent="0.3"/>
  <cols>
    <col min="1" max="16384" width="8.77734375" style="4"/>
  </cols>
  <sheetData>
    <row r="4" spans="3:13" x14ac:dyDescent="0.3">
      <c r="C4" s="7">
        <v>1</v>
      </c>
      <c r="D4" s="7">
        <v>2</v>
      </c>
      <c r="G4" s="8">
        <v>5</v>
      </c>
      <c r="H4" s="8">
        <v>6</v>
      </c>
      <c r="I4" s="6"/>
      <c r="J4" s="6"/>
      <c r="K4" s="9">
        <f t="array" ref="K4:L5">MMULT(C4:D5,G4:H5)</f>
        <v>19</v>
      </c>
      <c r="L4" s="9">
        <v>22</v>
      </c>
      <c r="M4" s="6"/>
    </row>
    <row r="5" spans="3:13" x14ac:dyDescent="0.3">
      <c r="C5" s="7">
        <v>3</v>
      </c>
      <c r="D5" s="7">
        <v>4</v>
      </c>
      <c r="G5" s="8">
        <v>7</v>
      </c>
      <c r="H5" s="8">
        <v>8</v>
      </c>
      <c r="I5" s="6"/>
      <c r="J5" s="6"/>
      <c r="K5" s="9">
        <v>43</v>
      </c>
      <c r="L5" s="9">
        <v>50</v>
      </c>
      <c r="M5" s="6"/>
    </row>
    <row r="6" spans="3:13" x14ac:dyDescent="0.3">
      <c r="G6" s="6"/>
      <c r="H6" s="6"/>
      <c r="I6" s="6"/>
      <c r="J6" s="6"/>
      <c r="K6" s="6"/>
      <c r="L6" s="6"/>
      <c r="M6" s="6"/>
    </row>
    <row r="7" spans="3:13" x14ac:dyDescent="0.3">
      <c r="G7" s="6"/>
      <c r="H7" s="6"/>
      <c r="I7" s="6"/>
      <c r="J7" s="6"/>
      <c r="K7" s="6"/>
      <c r="L7" s="6"/>
      <c r="M7" s="6"/>
    </row>
    <row r="8" spans="3:13" x14ac:dyDescent="0.3">
      <c r="G8" s="6"/>
      <c r="H8" s="6"/>
      <c r="I8" s="6"/>
      <c r="J8" s="6"/>
      <c r="K8" s="6"/>
      <c r="L8" s="6"/>
      <c r="M8" s="6"/>
    </row>
  </sheetData>
  <conditionalFormatting sqref="J15">
    <cfRule type="colorScale" priority="2">
      <colorScale>
        <cfvo type="min"/>
        <cfvo type="num" val="5"/>
        <cfvo type="max"/>
        <color rgb="FFF8696B"/>
        <color theme="7" tint="0.59999389629810485"/>
        <color theme="4" tint="0.39997558519241921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 таблица</vt:lpstr>
      <vt:lpstr>Сводная</vt:lpstr>
      <vt:lpstr>Умножение матриц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Домнина</dc:creator>
  <cp:lastModifiedBy>Роман Астраханцев</cp:lastModifiedBy>
  <dcterms:created xsi:type="dcterms:W3CDTF">2017-10-08T07:12:09Z</dcterms:created>
  <dcterms:modified xsi:type="dcterms:W3CDTF">2017-10-18T13:28:06Z</dcterms:modified>
</cp:coreProperties>
</file>