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ecial\AP3-final-project\special\data-track-schoolarship\p2-files\p2\"/>
    </mc:Choice>
  </mc:AlternateContent>
  <xr:revisionPtr revIDLastSave="0" documentId="13_ncr:1_{A5CABD5D-F72D-4D99-91DB-0654166EBC65}" xr6:coauthVersionLast="46" xr6:coauthVersionMax="46" xr10:uidLastSave="{00000000-0000-0000-0000-000000000000}"/>
  <bookViews>
    <workbookView xWindow="-120" yWindow="-120" windowWidth="20730" windowHeight="11160" xr2:uid="{BB25C733-A1B7-462E-89ED-D19E6994254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B20" i="1"/>
  <c r="C19" i="1"/>
  <c r="D19" i="1"/>
  <c r="E19" i="1"/>
  <c r="F19" i="1"/>
  <c r="G19" i="1"/>
  <c r="B19" i="1"/>
  <c r="B17" i="1"/>
  <c r="C18" i="1"/>
  <c r="D18" i="1"/>
  <c r="E18" i="1"/>
  <c r="F18" i="1"/>
  <c r="G18" i="1"/>
  <c r="B18" i="1"/>
  <c r="C17" i="1"/>
  <c r="D17" i="1"/>
  <c r="E17" i="1"/>
  <c r="F17" i="1"/>
  <c r="G17" i="1"/>
  <c r="C16" i="1"/>
  <c r="D16" i="1"/>
  <c r="E16" i="1"/>
  <c r="F16" i="1"/>
  <c r="G16" i="1"/>
  <c r="B16" i="1"/>
  <c r="D14" i="1"/>
  <c r="E14" i="1"/>
  <c r="F14" i="1"/>
  <c r="G14" i="1"/>
  <c r="D13" i="1"/>
  <c r="E13" i="1"/>
  <c r="F13" i="1"/>
  <c r="G13" i="1"/>
  <c r="B14" i="1"/>
  <c r="B13" i="1"/>
  <c r="C2" i="1"/>
  <c r="C3" i="1"/>
  <c r="C4" i="1"/>
  <c r="C5" i="1"/>
  <c r="C6" i="1"/>
  <c r="C7" i="1"/>
  <c r="C8" i="1"/>
  <c r="C9" i="1"/>
  <c r="C10" i="1"/>
  <c r="C11" i="1"/>
  <c r="C12" i="1"/>
  <c r="C14" i="1" l="1"/>
  <c r="C13" i="1"/>
</calcChain>
</file>

<file path=xl/sharedStrings.xml><?xml version="1.0" encoding="utf-8"?>
<sst xmlns="http://schemas.openxmlformats.org/spreadsheetml/2006/main" count="25" uniqueCount="25">
  <si>
    <t>City</t>
  </si>
  <si>
    <t>2010 Census Population</t>
  </si>
  <si>
    <t>Total Pawdacity Sales</t>
  </si>
  <si>
    <t>Land Area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</si>
  <si>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</si>
  <si>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</si>
  <si>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</si>
  <si>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</si>
  <si>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</si>
  <si>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</si>
  <si>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</si>
  <si>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</si>
  <si>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</si>
  <si>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</si>
  <si>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</si>
  <si>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</si>
  <si>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</si>
  <si>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Households with Under 18</t>
  </si>
  <si>
    <t>SUM</t>
  </si>
  <si>
    <t>AVERAGE</t>
  </si>
  <si>
    <t>Q1</t>
  </si>
  <si>
    <t>Q3</t>
  </si>
  <si>
    <t>IQR</t>
  </si>
  <si>
    <t>Lower Fence</t>
  </si>
  <si>
    <t>Upper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</si>
</sst>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3" fontId="0" fillId="0" borderId="0" xfId="0" applyNumberFormat="1"/>
    <xf numFmtId="0" fontId="1" fillId="0" borderId="0" xfId="0" applyFont="1" applyBorder="1"/>
    <xf numFmtId="0" fontId="0" fillId="0" borderId="0" xfId="0" applyBorder="1"/>
    <xf numFmtId="43" fontId="0" fillId="0" borderId="0" xfId="0" applyNumberFormat="1" applyBorder="1"/>
    <xf numFmtId="0" fontId="0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43" fontId="0" fillId="0" borderId="1" xfId="0" applyNumberFormat="1" applyBorder="1"/>
    <xf numFmtId="4" fontId="1" fillId="0" borderId="1" xfId="0" applyNumberFormat="1" applyFont="1" applyBorder="1"/>
    <xf numFmtId="4" fontId="1" fillId="0" borderId="0" xfId="0" applyNumberFormat="1" applyFont="1" applyBorder="1"/>
    <xf numFmtId="0" fontId="2" fillId="0" borderId="2" xfId="0" applyFont="1" applyBorder="1"/>
    <xf numFmtId="43" fontId="1" fillId="0" borderId="0" xfId="0" applyNumberFormat="1" applyFont="1" applyBorder="1"/>
    <xf numFmtId="2" fontId="1" fillId="0" borderId="0" xfId="0" applyNumberFormat="1" applyFont="1" applyBorder="1"/>
    <xf numFmtId="0" fontId="1" fillId="2" borderId="0" xfId="0" applyFont="1" applyFill="1" applyBorder="1"/>
    <xf numFmtId="4" fontId="1" fillId="2" borderId="0" xfId="0" applyNumberFormat="1" applyFont="1" applyFill="1" applyBorder="1"/>
    <xf numFmtId="3" fontId="0" fillId="0" borderId="0" xfId="0" applyNumberFormat="1" applyFill="1" applyBorder="1"/>
    <xf numFmtId="4" fontId="1" fillId="0" borderId="0" xfId="0" applyNumberFormat="1" applyFont="1" applyFill="1" applyBorder="1"/>
    <xf numFmtId="3" fontId="1" fillId="0" borderId="0" xfId="0" applyNumberFormat="1" applyFont="1" applyFill="1" applyBorder="1"/>
    <xf numFmtId="0" fontId="2" fillId="0" borderId="0" xfId="0" applyFont="1" applyFill="1" applyBorder="1"/>
    <xf numFmtId="0" fontId="1" fillId="0" borderId="1" xfId="0" applyFont="1" applyFill="1" applyBorder="1"/>
    <xf numFmtId="0" fontId="1" fillId="0" borderId="3" xfId="0" applyFont="1" applyBorder="1"/>
    <xf numFmtId="3" fontId="1" fillId="0" borderId="3" xfId="0" applyNumberFormat="1" applyFont="1" applyBorder="1"/>
    <xf numFmtId="0" fontId="1" fillId="0" borderId="4" xfId="0" applyFont="1" applyBorder="1"/>
    <xf numFmtId="4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ecial/AP3-final-project/special/data-track-schoolarship/p2-files/EXCEL/p2-2010-pawdacity-monthly-sales-p2-2010-pawdacity-monthly-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-2010-pawdacity-monthly-sales"/>
    </sheetNames>
    <sheetDataSet>
      <sheetData sheetId="0">
        <row r="2">
          <cell r="F2">
            <v>16200</v>
          </cell>
          <cell r="G2">
            <v>13392</v>
          </cell>
          <cell r="H2">
            <v>14688</v>
          </cell>
          <cell r="I2">
            <v>17064</v>
          </cell>
          <cell r="J2">
            <v>18360</v>
          </cell>
          <cell r="K2">
            <v>14040</v>
          </cell>
          <cell r="L2">
            <v>12960</v>
          </cell>
          <cell r="M2">
            <v>19224</v>
          </cell>
          <cell r="N2">
            <v>15984</v>
          </cell>
          <cell r="O2">
            <v>13392</v>
          </cell>
          <cell r="P2">
            <v>13176</v>
          </cell>
          <cell r="Q2">
            <v>16848</v>
          </cell>
        </row>
        <row r="3">
          <cell r="F3">
            <v>29160</v>
          </cell>
          <cell r="G3">
            <v>21600</v>
          </cell>
          <cell r="H3">
            <v>27000</v>
          </cell>
          <cell r="I3">
            <v>27648</v>
          </cell>
          <cell r="J3">
            <v>29160</v>
          </cell>
          <cell r="K3">
            <v>27216</v>
          </cell>
          <cell r="L3">
            <v>25488</v>
          </cell>
          <cell r="M3">
            <v>25704</v>
          </cell>
          <cell r="N3">
            <v>22896</v>
          </cell>
          <cell r="O3">
            <v>25272</v>
          </cell>
          <cell r="P3">
            <v>28944</v>
          </cell>
          <cell r="Q3">
            <v>27648</v>
          </cell>
        </row>
        <row r="4">
          <cell r="F4">
            <v>79920</v>
          </cell>
          <cell r="G4">
            <v>70632</v>
          </cell>
          <cell r="H4">
            <v>79056</v>
          </cell>
          <cell r="I4">
            <v>77544</v>
          </cell>
          <cell r="J4">
            <v>73656</v>
          </cell>
          <cell r="K4">
            <v>77976</v>
          </cell>
          <cell r="L4">
            <v>73872</v>
          </cell>
          <cell r="M4">
            <v>77544</v>
          </cell>
          <cell r="N4">
            <v>78516</v>
          </cell>
          <cell r="O4">
            <v>74520</v>
          </cell>
          <cell r="P4">
            <v>74736</v>
          </cell>
          <cell r="Q4">
            <v>79920</v>
          </cell>
        </row>
        <row r="5">
          <cell r="F5">
            <v>19440</v>
          </cell>
          <cell r="G5">
            <v>15984</v>
          </cell>
          <cell r="H5">
            <v>19008</v>
          </cell>
          <cell r="I5">
            <v>18144</v>
          </cell>
          <cell r="J5">
            <v>16632</v>
          </cell>
          <cell r="K5">
            <v>17496</v>
          </cell>
          <cell r="L5">
            <v>18792</v>
          </cell>
          <cell r="M5">
            <v>20304</v>
          </cell>
          <cell r="N5">
            <v>19224</v>
          </cell>
          <cell r="O5">
            <v>18144</v>
          </cell>
          <cell r="P5">
            <v>18576</v>
          </cell>
          <cell r="Q5">
            <v>16632</v>
          </cell>
        </row>
        <row r="6">
          <cell r="F6">
            <v>16200</v>
          </cell>
          <cell r="G6">
            <v>13392</v>
          </cell>
          <cell r="H6">
            <v>14688</v>
          </cell>
          <cell r="I6">
            <v>17064</v>
          </cell>
          <cell r="J6">
            <v>18360</v>
          </cell>
          <cell r="K6">
            <v>14040</v>
          </cell>
          <cell r="L6">
            <v>12960</v>
          </cell>
          <cell r="M6">
            <v>19224</v>
          </cell>
          <cell r="N6">
            <v>15984</v>
          </cell>
          <cell r="O6">
            <v>29808</v>
          </cell>
          <cell r="P6">
            <v>17496</v>
          </cell>
          <cell r="Q6">
            <v>18792</v>
          </cell>
        </row>
        <row r="7">
          <cell r="F7">
            <v>24840</v>
          </cell>
          <cell r="G7">
            <v>21168</v>
          </cell>
          <cell r="H7">
            <v>21600</v>
          </cell>
          <cell r="I7">
            <v>22248</v>
          </cell>
          <cell r="J7">
            <v>24192</v>
          </cell>
          <cell r="K7">
            <v>24624</v>
          </cell>
          <cell r="L7">
            <v>25488</v>
          </cell>
          <cell r="M7">
            <v>25704</v>
          </cell>
          <cell r="N7">
            <v>22032</v>
          </cell>
          <cell r="O7">
            <v>21168</v>
          </cell>
          <cell r="P7">
            <v>25920</v>
          </cell>
          <cell r="Q7">
            <v>24840</v>
          </cell>
        </row>
        <row r="8">
          <cell r="F8">
            <v>47520</v>
          </cell>
          <cell r="G8">
            <v>41796</v>
          </cell>
          <cell r="H8">
            <v>48384</v>
          </cell>
          <cell r="I8">
            <v>47088</v>
          </cell>
          <cell r="J8">
            <v>42336</v>
          </cell>
          <cell r="K8">
            <v>41904</v>
          </cell>
          <cell r="L8">
            <v>42120</v>
          </cell>
          <cell r="M8">
            <v>47088</v>
          </cell>
          <cell r="N8">
            <v>49032</v>
          </cell>
          <cell r="O8">
            <v>48168</v>
          </cell>
          <cell r="P8">
            <v>42984</v>
          </cell>
          <cell r="Q8">
            <v>44712</v>
          </cell>
        </row>
        <row r="9">
          <cell r="F9">
            <v>20520</v>
          </cell>
          <cell r="G9">
            <v>17928</v>
          </cell>
          <cell r="H9">
            <v>20304</v>
          </cell>
          <cell r="I9">
            <v>21168</v>
          </cell>
          <cell r="J9">
            <v>21600</v>
          </cell>
          <cell r="K9">
            <v>17928</v>
          </cell>
          <cell r="L9">
            <v>18144</v>
          </cell>
          <cell r="M9">
            <v>18576</v>
          </cell>
          <cell r="N9">
            <v>20304</v>
          </cell>
          <cell r="O9">
            <v>21168</v>
          </cell>
          <cell r="P9">
            <v>17496</v>
          </cell>
          <cell r="Q9">
            <v>18792</v>
          </cell>
        </row>
        <row r="10">
          <cell r="F10">
            <v>27000</v>
          </cell>
          <cell r="G10">
            <v>22032</v>
          </cell>
          <cell r="H10">
            <v>28512</v>
          </cell>
          <cell r="I10">
            <v>26784</v>
          </cell>
          <cell r="J10">
            <v>25920</v>
          </cell>
          <cell r="K10">
            <v>24192</v>
          </cell>
          <cell r="L10">
            <v>25056</v>
          </cell>
          <cell r="M10">
            <v>22896</v>
          </cell>
          <cell r="N10">
            <v>25488</v>
          </cell>
          <cell r="O10">
            <v>26352</v>
          </cell>
          <cell r="P10">
            <v>26784</v>
          </cell>
          <cell r="Q10">
            <v>22248</v>
          </cell>
        </row>
        <row r="11">
          <cell r="F11">
            <v>21600</v>
          </cell>
          <cell r="G11">
            <v>19872</v>
          </cell>
          <cell r="H11">
            <v>22248</v>
          </cell>
          <cell r="I11">
            <v>20952</v>
          </cell>
          <cell r="J11">
            <v>17496</v>
          </cell>
          <cell r="K11">
            <v>24840</v>
          </cell>
          <cell r="L11">
            <v>22464</v>
          </cell>
          <cell r="M11">
            <v>21816</v>
          </cell>
          <cell r="N11">
            <v>21384</v>
          </cell>
          <cell r="O11">
            <v>20304</v>
          </cell>
          <cell r="P11">
            <v>22032</v>
          </cell>
          <cell r="Q11">
            <v>18576</v>
          </cell>
        </row>
        <row r="12">
          <cell r="F12">
            <v>27000</v>
          </cell>
          <cell r="G12">
            <v>26352</v>
          </cell>
          <cell r="H12">
            <v>28080</v>
          </cell>
          <cell r="I12">
            <v>22032</v>
          </cell>
          <cell r="J12">
            <v>21168</v>
          </cell>
          <cell r="K12">
            <v>29376</v>
          </cell>
          <cell r="L12">
            <v>25920</v>
          </cell>
          <cell r="M12">
            <v>20304</v>
          </cell>
          <cell r="N12">
            <v>33696</v>
          </cell>
          <cell r="O12">
            <v>23760</v>
          </cell>
          <cell r="P12">
            <v>25056</v>
          </cell>
          <cell r="Q12">
            <v>25488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BA0C-6E8C-40BD-B5AB-8E7F29B84EE6}">
  <dimension ref="A1:M27"/>
  <sheetViews>
    <sheetView tabSelected="1" topLeftCell="A4" workbookViewId="0">
      <selection activeCell="D20" sqref="D20"/>
    </sheetView>
  </sheetViews>
  <sheetFormatPr defaultRowHeight="15"/>
  <cols>
    <col min="1" max="1" width="11.140625" customWidth="1"/>
    <col min="2" max="2" width="11.28515625" customWidth="1"/>
    <col min="3" max="3" width="11.7109375" customWidth="1"/>
    <col min="4" max="4" width="10.42578125" bestFit="1" customWidth="1"/>
    <col min="5" max="5" width="11.5703125" customWidth="1"/>
    <col min="6" max="6" width="9.140625" customWidth="1"/>
    <col min="7" max="7" width="12.5703125" bestFit="1" customWidth="1"/>
    <col min="8" max="8" width="9.28515625" customWidth="1"/>
    <col min="9" max="9" width="13.7109375" customWidth="1"/>
    <col min="10" max="10" width="11.140625" customWidth="1"/>
    <col min="11" max="11" width="8.7109375" customWidth="1"/>
    <col min="12" max="12" width="11.42578125" customWidth="1"/>
    <col min="13" max="13" width="11.5703125" bestFit="1" customWidth="1"/>
  </cols>
  <sheetData>
    <row r="1" spans="1:13">
      <c r="A1" s="5" t="s">
        <v>0</v>
      </c>
      <c r="B1" s="5" t="s">
        <v>1</v>
      </c>
      <c r="C1" s="6" t="s">
        <v>2</v>
      </c>
      <c r="D1" s="6" t="s">
        <v>3</v>
      </c>
      <c r="E1" s="5" t="s">
        <v>17</v>
      </c>
      <c r="F1" s="6" t="s">
        <v>4</v>
      </c>
      <c r="G1" s="13" t="s">
        <v>5</v>
      </c>
      <c r="H1" s="21"/>
      <c r="I1" s="2"/>
      <c r="J1" s="2"/>
      <c r="K1" s="2"/>
      <c r="L1" s="2"/>
      <c r="M1" s="2"/>
    </row>
    <row r="2" spans="1:13">
      <c r="A2" s="8" t="s">
        <v>6</v>
      </c>
      <c r="B2" s="9">
        <v>4585</v>
      </c>
      <c r="C2" s="8">
        <f>SUM('[1]p2-2010-pawdacity-monthly-sales'!F2:Q2)</f>
        <v>185328</v>
      </c>
      <c r="D2" s="10">
        <v>3115.5075000000002</v>
      </c>
      <c r="E2" s="10">
        <v>746</v>
      </c>
      <c r="F2" s="8">
        <v>1.55</v>
      </c>
      <c r="G2" s="8">
        <v>1819.5</v>
      </c>
      <c r="H2" s="18"/>
      <c r="I2" s="2"/>
      <c r="J2" s="2"/>
      <c r="K2" s="2"/>
      <c r="L2" s="14"/>
      <c r="M2" s="15"/>
    </row>
    <row r="3" spans="1:13">
      <c r="A3" s="8" t="s">
        <v>7</v>
      </c>
      <c r="B3" s="9">
        <v>35316</v>
      </c>
      <c r="C3" s="8">
        <f>SUM('[1]p2-2010-pawdacity-monthly-sales'!F3:Q3)</f>
        <v>317736</v>
      </c>
      <c r="D3" s="10">
        <v>3894.3090999999999</v>
      </c>
      <c r="E3" s="10">
        <v>7788</v>
      </c>
      <c r="F3" s="8">
        <v>11.16</v>
      </c>
      <c r="G3" s="8">
        <v>8756.32</v>
      </c>
      <c r="H3" s="18"/>
      <c r="I3" s="2"/>
      <c r="J3" s="2"/>
      <c r="K3" s="2"/>
      <c r="L3" s="14"/>
      <c r="M3" s="15"/>
    </row>
    <row r="4" spans="1:13">
      <c r="A4" s="8" t="s">
        <v>8</v>
      </c>
      <c r="B4" s="9">
        <v>59466</v>
      </c>
      <c r="C4" s="8">
        <f>SUM('[1]p2-2010-pawdacity-monthly-sales'!F4:Q4)</f>
        <v>917892</v>
      </c>
      <c r="D4" s="10">
        <v>1500.1784</v>
      </c>
      <c r="E4" s="10">
        <v>7158</v>
      </c>
      <c r="F4" s="8">
        <v>20.34</v>
      </c>
      <c r="G4" s="8">
        <v>14612.64</v>
      </c>
      <c r="H4" s="18"/>
      <c r="I4" s="2"/>
      <c r="J4" s="2"/>
      <c r="K4" s="2"/>
      <c r="L4" s="14"/>
      <c r="M4" s="15"/>
    </row>
    <row r="5" spans="1:13">
      <c r="A5" s="8" t="s">
        <v>9</v>
      </c>
      <c r="B5" s="9">
        <v>9520</v>
      </c>
      <c r="C5" s="8">
        <f>SUM('[1]p2-2010-pawdacity-monthly-sales'!F5:Q5)</f>
        <v>218376</v>
      </c>
      <c r="D5" s="10">
        <v>2998.95696</v>
      </c>
      <c r="E5" s="10">
        <v>1403</v>
      </c>
      <c r="F5" s="8">
        <v>1.82</v>
      </c>
      <c r="G5" s="8">
        <v>3515.62</v>
      </c>
      <c r="H5" s="18"/>
      <c r="I5" s="2"/>
      <c r="J5" s="2"/>
      <c r="K5" s="2"/>
      <c r="L5" s="14"/>
      <c r="M5" s="15"/>
    </row>
    <row r="6" spans="1:13">
      <c r="A6" s="8" t="s">
        <v>10</v>
      </c>
      <c r="B6" s="9">
        <v>6120</v>
      </c>
      <c r="C6" s="8">
        <f>SUM('[1]p2-2010-pawdacity-monthly-sales'!F6:Q6)</f>
        <v>208008</v>
      </c>
      <c r="D6" s="10">
        <v>1829.4650999999999</v>
      </c>
      <c r="E6" s="10">
        <v>832</v>
      </c>
      <c r="F6" s="8">
        <v>1.46</v>
      </c>
      <c r="G6" s="8">
        <v>1744.08</v>
      </c>
      <c r="H6" s="18"/>
      <c r="I6" s="2"/>
      <c r="J6" s="2"/>
      <c r="K6" s="2"/>
      <c r="L6" s="14"/>
      <c r="M6" s="15"/>
    </row>
    <row r="7" spans="1:13">
      <c r="A7" s="8" t="s">
        <v>11</v>
      </c>
      <c r="B7" s="9">
        <v>12359</v>
      </c>
      <c r="C7" s="8">
        <f>SUM('[1]p2-2010-pawdacity-monthly-sales'!F7:Q7)</f>
        <v>283824</v>
      </c>
      <c r="D7" s="10">
        <v>999.49710000000005</v>
      </c>
      <c r="E7" s="10">
        <v>1486</v>
      </c>
      <c r="F7" s="8">
        <v>4.95</v>
      </c>
      <c r="G7" s="8">
        <v>2712.64</v>
      </c>
      <c r="H7" s="18"/>
      <c r="I7" s="2"/>
      <c r="J7" s="2"/>
      <c r="K7" s="2"/>
      <c r="L7" s="14"/>
      <c r="M7" s="15"/>
    </row>
    <row r="8" spans="1:13">
      <c r="A8" s="8" t="s">
        <v>12</v>
      </c>
      <c r="B8" s="9">
        <v>29087</v>
      </c>
      <c r="C8" s="8">
        <f>SUM('[1]p2-2010-pawdacity-monthly-sales'!F8:Q8)</f>
        <v>543132</v>
      </c>
      <c r="D8" s="10">
        <v>2748.8528999999999</v>
      </c>
      <c r="E8" s="10">
        <v>4052</v>
      </c>
      <c r="F8" s="8">
        <v>5.8</v>
      </c>
      <c r="G8" s="8">
        <v>7189.43</v>
      </c>
      <c r="H8" s="18"/>
      <c r="I8" s="2"/>
      <c r="J8" s="2"/>
      <c r="K8" s="2"/>
      <c r="L8" s="14"/>
      <c r="M8" s="15"/>
    </row>
    <row r="9" spans="1:13">
      <c r="A9" s="8" t="s">
        <v>13</v>
      </c>
      <c r="B9" s="9">
        <v>6314</v>
      </c>
      <c r="C9" s="8">
        <f>SUM('[1]p2-2010-pawdacity-monthly-sales'!F9:Q9)</f>
        <v>233928</v>
      </c>
      <c r="D9" s="10">
        <v>2673.5745499999998</v>
      </c>
      <c r="E9" s="10">
        <v>1251</v>
      </c>
      <c r="F9" s="8">
        <v>1.62</v>
      </c>
      <c r="G9" s="8">
        <v>3134.18</v>
      </c>
      <c r="H9" s="18"/>
      <c r="I9" s="2"/>
      <c r="J9" s="2"/>
      <c r="K9" s="2"/>
      <c r="L9" s="14"/>
      <c r="M9" s="15"/>
    </row>
    <row r="10" spans="1:13">
      <c r="A10" s="8" t="s">
        <v>14</v>
      </c>
      <c r="B10" s="9">
        <v>10615</v>
      </c>
      <c r="C10" s="8">
        <f>SUM('[1]p2-2010-pawdacity-monthly-sales'!F10:Q10)</f>
        <v>303264</v>
      </c>
      <c r="D10" s="10">
        <v>4796.8598149999998</v>
      </c>
      <c r="E10" s="10">
        <v>2680</v>
      </c>
      <c r="F10" s="8">
        <v>2.34</v>
      </c>
      <c r="G10" s="8">
        <v>5556.49</v>
      </c>
      <c r="H10" s="18"/>
      <c r="I10" s="2"/>
      <c r="J10" s="2"/>
      <c r="K10" s="2"/>
      <c r="L10" s="14"/>
      <c r="M10" s="15"/>
    </row>
    <row r="11" spans="1:13">
      <c r="A11" s="8" t="s">
        <v>15</v>
      </c>
      <c r="B11" s="9">
        <v>23036</v>
      </c>
      <c r="C11" s="8">
        <f>SUM('[1]p2-2010-pawdacity-monthly-sales'!F11:Q11)</f>
        <v>253584</v>
      </c>
      <c r="D11" s="10">
        <v>6620.201916</v>
      </c>
      <c r="E11" s="10">
        <v>4022</v>
      </c>
      <c r="F11" s="8">
        <v>2.78</v>
      </c>
      <c r="G11" s="8">
        <v>7572.18</v>
      </c>
      <c r="H11" s="18"/>
      <c r="I11" s="2"/>
      <c r="J11" s="2"/>
      <c r="K11" s="2"/>
      <c r="L11" s="14"/>
      <c r="M11" s="15"/>
    </row>
    <row r="12" spans="1:13">
      <c r="A12" s="8" t="s">
        <v>16</v>
      </c>
      <c r="B12" s="9">
        <v>17444</v>
      </c>
      <c r="C12" s="8">
        <f>SUM('[1]p2-2010-pawdacity-monthly-sales'!F12:Q12)</f>
        <v>308232</v>
      </c>
      <c r="D12" s="10">
        <v>1893.977048</v>
      </c>
      <c r="E12" s="10">
        <v>2646</v>
      </c>
      <c r="F12" s="8">
        <v>8.98</v>
      </c>
      <c r="G12" s="8">
        <v>6039.71</v>
      </c>
      <c r="H12" s="18"/>
      <c r="I12" s="2"/>
      <c r="J12" s="2"/>
      <c r="K12" s="2"/>
      <c r="L12" s="14"/>
      <c r="M12" s="15"/>
    </row>
    <row r="13" spans="1:13">
      <c r="A13" s="7" t="s">
        <v>18</v>
      </c>
      <c r="B13" s="11">
        <f>SUM(B2:B12)</f>
        <v>213862</v>
      </c>
      <c r="C13" s="11">
        <f t="shared" ref="C13:G13" si="0">SUM(C2:C12)</f>
        <v>3773304</v>
      </c>
      <c r="D13" s="11">
        <f t="shared" si="0"/>
        <v>33071.380388999998</v>
      </c>
      <c r="E13" s="11">
        <f t="shared" si="0"/>
        <v>34064</v>
      </c>
      <c r="F13" s="11">
        <f t="shared" si="0"/>
        <v>62.8</v>
      </c>
      <c r="G13" s="11">
        <f t="shared" si="0"/>
        <v>62652.789999999994</v>
      </c>
      <c r="H13" s="19"/>
      <c r="I13" s="3"/>
      <c r="J13" s="3"/>
      <c r="K13" s="3"/>
      <c r="L13" s="3"/>
      <c r="M13" s="3"/>
    </row>
    <row r="14" spans="1:13">
      <c r="A14" s="23" t="s">
        <v>19</v>
      </c>
      <c r="B14" s="24">
        <f>AVERAGE(B2:B12)</f>
        <v>19442</v>
      </c>
      <c r="C14" s="24">
        <f t="shared" ref="C14:G14" si="1">AVERAGE(C2:C12)</f>
        <v>343027.63636363635</v>
      </c>
      <c r="D14" s="24">
        <f t="shared" si="1"/>
        <v>3006.4891262727269</v>
      </c>
      <c r="E14" s="24">
        <f t="shared" si="1"/>
        <v>3096.7272727272725</v>
      </c>
      <c r="F14" s="24">
        <f t="shared" si="1"/>
        <v>5.709090909090909</v>
      </c>
      <c r="G14" s="24">
        <f t="shared" si="1"/>
        <v>5695.7081818181814</v>
      </c>
      <c r="H14" s="20"/>
      <c r="I14" s="3"/>
      <c r="J14" s="3"/>
      <c r="K14" s="3"/>
      <c r="L14" s="3"/>
      <c r="M14" s="3"/>
    </row>
    <row r="15" spans="1:13">
      <c r="A15" s="16"/>
      <c r="B15" s="17"/>
      <c r="C15" s="17"/>
      <c r="D15" s="17"/>
      <c r="E15" s="17"/>
      <c r="F15" s="17"/>
      <c r="G15" s="17"/>
      <c r="H15" s="19"/>
      <c r="I15" s="3"/>
      <c r="J15" s="3"/>
      <c r="K15" s="3"/>
    </row>
    <row r="16" spans="1:13">
      <c r="A16" s="25" t="s">
        <v>20</v>
      </c>
      <c r="B16" s="26">
        <f>_xlfn.QUARTILE.INC(B2:B12,1)</f>
        <v>7917</v>
      </c>
      <c r="C16" s="26">
        <f t="shared" ref="C16:G16" si="2">_xlfn.QUARTILE.INC(C2:C12,1)</f>
        <v>226152</v>
      </c>
      <c r="D16" s="26">
        <f t="shared" si="2"/>
        <v>1861.721074</v>
      </c>
      <c r="E16" s="26">
        <f t="shared" si="2"/>
        <v>1327</v>
      </c>
      <c r="F16" s="26">
        <f t="shared" si="2"/>
        <v>1.7200000000000002</v>
      </c>
      <c r="G16" s="26">
        <f t="shared" si="2"/>
        <v>2923.41</v>
      </c>
      <c r="H16" s="19"/>
      <c r="I16" s="3"/>
      <c r="J16" s="3"/>
      <c r="K16" s="3"/>
    </row>
    <row r="17" spans="1:12">
      <c r="A17" s="7" t="s">
        <v>21</v>
      </c>
      <c r="B17" s="11">
        <f>_xlfn.QUARTILE.INC(B2:B12,3)</f>
        <v>26061.5</v>
      </c>
      <c r="C17" s="11">
        <f t="shared" ref="C17:G17" si="3">_xlfn.QUARTILE.INC(C2:C12,2)</f>
        <v>283824</v>
      </c>
      <c r="D17" s="11">
        <f t="shared" si="3"/>
        <v>2748.8528999999999</v>
      </c>
      <c r="E17" s="11">
        <f t="shared" si="3"/>
        <v>2646</v>
      </c>
      <c r="F17" s="11">
        <f t="shared" si="3"/>
        <v>2.78</v>
      </c>
      <c r="G17" s="11">
        <f t="shared" si="3"/>
        <v>5556.49</v>
      </c>
      <c r="H17" s="12"/>
      <c r="I17" s="3"/>
      <c r="J17" s="4"/>
      <c r="K17" s="4"/>
      <c r="L17" s="1"/>
    </row>
    <row r="18" spans="1:12">
      <c r="A18" s="7" t="s">
        <v>22</v>
      </c>
      <c r="B18" s="11">
        <f>B17-B16</f>
        <v>18144.5</v>
      </c>
      <c r="C18" s="11">
        <f t="shared" ref="C18:G18" si="4">C17-C16</f>
        <v>57672</v>
      </c>
      <c r="D18" s="11">
        <f t="shared" si="4"/>
        <v>887.13182599999982</v>
      </c>
      <c r="E18" s="11">
        <f t="shared" si="4"/>
        <v>1319</v>
      </c>
      <c r="F18" s="11">
        <f t="shared" si="4"/>
        <v>1.0599999999999996</v>
      </c>
      <c r="G18" s="11">
        <f t="shared" si="4"/>
        <v>2633.08</v>
      </c>
      <c r="J18" s="1"/>
      <c r="K18" s="1"/>
      <c r="L18" s="1"/>
    </row>
    <row r="19" spans="1:12">
      <c r="A19" s="22" t="s">
        <v>23</v>
      </c>
      <c r="B19" s="7">
        <f>B16-1.5*B18</f>
        <v>-19299.75</v>
      </c>
      <c r="C19" s="7">
        <f t="shared" ref="C19:G19" si="5">C16-1.5*C18</f>
        <v>139644</v>
      </c>
      <c r="D19" s="7">
        <f t="shared" si="5"/>
        <v>531.02333500000032</v>
      </c>
      <c r="E19" s="7">
        <f t="shared" si="5"/>
        <v>-651.5</v>
      </c>
      <c r="F19" s="7">
        <f t="shared" si="5"/>
        <v>0.13000000000000078</v>
      </c>
      <c r="G19" s="7">
        <f t="shared" si="5"/>
        <v>-1026.21</v>
      </c>
      <c r="J19" s="1"/>
      <c r="K19" s="1"/>
      <c r="L19" s="1"/>
    </row>
    <row r="20" spans="1:12">
      <c r="A20" s="22" t="s">
        <v>24</v>
      </c>
      <c r="B20" s="7">
        <f>B17+1.5*B18</f>
        <v>53278.25</v>
      </c>
      <c r="C20" s="7">
        <f t="shared" ref="C20:G20" si="6">C17+1.5*C18</f>
        <v>370332</v>
      </c>
      <c r="D20" s="7">
        <f t="shared" si="6"/>
        <v>4079.5506389999996</v>
      </c>
      <c r="E20" s="7">
        <f t="shared" si="6"/>
        <v>4624.5</v>
      </c>
      <c r="F20" s="7">
        <f t="shared" si="6"/>
        <v>4.3699999999999992</v>
      </c>
      <c r="G20" s="7">
        <f t="shared" si="6"/>
        <v>9506.11</v>
      </c>
      <c r="J20" s="1"/>
      <c r="K20" s="1"/>
      <c r="L20" s="1"/>
    </row>
    <row r="21" spans="1:12">
      <c r="J21" s="1"/>
      <c r="K21" s="1"/>
      <c r="L21" s="1"/>
    </row>
    <row r="22" spans="1:12">
      <c r="J22" s="1"/>
      <c r="K22" s="1"/>
      <c r="L22" s="1"/>
    </row>
    <row r="23" spans="1:12">
      <c r="J23" s="1"/>
      <c r="K23" s="1"/>
      <c r="L23" s="1"/>
    </row>
    <row r="24" spans="1:12">
      <c r="J24" s="1"/>
      <c r="K24" s="1"/>
      <c r="L24" s="1"/>
    </row>
    <row r="25" spans="1:12">
      <c r="J25" s="1"/>
      <c r="K25" s="1"/>
      <c r="L25" s="1"/>
    </row>
    <row r="26" spans="1:12">
      <c r="J26" s="1"/>
      <c r="K26" s="1"/>
      <c r="L26" s="1"/>
    </row>
    <row r="27" spans="1:12">
      <c r="J27" s="1"/>
      <c r="K27" s="1"/>
      <c r="L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Astria-Ntela</dc:creator>
  <cp:lastModifiedBy>Astria-Ntela</cp:lastModifiedBy>
  <dcterms:created xsi:type="dcterms:W3CDTF">2021-04-30T13:02:48Z</dcterms:created>
  <dcterms:modified xsi:type="dcterms:W3CDTF">2021-05-06T07:15:54Z</dcterms:modified>
</cp:coreProperties>
</file>