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A8ED2366-3961-284C-875D-7EF4EEE5B78C}" xr6:coauthVersionLast="37" xr6:coauthVersionMax="37" xr10:uidLastSave="{00000000-0000-0000-0000-000000000000}"/>
  <bookViews>
    <workbookView xWindow="0" yWindow="460" windowWidth="33600" windowHeight="20540" activeTab="1" xr2:uid="{838B0196-D158-479E-A7C6-911A07F6EFB7}"/>
  </bookViews>
  <sheets>
    <sheet name="Inputs + Answers" sheetId="1" r:id="rId1"/>
    <sheet name="N2O Properti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G47" i="2"/>
  <c r="H47" i="2"/>
  <c r="I47" i="2"/>
  <c r="D47" i="2"/>
  <c r="C47" i="2"/>
  <c r="B47" i="2"/>
  <c r="N3" i="2"/>
  <c r="K2" i="2" s="1"/>
  <c r="C53" i="2"/>
  <c r="D53" i="2"/>
  <c r="B53" i="2"/>
  <c r="H33" i="2" l="1"/>
  <c r="H34" i="2"/>
  <c r="H35" i="2"/>
  <c r="H46" i="2"/>
  <c r="H61" i="2"/>
  <c r="H64" i="2"/>
  <c r="H68" i="2"/>
  <c r="H69" i="2"/>
  <c r="H71" i="2"/>
  <c r="F58" i="2"/>
  <c r="G15" i="2"/>
  <c r="G23" i="2"/>
  <c r="G26" i="2"/>
  <c r="B23" i="1"/>
  <c r="B24" i="1" s="1"/>
  <c r="B27" i="1"/>
  <c r="B29" i="1" s="1"/>
  <c r="H79" i="2"/>
  <c r="H78" i="2"/>
  <c r="F77" i="2"/>
  <c r="F76" i="2"/>
  <c r="F75" i="2"/>
  <c r="F74" i="2"/>
  <c r="F73" i="2"/>
  <c r="F72" i="2"/>
  <c r="F71" i="2"/>
  <c r="F70" i="2"/>
  <c r="F69" i="2"/>
  <c r="H67" i="2"/>
  <c r="H66" i="2"/>
  <c r="F65" i="2"/>
  <c r="F64" i="2"/>
  <c r="F63" i="2"/>
  <c r="F62" i="2"/>
  <c r="F61" i="2"/>
  <c r="F60" i="2"/>
  <c r="H59" i="2"/>
  <c r="H58" i="2"/>
  <c r="H57" i="2"/>
  <c r="H56" i="2"/>
  <c r="H55" i="2"/>
  <c r="H54" i="2"/>
  <c r="F52" i="2"/>
  <c r="F51" i="2"/>
  <c r="F50" i="2"/>
  <c r="F49" i="2"/>
  <c r="F48" i="2"/>
  <c r="F46" i="2"/>
  <c r="H45" i="2"/>
  <c r="F44" i="2"/>
  <c r="F43" i="2"/>
  <c r="H42" i="2"/>
  <c r="H41" i="2"/>
  <c r="H40" i="2"/>
  <c r="F39" i="2"/>
  <c r="F38" i="2"/>
  <c r="F37" i="2"/>
  <c r="F36" i="2"/>
  <c r="F35" i="2"/>
  <c r="F34" i="2"/>
  <c r="F33" i="2"/>
  <c r="F32" i="2"/>
  <c r="F31" i="2"/>
  <c r="F30" i="2"/>
  <c r="H29" i="2"/>
  <c r="H28" i="2"/>
  <c r="F27" i="2"/>
  <c r="F26" i="2"/>
  <c r="F25" i="2"/>
  <c r="F24" i="2"/>
  <c r="F23" i="2"/>
  <c r="F22" i="2"/>
  <c r="F21" i="2"/>
  <c r="F20" i="2"/>
  <c r="F19" i="2"/>
  <c r="H18" i="2"/>
  <c r="H17" i="2"/>
  <c r="H16" i="2"/>
  <c r="F15" i="2"/>
  <c r="F14" i="2"/>
  <c r="F13" i="2"/>
  <c r="F12" i="2"/>
  <c r="F11" i="2"/>
  <c r="F10" i="2"/>
  <c r="H9" i="2"/>
  <c r="H8" i="2"/>
  <c r="F7" i="2"/>
  <c r="F6" i="2"/>
  <c r="F5" i="2"/>
  <c r="F4" i="2"/>
  <c r="G63" i="2"/>
  <c r="G50" i="2"/>
  <c r="H32" i="2" l="1"/>
  <c r="F55" i="2"/>
  <c r="F54" i="2"/>
  <c r="F53" i="2" s="1"/>
  <c r="H23" i="2"/>
  <c r="I23" i="2" s="1"/>
  <c r="G77" i="2"/>
  <c r="F45" i="2"/>
  <c r="H22" i="2"/>
  <c r="G76" i="2"/>
  <c r="F9" i="2"/>
  <c r="H21" i="2"/>
  <c r="G60" i="2"/>
  <c r="F8" i="2"/>
  <c r="H48" i="2"/>
  <c r="H19" i="2"/>
  <c r="G55" i="2"/>
  <c r="I55" i="2" s="1"/>
  <c r="G52" i="2"/>
  <c r="H73" i="2"/>
  <c r="H11" i="2"/>
  <c r="G27" i="2"/>
  <c r="H72" i="2"/>
  <c r="H44" i="2"/>
  <c r="H10" i="2"/>
  <c r="F59" i="2"/>
  <c r="G79" i="2"/>
  <c r="I79" i="2" s="1"/>
  <c r="G51" i="2"/>
  <c r="G12" i="2"/>
  <c r="H43" i="2"/>
  <c r="H31" i="2"/>
  <c r="H7" i="2"/>
  <c r="G49" i="2"/>
  <c r="H30" i="2"/>
  <c r="H6" i="2"/>
  <c r="H60" i="2"/>
  <c r="G73" i="2"/>
  <c r="G48" i="2"/>
  <c r="I48" i="2" s="1"/>
  <c r="H5" i="2"/>
  <c r="H20" i="2"/>
  <c r="G39" i="2"/>
  <c r="G72" i="2"/>
  <c r="H4" i="2"/>
  <c r="G65" i="2"/>
  <c r="G38" i="2"/>
  <c r="I38" i="2" s="1"/>
  <c r="H77" i="2"/>
  <c r="H65" i="2"/>
  <c r="H52" i="2"/>
  <c r="H53" i="2" s="1"/>
  <c r="H39" i="2"/>
  <c r="H27" i="2"/>
  <c r="H15" i="2"/>
  <c r="I15" i="2" s="1"/>
  <c r="H70" i="2"/>
  <c r="G37" i="2"/>
  <c r="H76" i="2"/>
  <c r="H51" i="2"/>
  <c r="H38" i="2"/>
  <c r="H26" i="2"/>
  <c r="I26" i="2" s="1"/>
  <c r="H14" i="2"/>
  <c r="G62" i="2"/>
  <c r="G30" i="2"/>
  <c r="H75" i="2"/>
  <c r="H63" i="2"/>
  <c r="I63" i="2" s="1"/>
  <c r="H50" i="2"/>
  <c r="I50" i="2" s="1"/>
  <c r="H37" i="2"/>
  <c r="H25" i="2"/>
  <c r="H13" i="2"/>
  <c r="G78" i="2"/>
  <c r="I78" i="2" s="1"/>
  <c r="G61" i="2"/>
  <c r="I61" i="2" s="1"/>
  <c r="G29" i="2"/>
  <c r="I29" i="2" s="1"/>
  <c r="H74" i="2"/>
  <c r="H62" i="2"/>
  <c r="H49" i="2"/>
  <c r="H36" i="2"/>
  <c r="H24" i="2"/>
  <c r="H12" i="2"/>
  <c r="G75" i="2"/>
  <c r="G74" i="2"/>
  <c r="G36" i="2"/>
  <c r="F68" i="2"/>
  <c r="F56" i="2"/>
  <c r="F42" i="2"/>
  <c r="F18" i="2"/>
  <c r="G25" i="2"/>
  <c r="G35" i="2"/>
  <c r="I35" i="2" s="1"/>
  <c r="G11" i="2"/>
  <c r="F79" i="2"/>
  <c r="F67" i="2"/>
  <c r="F41" i="2"/>
  <c r="F29" i="2"/>
  <c r="F17" i="2"/>
  <c r="G46" i="2"/>
  <c r="I46" i="2" s="1"/>
  <c r="G34" i="2"/>
  <c r="I34" i="2" s="1"/>
  <c r="G22" i="2"/>
  <c r="G10" i="2"/>
  <c r="F78" i="2"/>
  <c r="F66" i="2"/>
  <c r="F40" i="2"/>
  <c r="F28" i="2"/>
  <c r="F16" i="2"/>
  <c r="G64" i="2"/>
  <c r="I64" i="2" s="1"/>
  <c r="G13" i="2"/>
  <c r="G24" i="2"/>
  <c r="G71" i="2"/>
  <c r="I71" i="2" s="1"/>
  <c r="G59" i="2"/>
  <c r="I59" i="2" s="1"/>
  <c r="G45" i="2"/>
  <c r="I45" i="2" s="1"/>
  <c r="G33" i="2"/>
  <c r="I33" i="2" s="1"/>
  <c r="G21" i="2"/>
  <c r="F57" i="2"/>
  <c r="G9" i="2"/>
  <c r="I9" i="2" s="1"/>
  <c r="G70" i="2"/>
  <c r="G58" i="2"/>
  <c r="I58" i="2" s="1"/>
  <c r="G44" i="2"/>
  <c r="G32" i="2"/>
  <c r="G20" i="2"/>
  <c r="G8" i="2"/>
  <c r="I8" i="2" s="1"/>
  <c r="G69" i="2"/>
  <c r="I69" i="2" s="1"/>
  <c r="G57" i="2"/>
  <c r="I57" i="2" s="1"/>
  <c r="G43" i="2"/>
  <c r="G31" i="2"/>
  <c r="G19" i="2"/>
  <c r="I19" i="2" s="1"/>
  <c r="G7" i="2"/>
  <c r="G68" i="2"/>
  <c r="I68" i="2" s="1"/>
  <c r="G56" i="2"/>
  <c r="I56" i="2" s="1"/>
  <c r="G42" i="2"/>
  <c r="I42" i="2" s="1"/>
  <c r="G18" i="2"/>
  <c r="I18" i="2" s="1"/>
  <c r="G6" i="2"/>
  <c r="G67" i="2"/>
  <c r="I67" i="2" s="1"/>
  <c r="G41" i="2"/>
  <c r="I41" i="2" s="1"/>
  <c r="G17" i="2"/>
  <c r="I17" i="2" s="1"/>
  <c r="G5" i="2"/>
  <c r="G14" i="2"/>
  <c r="I14" i="2" s="1"/>
  <c r="G66" i="2"/>
  <c r="I66" i="2" s="1"/>
  <c r="G54" i="2"/>
  <c r="I54" i="2" s="1"/>
  <c r="G40" i="2"/>
  <c r="I40" i="2" s="1"/>
  <c r="G28" i="2"/>
  <c r="I28" i="2" s="1"/>
  <c r="G16" i="2"/>
  <c r="I16" i="2" s="1"/>
  <c r="G4" i="2"/>
  <c r="E9" i="1"/>
  <c r="E8" i="1"/>
  <c r="E10" i="1"/>
  <c r="B17" i="1"/>
  <c r="G53" i="2" l="1"/>
  <c r="I27" i="2"/>
  <c r="I65" i="2"/>
  <c r="I77" i="2"/>
  <c r="I52" i="2"/>
  <c r="I53" i="2" s="1"/>
  <c r="I6" i="2"/>
  <c r="I20" i="2"/>
  <c r="I76" i="2"/>
  <c r="I22" i="2"/>
  <c r="I32" i="2"/>
  <c r="I39" i="2"/>
  <c r="I72" i="2"/>
  <c r="I4" i="2"/>
  <c r="I13" i="2"/>
  <c r="I73" i="2"/>
  <c r="I11" i="2"/>
  <c r="I60" i="2"/>
  <c r="I7" i="2"/>
  <c r="I31" i="2"/>
  <c r="I62" i="2"/>
  <c r="I44" i="2"/>
  <c r="I21" i="2"/>
  <c r="I5" i="2"/>
  <c r="I43" i="2"/>
  <c r="I10" i="2"/>
  <c r="I37" i="2"/>
  <c r="I30" i="2"/>
  <c r="I74" i="2"/>
  <c r="I12" i="2"/>
  <c r="I51" i="2"/>
  <c r="I25" i="2"/>
  <c r="I24" i="2"/>
  <c r="I49" i="2"/>
  <c r="I70" i="2"/>
  <c r="I36" i="2"/>
  <c r="I75" i="2"/>
  <c r="E6" i="1"/>
</calcChain>
</file>

<file path=xl/sharedStrings.xml><?xml version="1.0" encoding="utf-8"?>
<sst xmlns="http://schemas.openxmlformats.org/spreadsheetml/2006/main" count="43" uniqueCount="40">
  <si>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</si>
  <si>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</si>
  <si>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</si>
  <si>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</si>
  <si>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</si>
  <si>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</si>
  <si>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</si>
  <si>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</si>
  <si>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</si>
  <si>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</si>
  <si>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DESIGN GAUGE PRESSURE (psi)</t>
  </si>
  <si>
    <t>Joint Efficiency</t>
  </si>
  <si>
    <t>UG-27.c.2 ---- t_min (in.)</t>
  </si>
  <si>
    <t>N2O Run Tank</t>
  </si>
  <si>
    <t>Designer: Dan Zanko</t>
  </si>
  <si>
    <t>grav. Accel (ft/s2)</t>
  </si>
  <si>
    <t>worst case deltaP due to fluid height (25C if tank fully filled with liq) (psi)</t>
  </si>
  <si>
    <t>RT Internal Storage Length (ft)</t>
  </si>
  <si>
    <t>Assume piping length b/w RT &amp; CC (ft)</t>
  </si>
  <si>
    <t>worst case deltaP due to fluid height (25C if tank fully filled with liq) right before injector(psi)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</si>
  <si>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</si>
  <si>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</si>
  <si>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</si>
  <si>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</si>
  <si>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</si>
  <si>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</si>
  <si>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</si>
  <si>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</si>
  <si>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</si>
  <si>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Worst Case Pressure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</si>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</sst>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E+00"/>
    <numFmt numFmtId="170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70" fontId="9" fillId="0" borderId="6" xfId="0" applyNumberFormat="1" applyFont="1" applyBorder="1" applyAlignment="1">
      <alignment horizontal="center"/>
    </xf>
    <xf numFmtId="170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70" fontId="9" fillId="0" borderId="10" xfId="0" applyNumberFormat="1" applyFont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8" fontId="7" fillId="0" borderId="5" xfId="0" applyNumberFormat="1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0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70" fontId="7" fillId="0" borderId="0" xfId="0" applyNumberFormat="1" applyFont="1" applyAlignment="1">
      <alignment horizontal="center"/>
    </xf>
    <xf numFmtId="170" fontId="7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Properties'!$B$4:$B$79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Properties'!$F$4:$F$79</c:f>
              <c:numCache>
                <c:formatCode>General</c:formatCode>
                <c:ptCount val="76"/>
                <c:pt idx="0">
                  <c:v>213.64468102508368</c:v>
                </c:pt>
                <c:pt idx="1">
                  <c:v>213.04383435979696</c:v>
                </c:pt>
                <c:pt idx="2">
                  <c:v>212.438512552746</c:v>
                </c:pt>
                <c:pt idx="3">
                  <c:v>211.82918667148499</c:v>
                </c:pt>
                <c:pt idx="4">
                  <c:v>211.21562118223687</c:v>
                </c:pt>
                <c:pt idx="5">
                  <c:v>210.59758055122458</c:v>
                </c:pt>
                <c:pt idx="6">
                  <c:v>209.97482924467101</c:v>
                </c:pt>
                <c:pt idx="7">
                  <c:v>209.34783833013029</c:v>
                </c:pt>
                <c:pt idx="8">
                  <c:v>208.7156656724942</c:v>
                </c:pt>
                <c:pt idx="9">
                  <c:v>208.07901787309396</c:v>
                </c:pt>
                <c:pt idx="10">
                  <c:v>207.4371883305983</c:v>
                </c:pt>
                <c:pt idx="11">
                  <c:v>206.79041257878436</c:v>
                </c:pt>
                <c:pt idx="12">
                  <c:v>206.13821955009797</c:v>
                </c:pt>
                <c:pt idx="13">
                  <c:v>205.48060924453912</c:v>
                </c:pt>
                <c:pt idx="14">
                  <c:v>204.81758166210787</c:v>
                </c:pt>
                <c:pt idx="15">
                  <c:v>204.14890126902705</c:v>
                </c:pt>
                <c:pt idx="16">
                  <c:v>203.47433253151968</c:v>
                </c:pt>
                <c:pt idx="17">
                  <c:v>202.79387544958578</c:v>
                </c:pt>
                <c:pt idx="18">
                  <c:v>202.10705895567119</c:v>
                </c:pt>
                <c:pt idx="19">
                  <c:v>201.4138830497759</c:v>
                </c:pt>
                <c:pt idx="20">
                  <c:v>200.71411219812285</c:v>
                </c:pt>
                <c:pt idx="21">
                  <c:v>200.00774640071208</c:v>
                </c:pt>
                <c:pt idx="22">
                  <c:v>199.2943145899894</c:v>
                </c:pt>
                <c:pt idx="23">
                  <c:v>198.57358123217773</c:v>
                </c:pt>
                <c:pt idx="24">
                  <c:v>197.84554632727719</c:v>
                </c:pt>
                <c:pt idx="25">
                  <c:v>197.10950327395648</c:v>
                </c:pt>
                <c:pt idx="26">
                  <c:v>196.36568760599275</c:v>
                </c:pt>
                <c:pt idx="27">
                  <c:v>195.61362825583177</c:v>
                </c:pt>
                <c:pt idx="28">
                  <c:v>194.85308968969659</c:v>
                </c:pt>
                <c:pt idx="29">
                  <c:v>194.08360084003297</c:v>
                </c:pt>
                <c:pt idx="30">
                  <c:v>193.30492617306399</c:v>
                </c:pt>
                <c:pt idx="31">
                  <c:v>192.51659462123538</c:v>
                </c:pt>
                <c:pt idx="32">
                  <c:v>191.71837065077017</c:v>
                </c:pt>
                <c:pt idx="33">
                  <c:v>190.9097831941142</c:v>
                </c:pt>
                <c:pt idx="34">
                  <c:v>190.0903611837133</c:v>
                </c:pt>
                <c:pt idx="35">
                  <c:v>189.25963355201344</c:v>
                </c:pt>
                <c:pt idx="36">
                  <c:v>188.41736476523749</c:v>
                </c:pt>
                <c:pt idx="37">
                  <c:v>187.56261268827728</c:v>
                </c:pt>
                <c:pt idx="38">
                  <c:v>186.69490625357855</c:v>
                </c:pt>
                <c:pt idx="39">
                  <c:v>185.81377439358727</c:v>
                </c:pt>
                <c:pt idx="40">
                  <c:v>184.91851050697227</c:v>
                </c:pt>
                <c:pt idx="41">
                  <c:v>184.00817245862527</c:v>
                </c:pt>
                <c:pt idx="42">
                  <c:v>183.08228918099206</c:v>
                </c:pt>
                <c:pt idx="43" formatCode="0.0000">
                  <c:v>182.87287348276371</c:v>
                </c:pt>
                <c:pt idx="44">
                  <c:v>182.13991853896454</c:v>
                </c:pt>
                <c:pt idx="45">
                  <c:v>181.17988286365727</c:v>
                </c:pt>
                <c:pt idx="46">
                  <c:v>180.20124001996211</c:v>
                </c:pt>
                <c:pt idx="47">
                  <c:v>179.2030478727707</c:v>
                </c:pt>
                <c:pt idx="48">
                  <c:v>178.18389321942075</c:v>
                </c:pt>
                <c:pt idx="49" formatCode="0.0000">
                  <c:v>177.3738140488434</c:v>
                </c:pt>
                <c:pt idx="50">
                  <c:v>177.14236285724985</c:v>
                </c:pt>
                <c:pt idx="51">
                  <c:v>176.07680804981857</c:v>
                </c:pt>
                <c:pt idx="52">
                  <c:v>174.98581559446447</c:v>
                </c:pt>
                <c:pt idx="53">
                  <c:v>173.86726568719408</c:v>
                </c:pt>
                <c:pt idx="54">
                  <c:v>172.71903852401377</c:v>
                </c:pt>
                <c:pt idx="55">
                  <c:v>171.53854323337595</c:v>
                </c:pt>
                <c:pt idx="56">
                  <c:v>170.32318894373279</c:v>
                </c:pt>
                <c:pt idx="57">
                  <c:v>169.06944264842846</c:v>
                </c:pt>
                <c:pt idx="58">
                  <c:v>167.77400687458405</c:v>
                </c:pt>
                <c:pt idx="59">
                  <c:v>166.43217094665832</c:v>
                </c:pt>
                <c:pt idx="60">
                  <c:v>165.03875312155583</c:v>
                </c:pt>
                <c:pt idx="61">
                  <c:v>163.58786505485011</c:v>
                </c:pt>
                <c:pt idx="62">
                  <c:v>162.07220519945213</c:v>
                </c:pt>
                <c:pt idx="63">
                  <c:v>160.48258773805651</c:v>
                </c:pt>
                <c:pt idx="64">
                  <c:v>158.80817811691833</c:v>
                </c:pt>
                <c:pt idx="65">
                  <c:v>157.0346087756368</c:v>
                </c:pt>
                <c:pt idx="66">
                  <c:v>155.14374361337809</c:v>
                </c:pt>
                <c:pt idx="67">
                  <c:v>153.11179371865882</c:v>
                </c:pt>
                <c:pt idx="68">
                  <c:v>150.90507776135911</c:v>
                </c:pt>
                <c:pt idx="69">
                  <c:v>148.47625345228937</c:v>
                </c:pt>
                <c:pt idx="70">
                  <c:v>145.7532474556684</c:v>
                </c:pt>
                <c:pt idx="71">
                  <c:v>142.61782181541079</c:v>
                </c:pt>
                <c:pt idx="72">
                  <c:v>138.85304992284185</c:v>
                </c:pt>
                <c:pt idx="73">
                  <c:v>133.97867840653092</c:v>
                </c:pt>
                <c:pt idx="74">
                  <c:v>126.43076298678214</c:v>
                </c:pt>
                <c:pt idx="75">
                  <c:v>106.46385810385254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Properties'!$A$4:$A$79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Properties'!$G$4:$G$79</c:f>
              <c:numCache>
                <c:formatCode>General</c:formatCode>
                <c:ptCount val="76"/>
                <c:pt idx="0">
                  <c:v>666.46492006508367</c:v>
                </c:pt>
                <c:pt idx="1">
                  <c:v>671.69750175979698</c:v>
                </c:pt>
                <c:pt idx="2">
                  <c:v>676.98217313274597</c:v>
                </c:pt>
                <c:pt idx="3">
                  <c:v>682.31650449148492</c:v>
                </c:pt>
                <c:pt idx="4">
                  <c:v>687.70171068223681</c:v>
                </c:pt>
                <c:pt idx="5">
                  <c:v>693.13900655122461</c:v>
                </c:pt>
                <c:pt idx="6">
                  <c:v>698.62670618467098</c:v>
                </c:pt>
                <c:pt idx="7">
                  <c:v>704.16818141013027</c:v>
                </c:pt>
                <c:pt idx="8">
                  <c:v>709.76103971249427</c:v>
                </c:pt>
                <c:pt idx="9">
                  <c:v>715.40598769309395</c:v>
                </c:pt>
                <c:pt idx="10">
                  <c:v>721.10521951059832</c:v>
                </c:pt>
                <c:pt idx="11">
                  <c:v>726.85606993878423</c:v>
                </c:pt>
                <c:pt idx="12">
                  <c:v>732.65951829009805</c:v>
                </c:pt>
                <c:pt idx="13">
                  <c:v>738.51701494453914</c:v>
                </c:pt>
                <c:pt idx="14">
                  <c:v>744.42855990210785</c:v>
                </c:pt>
                <c:pt idx="15">
                  <c:v>750.39536800902715</c:v>
                </c:pt>
                <c:pt idx="16">
                  <c:v>756.41430297151965</c:v>
                </c:pt>
                <c:pt idx="17">
                  <c:v>762.48826554958578</c:v>
                </c:pt>
                <c:pt idx="18">
                  <c:v>768.61823505567111</c:v>
                </c:pt>
                <c:pt idx="19">
                  <c:v>774.80131072977588</c:v>
                </c:pt>
                <c:pt idx="20">
                  <c:v>781.04015779812289</c:v>
                </c:pt>
                <c:pt idx="21">
                  <c:v>787.33477626071215</c:v>
                </c:pt>
                <c:pt idx="22">
                  <c:v>793.68469504998939</c:v>
                </c:pt>
                <c:pt idx="23">
                  <c:v>800.09112901217782</c:v>
                </c:pt>
                <c:pt idx="24">
                  <c:v>806.55262776727727</c:v>
                </c:pt>
                <c:pt idx="25">
                  <c:v>813.07138547395652</c:v>
                </c:pt>
                <c:pt idx="26">
                  <c:v>819.64618728599271</c:v>
                </c:pt>
                <c:pt idx="27">
                  <c:v>826.27801251583173</c:v>
                </c:pt>
                <c:pt idx="28">
                  <c:v>832.96662562969664</c:v>
                </c:pt>
                <c:pt idx="29">
                  <c:v>839.71155556003305</c:v>
                </c:pt>
                <c:pt idx="30">
                  <c:v>846.515467533064</c:v>
                </c:pt>
                <c:pt idx="31">
                  <c:v>853.37498972123547</c:v>
                </c:pt>
                <c:pt idx="32">
                  <c:v>860.29423773077019</c:v>
                </c:pt>
                <c:pt idx="33">
                  <c:v>867.26983973411416</c:v>
                </c:pt>
                <c:pt idx="34">
                  <c:v>874.30277504371327</c:v>
                </c:pt>
                <c:pt idx="35">
                  <c:v>881.39402297201354</c:v>
                </c:pt>
                <c:pt idx="36">
                  <c:v>888.54479836523751</c:v>
                </c:pt>
                <c:pt idx="37">
                  <c:v>895.75125832827734</c:v>
                </c:pt>
                <c:pt idx="38">
                  <c:v>903.01728293357849</c:v>
                </c:pt>
                <c:pt idx="39">
                  <c:v>910.34240111358736</c:v>
                </c:pt>
                <c:pt idx="40">
                  <c:v>917.72445588697224</c:v>
                </c:pt>
                <c:pt idx="41">
                  <c:v>925.16540587862528</c:v>
                </c:pt>
                <c:pt idx="42">
                  <c:v>932.66332964099206</c:v>
                </c:pt>
                <c:pt idx="43" formatCode="0.0000">
                  <c:v>934.34263100943042</c:v>
                </c:pt>
                <c:pt idx="44">
                  <c:v>940.22018579896439</c:v>
                </c:pt>
                <c:pt idx="45">
                  <c:v>947.83479668365726</c:v>
                </c:pt>
                <c:pt idx="46">
                  <c:v>955.50622015996214</c:v>
                </c:pt>
                <c:pt idx="47">
                  <c:v>963.2349644727708</c:v>
                </c:pt>
                <c:pt idx="48">
                  <c:v>971.0196164194208</c:v>
                </c:pt>
                <c:pt idx="49" formatCode="0.0000">
                  <c:v>977.11898641550999</c:v>
                </c:pt>
                <c:pt idx="50">
                  <c:v>978.86166355724981</c:v>
                </c:pt>
                <c:pt idx="51">
                  <c:v>986.75945714981867</c:v>
                </c:pt>
                <c:pt idx="52">
                  <c:v>994.71158399446449</c:v>
                </c:pt>
                <c:pt idx="53">
                  <c:v>1002.7173746671941</c:v>
                </c:pt>
                <c:pt idx="54">
                  <c:v>1010.7761597440137</c:v>
                </c:pt>
                <c:pt idx="55">
                  <c:v>1018.8867987333758</c:v>
                </c:pt>
                <c:pt idx="56">
                  <c:v>1027.0467007637328</c:v>
                </c:pt>
                <c:pt idx="57">
                  <c:v>1035.2552335884284</c:v>
                </c:pt>
                <c:pt idx="58">
                  <c:v>1043.5076493545841</c:v>
                </c:pt>
                <c:pt idx="59">
                  <c:v>1051.8035885266584</c:v>
                </c:pt>
                <c:pt idx="60">
                  <c:v>1060.1393197415559</c:v>
                </c:pt>
                <c:pt idx="61">
                  <c:v>1068.5075042748501</c:v>
                </c:pt>
                <c:pt idx="62">
                  <c:v>1076.9066420994523</c:v>
                </c:pt>
                <c:pt idx="63">
                  <c:v>1085.3260970180565</c:v>
                </c:pt>
                <c:pt idx="64">
                  <c:v>1093.7593856169185</c:v>
                </c:pt>
                <c:pt idx="65">
                  <c:v>1102.1950410956367</c:v>
                </c:pt>
                <c:pt idx="66">
                  <c:v>1110.6149273533783</c:v>
                </c:pt>
                <c:pt idx="67">
                  <c:v>1118.9996066186588</c:v>
                </c:pt>
                <c:pt idx="68">
                  <c:v>1127.3211990813591</c:v>
                </c:pt>
                <c:pt idx="69">
                  <c:v>1135.5323624522894</c:v>
                </c:pt>
                <c:pt idx="70">
                  <c:v>1143.5711760556683</c:v>
                </c:pt>
                <c:pt idx="71">
                  <c:v>1151.3223026954108</c:v>
                </c:pt>
                <c:pt idx="72">
                  <c:v>1158.5789684228419</c:v>
                </c:pt>
                <c:pt idx="73">
                  <c:v>1164.872522906531</c:v>
                </c:pt>
                <c:pt idx="74">
                  <c:v>1168.6622279467822</c:v>
                </c:pt>
                <c:pt idx="75">
                  <c:v>1157.2641681038526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160866</xdr:colOff>
      <xdr:row>8</xdr:row>
      <xdr:rowOff>28786</xdr:rowOff>
    </xdr:from>
    <xdr:to>
      <xdr:col>13</xdr:col>
      <xdr:colOff>425026</xdr:colOff>
      <xdr:row>22</xdr:row>
      <xdr:rowOff>164253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29"/>
  <sheetViews>
    <sheetView zoomScale="150" workbookViewId="0">
      <selection activeCell="E12" sqref="E12"/>
    </sheetView>
  </sheetViews>
  <sheetFormatPr baseColWidth="10" defaultColWidth="8.83203125" defaultRowHeight="15" x14ac:dyDescent="0.2"/>
  <cols>
    <col min="1" max="1" width="28.83203125" bestFit="1" customWidth="1"/>
    <col min="3" max="3" width="3.6640625" customWidth="1"/>
    <col min="4" max="4" width="23.5" bestFit="1" customWidth="1"/>
    <col min="5" max="5" width="21.83203125" customWidth="1"/>
  </cols>
  <sheetData>
    <row r="1" spans="1:6" ht="16" x14ac:dyDescent="0.2">
      <c r="A1" s="14" t="s">
        <v>7</v>
      </c>
      <c r="B1" s="14"/>
      <c r="C1" s="14"/>
      <c r="D1" s="14"/>
      <c r="E1" s="14"/>
      <c r="F1" s="14"/>
    </row>
    <row r="2" spans="1:6" ht="16" x14ac:dyDescent="0.2">
      <c r="A2" s="15" t="s">
        <v>13</v>
      </c>
      <c r="B2" s="15"/>
      <c r="C2" s="15"/>
      <c r="D2" s="15"/>
      <c r="E2" s="15"/>
      <c r="F2" s="15"/>
    </row>
    <row r="3" spans="1:6" x14ac:dyDescent="0.2">
      <c r="A3" s="17" t="s">
        <v>14</v>
      </c>
      <c r="B3" s="17"/>
      <c r="C3" s="17"/>
      <c r="D3" s="17"/>
      <c r="E3" s="17"/>
      <c r="F3" s="17"/>
    </row>
    <row r="5" spans="1:6" x14ac:dyDescent="0.2">
      <c r="A5" s="16" t="s">
        <v>5</v>
      </c>
      <c r="B5" s="16"/>
      <c r="D5" s="16" t="s">
        <v>4</v>
      </c>
      <c r="E5" s="16"/>
    </row>
    <row r="6" spans="1:6" x14ac:dyDescent="0.2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">
      <c r="A7" s="3" t="s">
        <v>3</v>
      </c>
      <c r="B7" s="3">
        <v>0</v>
      </c>
    </row>
    <row r="8" spans="1:6" x14ac:dyDescent="0.2">
      <c r="A8" t="s">
        <v>0</v>
      </c>
      <c r="B8">
        <v>3.125</v>
      </c>
      <c r="D8" s="8" t="s">
        <v>9</v>
      </c>
      <c r="E8" s="9">
        <f>B17*B8/((B11*B9)-(0.6*B17))</f>
        <v>0.16108247422680413</v>
      </c>
    </row>
    <row r="9" spans="1:6" x14ac:dyDescent="0.2">
      <c r="A9" t="s">
        <v>11</v>
      </c>
      <c r="B9" s="3">
        <v>1</v>
      </c>
      <c r="D9" s="10" t="s">
        <v>12</v>
      </c>
      <c r="E9" s="11">
        <f>B17*B8/((2*B11*B9)+(0.4*B17))</f>
        <v>7.7351485148514851E-2</v>
      </c>
    </row>
    <row r="10" spans="1:6" ht="16" x14ac:dyDescent="0.2">
      <c r="A10" s="4" t="s">
        <v>6</v>
      </c>
      <c r="B10">
        <v>2</v>
      </c>
      <c r="D10" s="12" t="s">
        <v>20</v>
      </c>
      <c r="E10" s="13">
        <f>MAX(E8:E9)</f>
        <v>0.16108247422680413</v>
      </c>
    </row>
    <row r="11" spans="1:6" x14ac:dyDescent="0.2">
      <c r="A11" t="s">
        <v>8</v>
      </c>
      <c r="B11">
        <v>33000</v>
      </c>
      <c r="D11" s="7"/>
      <c r="E11" s="6"/>
    </row>
    <row r="12" spans="1:6" x14ac:dyDescent="0.2">
      <c r="D12" s="7"/>
      <c r="E12" s="6"/>
    </row>
    <row r="13" spans="1:6" x14ac:dyDescent="0.2">
      <c r="D13" s="7"/>
      <c r="E13" s="6"/>
    </row>
    <row r="14" spans="1:6" x14ac:dyDescent="0.2">
      <c r="D14" s="5"/>
      <c r="E14" s="5"/>
    </row>
    <row r="15" spans="1:6" x14ac:dyDescent="0.2">
      <c r="D15" s="5"/>
      <c r="E15" s="5"/>
    </row>
    <row r="16" spans="1:6" x14ac:dyDescent="0.2">
      <c r="D16" s="5"/>
      <c r="E16" s="5"/>
    </row>
    <row r="17" spans="1:5" x14ac:dyDescent="0.2">
      <c r="A17" t="s">
        <v>10</v>
      </c>
      <c r="B17">
        <f>B10*(B6-B7)</f>
        <v>1650</v>
      </c>
      <c r="D17" s="5"/>
      <c r="E17" s="5"/>
    </row>
    <row r="18" spans="1:5" x14ac:dyDescent="0.2">
      <c r="D18" s="5"/>
      <c r="E18" s="5"/>
    </row>
    <row r="23" spans="1:5" x14ac:dyDescent="0.2">
      <c r="A23" s="26" t="s">
        <v>16</v>
      </c>
      <c r="B23" s="27">
        <f>B20*B22*B19</f>
        <v>0</v>
      </c>
    </row>
    <row r="24" spans="1:5" x14ac:dyDescent="0.2">
      <c r="A24" s="26"/>
      <c r="B24" s="28">
        <f>B23+B6</f>
        <v>825</v>
      </c>
    </row>
    <row r="25" spans="1:5" x14ac:dyDescent="0.2">
      <c r="A25" s="28"/>
      <c r="B25" s="28"/>
    </row>
    <row r="26" spans="1:5" x14ac:dyDescent="0.2">
      <c r="A26" s="28" t="s">
        <v>18</v>
      </c>
      <c r="B26" s="28">
        <v>1</v>
      </c>
    </row>
    <row r="27" spans="1:5" ht="15" customHeight="1" x14ac:dyDescent="0.2">
      <c r="A27" s="26" t="s">
        <v>19</v>
      </c>
      <c r="B27" s="27">
        <f>B20*B22*(B19+B26)</f>
        <v>0</v>
      </c>
    </row>
    <row r="28" spans="1:5" x14ac:dyDescent="0.2">
      <c r="A28" s="26"/>
      <c r="B28" s="28"/>
    </row>
    <row r="29" spans="1:5" x14ac:dyDescent="0.2">
      <c r="A29" s="26"/>
      <c r="B29" s="27">
        <f>B27+B6</f>
        <v>825</v>
      </c>
    </row>
  </sheetData>
  <mergeCells count="7">
    <mergeCell ref="A23:A24"/>
    <mergeCell ref="A27:A29"/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dimension ref="A1:N819"/>
  <sheetViews>
    <sheetView tabSelected="1" topLeftCell="A38" zoomScale="184" workbookViewId="0">
      <selection activeCell="G53" sqref="G53"/>
    </sheetView>
  </sheetViews>
  <sheetFormatPr baseColWidth="10" defaultRowHeight="15" x14ac:dyDescent="0.2"/>
  <cols>
    <col min="1" max="1" width="10.83203125" style="30"/>
    <col min="3" max="3" width="11.83203125" customWidth="1"/>
    <col min="4" max="4" width="10.83203125" style="29"/>
    <col min="5" max="5" width="4.5" customWidth="1"/>
    <col min="6" max="6" width="14" style="49" customWidth="1"/>
    <col min="7" max="7" width="16" style="45" customWidth="1"/>
    <col min="8" max="8" width="18.83203125" style="50" bestFit="1" customWidth="1"/>
    <col min="9" max="9" width="15.33203125" style="45" customWidth="1"/>
    <col min="10" max="10" width="23.6640625" bestFit="1" customWidth="1"/>
    <col min="13" max="13" width="19.5" bestFit="1" customWidth="1"/>
  </cols>
  <sheetData>
    <row r="1" spans="1:14" x14ac:dyDescent="0.2">
      <c r="A1" s="38" t="s">
        <v>22</v>
      </c>
      <c r="B1" s="23"/>
      <c r="C1" s="23"/>
      <c r="D1" s="39"/>
      <c r="E1" s="18"/>
      <c r="F1" s="43"/>
      <c r="G1" s="44" t="s">
        <v>29</v>
      </c>
      <c r="H1" s="44"/>
      <c r="J1" t="s">
        <v>32</v>
      </c>
      <c r="K1">
        <v>1.5</v>
      </c>
      <c r="M1" t="s">
        <v>36</v>
      </c>
      <c r="N1">
        <v>3.2490157499999999</v>
      </c>
    </row>
    <row r="2" spans="1:14" x14ac:dyDescent="0.2">
      <c r="A2" s="33" t="s">
        <v>23</v>
      </c>
      <c r="B2" t="s">
        <v>25</v>
      </c>
      <c r="C2" s="21" t="s">
        <v>26</v>
      </c>
      <c r="D2" s="31" t="s">
        <v>27</v>
      </c>
      <c r="E2" s="21"/>
      <c r="F2" s="46" t="s">
        <v>30</v>
      </c>
      <c r="G2" s="47"/>
      <c r="H2" s="47" t="s">
        <v>31</v>
      </c>
      <c r="I2" s="48"/>
      <c r="J2" t="s">
        <v>17</v>
      </c>
      <c r="K2">
        <f>N1+(2*N3)</f>
        <v>3.7698490833333334</v>
      </c>
      <c r="M2" t="s">
        <v>37</v>
      </c>
      <c r="N2">
        <v>3.125</v>
      </c>
    </row>
    <row r="3" spans="1:14" x14ac:dyDescent="0.2">
      <c r="A3" s="36" t="s">
        <v>21</v>
      </c>
      <c r="B3" s="24" t="s">
        <v>24</v>
      </c>
      <c r="C3" s="25" t="s">
        <v>28</v>
      </c>
      <c r="D3" s="37" t="s">
        <v>28</v>
      </c>
      <c r="E3" s="21"/>
      <c r="F3" s="40" t="s">
        <v>34</v>
      </c>
      <c r="G3" s="42" t="s">
        <v>33</v>
      </c>
      <c r="H3" s="41" t="s">
        <v>35</v>
      </c>
      <c r="I3" s="42" t="s">
        <v>33</v>
      </c>
      <c r="J3" t="s">
        <v>15</v>
      </c>
      <c r="K3">
        <v>32.200000000000003</v>
      </c>
      <c r="M3" t="s">
        <v>38</v>
      </c>
      <c r="N3">
        <f>N2/12</f>
        <v>0.26041666666666669</v>
      </c>
    </row>
    <row r="4" spans="1:14" x14ac:dyDescent="0.2">
      <c r="A4" s="33">
        <v>32</v>
      </c>
      <c r="B4" s="19">
        <v>452.82023903999999</v>
      </c>
      <c r="C4" s="21">
        <v>1.75999830112</v>
      </c>
      <c r="D4" s="31">
        <v>0.16525852904319999</v>
      </c>
      <c r="E4" s="21"/>
      <c r="F4" s="49">
        <f t="shared" ref="F4:F33" si="0">C4*$K$3*$K$2</f>
        <v>213.64468102508368</v>
      </c>
      <c r="G4" s="45">
        <f t="shared" ref="G4:G33" si="1">B4+(C4*$K$3*$K$2)</f>
        <v>666.46492006508367</v>
      </c>
      <c r="H4" s="50">
        <f t="shared" ref="H4:H33" si="2">C4*$K$3*$K$1</f>
        <v>85.007917944096008</v>
      </c>
      <c r="I4" s="45">
        <f t="shared" ref="I4:I33" si="3">G4+H4</f>
        <v>751.47283800917967</v>
      </c>
    </row>
    <row r="5" spans="1:14" x14ac:dyDescent="0.2">
      <c r="A5" s="33">
        <v>32.9</v>
      </c>
      <c r="B5" s="19">
        <v>458.65366740000002</v>
      </c>
      <c r="C5" s="21">
        <v>1.7550485447999999</v>
      </c>
      <c r="D5" s="31">
        <v>0.16772615040639999</v>
      </c>
      <c r="E5" s="21"/>
      <c r="F5" s="49">
        <f t="shared" si="0"/>
        <v>213.04383435979696</v>
      </c>
      <c r="G5" s="45">
        <f t="shared" si="1"/>
        <v>671.69750175979698</v>
      </c>
      <c r="H5" s="50">
        <f t="shared" si="2"/>
        <v>84.768844713840011</v>
      </c>
      <c r="I5" s="45">
        <f t="shared" si="3"/>
        <v>756.46634647363703</v>
      </c>
    </row>
    <row r="6" spans="1:14" x14ac:dyDescent="0.2">
      <c r="A6" s="33">
        <v>33.799999999999997</v>
      </c>
      <c r="B6" s="19">
        <v>464.54366057999999</v>
      </c>
      <c r="C6" s="21">
        <v>1.7500619224</v>
      </c>
      <c r="D6" s="31">
        <v>0.1702317244288</v>
      </c>
      <c r="E6" s="21"/>
      <c r="F6" s="49">
        <f t="shared" si="0"/>
        <v>212.438512552746</v>
      </c>
      <c r="G6" s="45">
        <f t="shared" si="1"/>
        <v>676.98217313274597</v>
      </c>
      <c r="H6" s="50">
        <f t="shared" si="2"/>
        <v>84.527990851920009</v>
      </c>
      <c r="I6" s="45">
        <f t="shared" si="3"/>
        <v>761.51016398466595</v>
      </c>
    </row>
    <row r="7" spans="1:14" x14ac:dyDescent="0.2">
      <c r="A7" s="33">
        <v>34.700000000000003</v>
      </c>
      <c r="B7" s="19">
        <v>470.48731781999993</v>
      </c>
      <c r="C7" s="21">
        <v>1.7450423145599998</v>
      </c>
      <c r="D7" s="31">
        <v>0.17277604664159998</v>
      </c>
      <c r="E7" s="21"/>
      <c r="F7" s="49">
        <f t="shared" si="0"/>
        <v>211.82918667148499</v>
      </c>
      <c r="G7" s="45">
        <f t="shared" si="1"/>
        <v>682.31650449148492</v>
      </c>
      <c r="H7" s="50">
        <f t="shared" si="2"/>
        <v>84.285543793247996</v>
      </c>
      <c r="I7" s="45">
        <f t="shared" si="3"/>
        <v>766.60204828473297</v>
      </c>
    </row>
    <row r="8" spans="1:14" x14ac:dyDescent="0.2">
      <c r="A8" s="33">
        <v>35.6</v>
      </c>
      <c r="B8" s="19">
        <v>476.48608949999999</v>
      </c>
      <c r="C8" s="21">
        <v>1.73998778096</v>
      </c>
      <c r="D8" s="31">
        <v>0.17536002899519998</v>
      </c>
      <c r="E8" s="21"/>
      <c r="F8" s="49">
        <f t="shared" si="0"/>
        <v>211.21562118223687</v>
      </c>
      <c r="G8" s="45">
        <f t="shared" si="1"/>
        <v>687.70171068223681</v>
      </c>
      <c r="H8" s="50">
        <f t="shared" si="2"/>
        <v>84.041409820368003</v>
      </c>
      <c r="I8" s="45">
        <f t="shared" si="3"/>
        <v>771.74312050260482</v>
      </c>
    </row>
    <row r="9" spans="1:14" x14ac:dyDescent="0.2">
      <c r="A9" s="33">
        <v>36.5</v>
      </c>
      <c r="B9" s="19">
        <v>482.54142600000006</v>
      </c>
      <c r="C9" s="21">
        <v>1.73489638128</v>
      </c>
      <c r="D9" s="31">
        <v>0.17798456403679999</v>
      </c>
      <c r="E9" s="21"/>
      <c r="F9" s="49">
        <f t="shared" si="0"/>
        <v>210.59758055122458</v>
      </c>
      <c r="G9" s="45">
        <f t="shared" si="1"/>
        <v>693.13900655122461</v>
      </c>
      <c r="H9" s="50">
        <f t="shared" si="2"/>
        <v>83.795495215824019</v>
      </c>
      <c r="I9" s="45">
        <f t="shared" si="3"/>
        <v>776.93450176704869</v>
      </c>
    </row>
    <row r="10" spans="1:14" x14ac:dyDescent="0.2">
      <c r="A10" s="33">
        <v>37.4</v>
      </c>
      <c r="B10" s="19">
        <v>488.65187693999997</v>
      </c>
      <c r="C10" s="21">
        <v>1.7297661752</v>
      </c>
      <c r="D10" s="31">
        <v>0.18065056371679999</v>
      </c>
      <c r="E10" s="21"/>
      <c r="F10" s="49">
        <f t="shared" si="0"/>
        <v>209.97482924467101</v>
      </c>
      <c r="G10" s="45">
        <f t="shared" si="1"/>
        <v>698.62670618467098</v>
      </c>
      <c r="H10" s="50">
        <f t="shared" si="2"/>
        <v>83.547706262160006</v>
      </c>
      <c r="I10" s="45">
        <f t="shared" si="3"/>
        <v>782.17441244683096</v>
      </c>
    </row>
    <row r="11" spans="1:14" x14ac:dyDescent="0.2">
      <c r="A11" s="33">
        <v>38.299999999999997</v>
      </c>
      <c r="B11" s="19">
        <v>494.82034307999999</v>
      </c>
      <c r="C11" s="21">
        <v>1.7246010433599999</v>
      </c>
      <c r="D11" s="31">
        <v>0.18335905640479999</v>
      </c>
      <c r="E11" s="21"/>
      <c r="F11" s="49">
        <f t="shared" si="0"/>
        <v>209.34783833013029</v>
      </c>
      <c r="G11" s="45">
        <f t="shared" si="1"/>
        <v>704.16818141013027</v>
      </c>
      <c r="H11" s="50">
        <f t="shared" si="2"/>
        <v>83.298230394287998</v>
      </c>
      <c r="I11" s="45">
        <f t="shared" si="3"/>
        <v>787.46641180441827</v>
      </c>
    </row>
    <row r="12" spans="1:14" x14ac:dyDescent="0.2">
      <c r="A12" s="33">
        <v>39.200000000000003</v>
      </c>
      <c r="B12" s="19">
        <v>501.04537404000001</v>
      </c>
      <c r="C12" s="21">
        <v>1.7193932244799999</v>
      </c>
      <c r="D12" s="31">
        <v>0.18611099285759999</v>
      </c>
      <c r="E12" s="21"/>
      <c r="F12" s="49">
        <f t="shared" si="0"/>
        <v>208.7156656724942</v>
      </c>
      <c r="G12" s="45">
        <f t="shared" si="1"/>
        <v>709.76103971249427</v>
      </c>
      <c r="H12" s="50">
        <f t="shared" si="2"/>
        <v>83.046692742383996</v>
      </c>
      <c r="I12" s="45">
        <f t="shared" si="3"/>
        <v>792.80773245487831</v>
      </c>
    </row>
    <row r="13" spans="1:14" x14ac:dyDescent="0.2">
      <c r="A13" s="33">
        <v>40.1</v>
      </c>
      <c r="B13" s="19">
        <v>507.32696982000004</v>
      </c>
      <c r="C13" s="21">
        <v>1.71414853952</v>
      </c>
      <c r="D13" s="31">
        <v>0.1889074790576</v>
      </c>
      <c r="E13" s="21"/>
      <c r="F13" s="49">
        <f t="shared" si="0"/>
        <v>208.07901787309396</v>
      </c>
      <c r="G13" s="45">
        <f t="shared" si="1"/>
        <v>715.40598769309395</v>
      </c>
      <c r="H13" s="50">
        <f t="shared" si="2"/>
        <v>82.793374458816004</v>
      </c>
      <c r="I13" s="45">
        <f t="shared" si="3"/>
        <v>798.19936215191001</v>
      </c>
    </row>
    <row r="14" spans="1:14" x14ac:dyDescent="0.2">
      <c r="A14" s="33">
        <v>41</v>
      </c>
      <c r="B14" s="19">
        <v>513.66803117999996</v>
      </c>
      <c r="C14" s="21">
        <v>1.7088611675200001</v>
      </c>
      <c r="D14" s="31">
        <v>0.19174958218079999</v>
      </c>
      <c r="E14" s="21"/>
      <c r="F14" s="49">
        <f t="shared" si="0"/>
        <v>207.4371883305983</v>
      </c>
      <c r="G14" s="45">
        <f t="shared" si="1"/>
        <v>721.10521951059832</v>
      </c>
      <c r="H14" s="50">
        <f t="shared" si="2"/>
        <v>82.537994391216003</v>
      </c>
      <c r="I14" s="45">
        <f t="shared" si="3"/>
        <v>803.64321390181431</v>
      </c>
    </row>
    <row r="15" spans="1:14" x14ac:dyDescent="0.2">
      <c r="A15" s="33">
        <v>41.9</v>
      </c>
      <c r="B15" s="19">
        <v>520.06565735999993</v>
      </c>
      <c r="C15" s="21">
        <v>1.7035330488</v>
      </c>
      <c r="D15" s="31">
        <v>0.19463846641919999</v>
      </c>
      <c r="E15" s="21"/>
      <c r="F15" s="49">
        <f t="shared" si="0"/>
        <v>206.79041257878436</v>
      </c>
      <c r="G15" s="45">
        <f t="shared" si="1"/>
        <v>726.85606993878423</v>
      </c>
      <c r="H15" s="50">
        <f t="shared" si="2"/>
        <v>82.280646257040004</v>
      </c>
      <c r="I15" s="45">
        <f t="shared" si="3"/>
        <v>809.13671619582419</v>
      </c>
    </row>
    <row r="16" spans="1:14" x14ac:dyDescent="0.2">
      <c r="A16" s="33">
        <v>42.8</v>
      </c>
      <c r="B16" s="19">
        <v>526.52129874000002</v>
      </c>
      <c r="C16" s="21">
        <v>1.6981603027200001</v>
      </c>
      <c r="D16" s="31">
        <v>0.19757531536799999</v>
      </c>
      <c r="E16" s="21"/>
      <c r="F16" s="49">
        <f t="shared" si="0"/>
        <v>206.13821955009797</v>
      </c>
      <c r="G16" s="45">
        <f t="shared" si="1"/>
        <v>732.65951829009805</v>
      </c>
      <c r="H16" s="50">
        <f t="shared" si="2"/>
        <v>82.021142621376015</v>
      </c>
      <c r="I16" s="45">
        <f t="shared" si="3"/>
        <v>814.68066091147409</v>
      </c>
    </row>
    <row r="17" spans="1:9" x14ac:dyDescent="0.2">
      <c r="A17" s="33">
        <v>43.7</v>
      </c>
      <c r="B17" s="19">
        <v>533.03640570000005</v>
      </c>
      <c r="C17" s="21">
        <v>1.69274292928</v>
      </c>
      <c r="D17" s="31">
        <v>0.20056135142879999</v>
      </c>
      <c r="E17" s="21"/>
      <c r="F17" s="49">
        <f t="shared" si="0"/>
        <v>205.48060924453912</v>
      </c>
      <c r="G17" s="45">
        <f t="shared" si="1"/>
        <v>738.51701494453914</v>
      </c>
      <c r="H17" s="50">
        <f t="shared" si="2"/>
        <v>81.759483484224006</v>
      </c>
      <c r="I17" s="45">
        <f t="shared" si="3"/>
        <v>820.27649842876315</v>
      </c>
    </row>
    <row r="18" spans="1:9" x14ac:dyDescent="0.2">
      <c r="A18" s="33">
        <v>44.6</v>
      </c>
      <c r="B18" s="19">
        <v>539.61097824000001</v>
      </c>
      <c r="C18" s="21">
        <v>1.6872809284800001</v>
      </c>
      <c r="D18" s="31">
        <v>0.20359789401919998</v>
      </c>
      <c r="E18" s="21"/>
      <c r="F18" s="49">
        <f t="shared" si="0"/>
        <v>204.81758166210787</v>
      </c>
      <c r="G18" s="45">
        <f t="shared" si="1"/>
        <v>744.42855990210785</v>
      </c>
      <c r="H18" s="50">
        <f t="shared" si="2"/>
        <v>81.495668845584021</v>
      </c>
      <c r="I18" s="45">
        <f t="shared" si="3"/>
        <v>825.92422874769181</v>
      </c>
    </row>
    <row r="19" spans="1:9" x14ac:dyDescent="0.2">
      <c r="A19" s="33">
        <v>45.5</v>
      </c>
      <c r="B19" s="19">
        <v>546.24646674000007</v>
      </c>
      <c r="C19" s="21">
        <v>1.6817723599999999</v>
      </c>
      <c r="D19" s="31">
        <v>0.20668630136319999</v>
      </c>
      <c r="E19" s="21"/>
      <c r="F19" s="49">
        <f t="shared" si="0"/>
        <v>204.14890126902705</v>
      </c>
      <c r="G19" s="45">
        <f t="shared" si="1"/>
        <v>750.39536800902715</v>
      </c>
      <c r="H19" s="50">
        <f t="shared" si="2"/>
        <v>81.229604988000006</v>
      </c>
      <c r="I19" s="45">
        <f t="shared" si="3"/>
        <v>831.62497299702716</v>
      </c>
    </row>
    <row r="20" spans="1:9" x14ac:dyDescent="0.2">
      <c r="A20" s="33">
        <v>46.4</v>
      </c>
      <c r="B20" s="19">
        <v>552.93997044000002</v>
      </c>
      <c r="C20" s="21">
        <v>1.6762152835199999</v>
      </c>
      <c r="D20" s="31">
        <v>0.2098279704912</v>
      </c>
      <c r="E20" s="21"/>
      <c r="F20" s="49">
        <f t="shared" si="0"/>
        <v>203.47433253151968</v>
      </c>
      <c r="G20" s="45">
        <f t="shared" si="1"/>
        <v>756.41430297151965</v>
      </c>
      <c r="H20" s="50">
        <f t="shared" si="2"/>
        <v>80.961198194015992</v>
      </c>
      <c r="I20" s="45">
        <f t="shared" si="3"/>
        <v>837.37550116553564</v>
      </c>
    </row>
    <row r="21" spans="1:9" x14ac:dyDescent="0.2">
      <c r="A21" s="33">
        <v>47.3</v>
      </c>
      <c r="B21" s="19">
        <v>559.69439009999996</v>
      </c>
      <c r="C21" s="21">
        <v>1.6706096990399999</v>
      </c>
      <c r="D21" s="31">
        <v>0.21302437604639998</v>
      </c>
      <c r="E21" s="21"/>
      <c r="F21" s="49">
        <f t="shared" si="0"/>
        <v>202.79387544958578</v>
      </c>
      <c r="G21" s="45">
        <f t="shared" si="1"/>
        <v>762.48826554958578</v>
      </c>
      <c r="H21" s="50">
        <f t="shared" si="2"/>
        <v>80.690448463632009</v>
      </c>
      <c r="I21" s="45">
        <f t="shared" si="3"/>
        <v>843.17871401321781</v>
      </c>
    </row>
    <row r="22" spans="1:9" x14ac:dyDescent="0.2">
      <c r="A22" s="33">
        <v>48.2</v>
      </c>
      <c r="B22" s="19">
        <v>566.51117609999994</v>
      </c>
      <c r="C22" s="21">
        <v>1.66495172592</v>
      </c>
      <c r="D22" s="31">
        <v>0.21627710909119999</v>
      </c>
      <c r="E22" s="21"/>
      <c r="F22" s="49">
        <f t="shared" si="0"/>
        <v>202.10705895567119</v>
      </c>
      <c r="G22" s="45">
        <f t="shared" si="1"/>
        <v>768.61823505567111</v>
      </c>
      <c r="H22" s="50">
        <f t="shared" si="2"/>
        <v>80.417168361936007</v>
      </c>
      <c r="I22" s="45">
        <f t="shared" si="3"/>
        <v>849.03540341760709</v>
      </c>
    </row>
    <row r="23" spans="1:9" x14ac:dyDescent="0.2">
      <c r="A23" s="33">
        <v>49.1</v>
      </c>
      <c r="B23" s="19">
        <v>573.38742767999997</v>
      </c>
      <c r="C23" s="21">
        <v>1.6592413641600001</v>
      </c>
      <c r="D23" s="31">
        <v>0.21958774128479999</v>
      </c>
      <c r="E23" s="21"/>
      <c r="F23" s="49">
        <f t="shared" si="0"/>
        <v>201.4138830497759</v>
      </c>
      <c r="G23" s="45">
        <f t="shared" si="1"/>
        <v>774.80131072977588</v>
      </c>
      <c r="H23" s="50">
        <f t="shared" si="2"/>
        <v>80.141357888928013</v>
      </c>
      <c r="I23" s="45">
        <f t="shared" si="3"/>
        <v>854.94266861870392</v>
      </c>
    </row>
    <row r="24" spans="1:9" x14ac:dyDescent="0.2">
      <c r="A24" s="33">
        <v>50</v>
      </c>
      <c r="B24" s="19">
        <v>580.32604560000004</v>
      </c>
      <c r="C24" s="21">
        <v>1.6534766734399999</v>
      </c>
      <c r="D24" s="31">
        <v>0.22295801891519998</v>
      </c>
      <c r="E24" s="21"/>
      <c r="F24" s="49">
        <f t="shared" si="0"/>
        <v>200.71411219812285</v>
      </c>
      <c r="G24" s="45">
        <f t="shared" si="1"/>
        <v>781.04015779812289</v>
      </c>
      <c r="H24" s="50">
        <f t="shared" si="2"/>
        <v>79.862923327152004</v>
      </c>
      <c r="I24" s="45">
        <f t="shared" si="3"/>
        <v>860.90308112527487</v>
      </c>
    </row>
    <row r="25" spans="1:9" x14ac:dyDescent="0.2">
      <c r="A25" s="33">
        <v>50.9</v>
      </c>
      <c r="B25" s="19">
        <v>587.32702986000004</v>
      </c>
      <c r="C25" s="21">
        <v>1.6476576537600001</v>
      </c>
      <c r="D25" s="31">
        <v>0.22638970767359998</v>
      </c>
      <c r="E25" s="21"/>
      <c r="F25" s="49">
        <f t="shared" si="0"/>
        <v>200.00774640071208</v>
      </c>
      <c r="G25" s="45">
        <f t="shared" si="1"/>
        <v>787.33477626071215</v>
      </c>
      <c r="H25" s="50">
        <f t="shared" si="2"/>
        <v>79.581864676608006</v>
      </c>
      <c r="I25" s="45">
        <f t="shared" si="3"/>
        <v>866.91664093732015</v>
      </c>
    </row>
    <row r="26" spans="1:9" x14ac:dyDescent="0.2">
      <c r="A26" s="33">
        <v>51.8</v>
      </c>
      <c r="B26" s="19">
        <v>594.39038045999996</v>
      </c>
      <c r="C26" s="21">
        <v>1.6417804244800001</v>
      </c>
      <c r="D26" s="31">
        <v>0.22988470907359998</v>
      </c>
      <c r="E26" s="21"/>
      <c r="F26" s="49">
        <f t="shared" si="0"/>
        <v>199.2943145899894</v>
      </c>
      <c r="G26" s="45">
        <f t="shared" si="1"/>
        <v>793.68469504998939</v>
      </c>
      <c r="H26" s="50">
        <f t="shared" si="2"/>
        <v>79.297994502384014</v>
      </c>
      <c r="I26" s="45">
        <f t="shared" si="3"/>
        <v>872.98268955237336</v>
      </c>
    </row>
    <row r="27" spans="1:9" x14ac:dyDescent="0.2">
      <c r="A27" s="33">
        <v>52.7</v>
      </c>
      <c r="B27" s="19">
        <v>601.51754778000009</v>
      </c>
      <c r="C27" s="21">
        <v>1.6358430452799999</v>
      </c>
      <c r="D27" s="31">
        <v>0.23344498283839998</v>
      </c>
      <c r="E27" s="21"/>
      <c r="F27" s="49">
        <f t="shared" si="0"/>
        <v>198.57358123217773</v>
      </c>
      <c r="G27" s="45">
        <f t="shared" si="1"/>
        <v>800.09112901217782</v>
      </c>
      <c r="H27" s="50">
        <f t="shared" si="2"/>
        <v>79.011219087024003</v>
      </c>
      <c r="I27" s="45">
        <f t="shared" si="3"/>
        <v>879.10234809920178</v>
      </c>
    </row>
    <row r="28" spans="1:9" x14ac:dyDescent="0.2">
      <c r="A28" s="33">
        <v>53.6</v>
      </c>
      <c r="B28" s="19">
        <v>608.70708144000002</v>
      </c>
      <c r="C28" s="21">
        <v>1.6298455161600001</v>
      </c>
      <c r="D28" s="31">
        <v>0.23707262451360001</v>
      </c>
      <c r="E28" s="21"/>
      <c r="F28" s="49">
        <f t="shared" si="0"/>
        <v>197.84554632727719</v>
      </c>
      <c r="G28" s="45">
        <f t="shared" si="1"/>
        <v>806.55262776727727</v>
      </c>
      <c r="H28" s="50">
        <f t="shared" si="2"/>
        <v>78.721538430528014</v>
      </c>
      <c r="I28" s="45">
        <f t="shared" si="3"/>
        <v>885.27416619780524</v>
      </c>
    </row>
    <row r="29" spans="1:9" x14ac:dyDescent="0.2">
      <c r="A29" s="33">
        <v>54.5</v>
      </c>
      <c r="B29" s="19">
        <v>615.96188219999999</v>
      </c>
      <c r="C29" s="21">
        <v>1.6237820161600001</v>
      </c>
      <c r="D29" s="31">
        <v>0.2407698072576</v>
      </c>
      <c r="E29" s="21"/>
      <c r="F29" s="49">
        <f t="shared" si="0"/>
        <v>197.10950327395648</v>
      </c>
      <c r="G29" s="45">
        <f t="shared" si="1"/>
        <v>813.07138547395652</v>
      </c>
      <c r="H29" s="50">
        <f t="shared" si="2"/>
        <v>78.428671380528002</v>
      </c>
      <c r="I29" s="45">
        <f t="shared" si="3"/>
        <v>891.50005685448457</v>
      </c>
    </row>
    <row r="30" spans="1:9" x14ac:dyDescent="0.2">
      <c r="A30" s="33">
        <v>55.4</v>
      </c>
      <c r="B30" s="19">
        <v>623.28049967999993</v>
      </c>
      <c r="C30" s="21">
        <v>1.6176544856000001</v>
      </c>
      <c r="D30" s="31">
        <v>0.24453885945439999</v>
      </c>
      <c r="E30" s="21"/>
      <c r="F30" s="49">
        <f t="shared" si="0"/>
        <v>196.36568760599275</v>
      </c>
      <c r="G30" s="45">
        <f t="shared" si="1"/>
        <v>819.64618728599271</v>
      </c>
      <c r="H30" s="50">
        <f t="shared" si="2"/>
        <v>78.132711654480005</v>
      </c>
      <c r="I30" s="45">
        <f t="shared" si="3"/>
        <v>897.77889894047269</v>
      </c>
    </row>
    <row r="31" spans="1:9" x14ac:dyDescent="0.2">
      <c r="A31" s="33">
        <v>56.3</v>
      </c>
      <c r="B31" s="19">
        <v>630.66438426000002</v>
      </c>
      <c r="C31" s="21">
        <v>1.6114590438399998</v>
      </c>
      <c r="D31" s="31">
        <v>0.24838222590720002</v>
      </c>
      <c r="E31" s="21"/>
      <c r="F31" s="49">
        <f t="shared" si="0"/>
        <v>195.61362825583177</v>
      </c>
      <c r="G31" s="45">
        <f t="shared" si="1"/>
        <v>826.27801251583173</v>
      </c>
      <c r="H31" s="50">
        <f t="shared" si="2"/>
        <v>77.833471817472002</v>
      </c>
      <c r="I31" s="45">
        <f t="shared" si="3"/>
        <v>904.11148433330368</v>
      </c>
    </row>
    <row r="32" spans="1:9" x14ac:dyDescent="0.2">
      <c r="A32" s="33">
        <v>57.2</v>
      </c>
      <c r="B32" s="19">
        <v>638.11353594000002</v>
      </c>
      <c r="C32" s="21">
        <v>1.60519375056</v>
      </c>
      <c r="D32" s="31">
        <v>0.25230250664479997</v>
      </c>
      <c r="E32" s="21"/>
      <c r="F32" s="49">
        <f t="shared" si="0"/>
        <v>194.85308968969659</v>
      </c>
      <c r="G32" s="45">
        <f t="shared" si="1"/>
        <v>832.96662562969664</v>
      </c>
      <c r="H32" s="50">
        <f t="shared" si="2"/>
        <v>77.530858152048012</v>
      </c>
      <c r="I32" s="45">
        <f t="shared" si="3"/>
        <v>910.49748378174468</v>
      </c>
    </row>
    <row r="33" spans="1:10" x14ac:dyDescent="0.2">
      <c r="A33" s="33">
        <v>58.1</v>
      </c>
      <c r="B33" s="19">
        <v>645.62795472000005</v>
      </c>
      <c r="C33" s="21">
        <v>1.5988547251199998</v>
      </c>
      <c r="D33" s="31">
        <v>0.25630243751839998</v>
      </c>
      <c r="E33" s="21"/>
      <c r="F33" s="49">
        <f t="shared" si="0"/>
        <v>194.08360084003297</v>
      </c>
      <c r="G33" s="45">
        <f t="shared" si="1"/>
        <v>839.71155556003305</v>
      </c>
      <c r="H33" s="50">
        <f t="shared" si="2"/>
        <v>77.224683223295997</v>
      </c>
      <c r="I33" s="45">
        <f t="shared" si="3"/>
        <v>916.93623878332903</v>
      </c>
    </row>
    <row r="34" spans="1:10" x14ac:dyDescent="0.2">
      <c r="A34" s="33">
        <v>59</v>
      </c>
      <c r="B34" s="19">
        <v>653.21054135999998</v>
      </c>
      <c r="C34" s="21">
        <v>1.5924400272000001</v>
      </c>
      <c r="D34" s="31">
        <v>0.26038490960479999</v>
      </c>
      <c r="E34" s="21"/>
      <c r="F34" s="49">
        <f t="shared" ref="F34:F79" si="4">C34*$K$3*$K$2</f>
        <v>193.30492617306399</v>
      </c>
      <c r="G34" s="45">
        <f t="shared" ref="G34:G79" si="5">B34+(C34*$K$3*$K$2)</f>
        <v>846.515467533064</v>
      </c>
      <c r="H34" s="50">
        <f t="shared" ref="H34:H79" si="6">C34*$K$3*$K$1</f>
        <v>76.914853313760005</v>
      </c>
      <c r="I34" s="45">
        <f t="shared" ref="I34:I79" si="7">G34+H34</f>
        <v>923.43032084682397</v>
      </c>
    </row>
    <row r="35" spans="1:10" x14ac:dyDescent="0.2">
      <c r="A35" s="33">
        <v>59.9</v>
      </c>
      <c r="B35" s="19">
        <v>660.85839510000005</v>
      </c>
      <c r="C35" s="21">
        <v>1.58594577616</v>
      </c>
      <c r="D35" s="31">
        <v>0.26455302741599995</v>
      </c>
      <c r="E35" s="21"/>
      <c r="F35" s="49">
        <f t="shared" si="4"/>
        <v>192.51659462123538</v>
      </c>
      <c r="G35" s="45">
        <f t="shared" si="5"/>
        <v>853.37498972123547</v>
      </c>
      <c r="H35" s="50">
        <f t="shared" si="6"/>
        <v>76.601180988528014</v>
      </c>
      <c r="I35" s="45">
        <f t="shared" si="7"/>
        <v>929.97617070976344</v>
      </c>
    </row>
    <row r="36" spans="1:10" x14ac:dyDescent="0.2">
      <c r="A36" s="33">
        <v>60.8</v>
      </c>
      <c r="B36" s="19">
        <v>668.57586708000008</v>
      </c>
      <c r="C36" s="21">
        <v>1.5793700316800001</v>
      </c>
      <c r="D36" s="31">
        <v>0.2688100700928</v>
      </c>
      <c r="E36" s="21"/>
      <c r="F36" s="49">
        <f t="shared" si="4"/>
        <v>191.71837065077017</v>
      </c>
      <c r="G36" s="45">
        <f t="shared" si="5"/>
        <v>860.29423773077019</v>
      </c>
      <c r="H36" s="50">
        <f t="shared" si="6"/>
        <v>76.283572530144014</v>
      </c>
      <c r="I36" s="45">
        <f t="shared" si="7"/>
        <v>936.57781026091425</v>
      </c>
    </row>
    <row r="37" spans="1:10" x14ac:dyDescent="0.2">
      <c r="A37" s="33">
        <v>61.7</v>
      </c>
      <c r="B37" s="19">
        <v>676.36005653999996</v>
      </c>
      <c r="C37" s="21">
        <v>1.5727089131200001</v>
      </c>
      <c r="D37" s="31">
        <v>0.27315953021120004</v>
      </c>
      <c r="E37" s="21"/>
      <c r="F37" s="49">
        <f t="shared" si="4"/>
        <v>190.9097831941142</v>
      </c>
      <c r="G37" s="45">
        <f t="shared" si="5"/>
        <v>867.26983973411416</v>
      </c>
      <c r="H37" s="50">
        <f t="shared" si="6"/>
        <v>75.96184050369601</v>
      </c>
      <c r="I37" s="45">
        <f t="shared" si="7"/>
        <v>943.23168023781022</v>
      </c>
    </row>
    <row r="38" spans="1:10" x14ac:dyDescent="0.2">
      <c r="A38" s="33">
        <v>62.6</v>
      </c>
      <c r="B38" s="19">
        <v>684.21241385999997</v>
      </c>
      <c r="C38" s="21">
        <v>1.56595853984</v>
      </c>
      <c r="D38" s="31">
        <v>0.27760515258880003</v>
      </c>
      <c r="E38" s="21"/>
      <c r="F38" s="49">
        <f t="shared" si="4"/>
        <v>190.0903611837133</v>
      </c>
      <c r="G38" s="45">
        <f t="shared" si="5"/>
        <v>874.30277504371327</v>
      </c>
      <c r="H38" s="50">
        <f t="shared" si="6"/>
        <v>75.63579747427201</v>
      </c>
      <c r="I38" s="45">
        <f t="shared" si="7"/>
        <v>949.93857251798522</v>
      </c>
    </row>
    <row r="39" spans="1:10" x14ac:dyDescent="0.2">
      <c r="A39" s="33">
        <v>63.5</v>
      </c>
      <c r="B39" s="19">
        <v>692.13438942000005</v>
      </c>
      <c r="C39" s="21">
        <v>1.5591150311999999</v>
      </c>
      <c r="D39" s="31">
        <v>0.28215091488159999</v>
      </c>
      <c r="E39" s="21"/>
      <c r="F39" s="49">
        <f t="shared" si="4"/>
        <v>189.25963355201344</v>
      </c>
      <c r="G39" s="45">
        <f t="shared" si="5"/>
        <v>881.39402297201354</v>
      </c>
      <c r="H39" s="50">
        <f t="shared" si="6"/>
        <v>75.305256006960008</v>
      </c>
      <c r="I39" s="45">
        <f t="shared" si="7"/>
        <v>956.69927897897355</v>
      </c>
    </row>
    <row r="40" spans="1:10" x14ac:dyDescent="0.2">
      <c r="A40" s="33">
        <v>64.400000000000006</v>
      </c>
      <c r="B40" s="19">
        <v>700.12743360000002</v>
      </c>
      <c r="C40" s="21">
        <v>1.5521764468799999</v>
      </c>
      <c r="D40" s="31">
        <v>0.28680106639039998</v>
      </c>
      <c r="E40" s="21"/>
      <c r="F40" s="49">
        <f t="shared" si="4"/>
        <v>188.41736476523749</v>
      </c>
      <c r="G40" s="45">
        <f t="shared" si="5"/>
        <v>888.54479836523751</v>
      </c>
      <c r="H40" s="50">
        <f t="shared" si="6"/>
        <v>74.970122384304005</v>
      </c>
      <c r="I40" s="45">
        <f t="shared" si="7"/>
        <v>963.51492074954149</v>
      </c>
    </row>
    <row r="41" spans="1:10" x14ac:dyDescent="0.2">
      <c r="A41" s="33">
        <v>65.3</v>
      </c>
      <c r="B41" s="19">
        <v>708.18864564</v>
      </c>
      <c r="C41" s="21">
        <v>1.5451350256</v>
      </c>
      <c r="D41" s="31">
        <v>0.29156020567359997</v>
      </c>
      <c r="E41" s="21"/>
      <c r="F41" s="49">
        <f t="shared" si="4"/>
        <v>187.56261268827728</v>
      </c>
      <c r="G41" s="45">
        <f t="shared" si="5"/>
        <v>895.75125832827734</v>
      </c>
      <c r="H41" s="50">
        <f t="shared" si="6"/>
        <v>74.630021736480018</v>
      </c>
      <c r="I41" s="45">
        <f t="shared" si="7"/>
        <v>970.38128006475733</v>
      </c>
    </row>
    <row r="42" spans="1:10" x14ac:dyDescent="0.2">
      <c r="A42" s="33">
        <v>66.2</v>
      </c>
      <c r="B42" s="19">
        <v>716.32237667999993</v>
      </c>
      <c r="C42" s="21">
        <v>1.5379868867199999</v>
      </c>
      <c r="D42" s="31">
        <v>0.29643326114399998</v>
      </c>
      <c r="E42" s="21"/>
      <c r="F42" s="49">
        <f t="shared" si="4"/>
        <v>186.69490625357855</v>
      </c>
      <c r="G42" s="45">
        <f t="shared" si="5"/>
        <v>903.01728293357849</v>
      </c>
      <c r="H42" s="50">
        <f t="shared" si="6"/>
        <v>74.284766628575994</v>
      </c>
      <c r="I42" s="45">
        <f t="shared" si="7"/>
        <v>977.30204956215448</v>
      </c>
    </row>
    <row r="43" spans="1:10" x14ac:dyDescent="0.2">
      <c r="A43" s="33">
        <v>67.099999999999994</v>
      </c>
      <c r="B43" s="19">
        <v>724.52862672000003</v>
      </c>
      <c r="C43" s="21">
        <v>1.5307281495999998</v>
      </c>
      <c r="D43" s="31">
        <v>0.301425510472</v>
      </c>
      <c r="E43" s="21"/>
      <c r="F43" s="49">
        <f t="shared" si="4"/>
        <v>185.81377439358727</v>
      </c>
      <c r="G43" s="45">
        <f t="shared" si="5"/>
        <v>910.34240111358736</v>
      </c>
      <c r="H43" s="50">
        <f t="shared" si="6"/>
        <v>73.934169625679999</v>
      </c>
      <c r="I43" s="45">
        <f t="shared" si="7"/>
        <v>984.2765707392673</v>
      </c>
    </row>
    <row r="44" spans="1:10" x14ac:dyDescent="0.2">
      <c r="A44" s="33">
        <v>68</v>
      </c>
      <c r="B44" s="19">
        <v>732.80594538000003</v>
      </c>
      <c r="C44" s="21">
        <v>1.5233529932800001</v>
      </c>
      <c r="D44" s="31">
        <v>0.30654265819839999</v>
      </c>
      <c r="E44" s="21"/>
      <c r="F44" s="49">
        <f t="shared" si="4"/>
        <v>184.91851050697227</v>
      </c>
      <c r="G44" s="45">
        <f t="shared" si="5"/>
        <v>917.72445588697224</v>
      </c>
      <c r="H44" s="50">
        <f t="shared" si="6"/>
        <v>73.577949575424014</v>
      </c>
      <c r="I44" s="45">
        <f t="shared" si="7"/>
        <v>991.30240546239622</v>
      </c>
    </row>
    <row r="45" spans="1:10" x14ac:dyDescent="0.2">
      <c r="A45" s="33">
        <v>68.900000000000006</v>
      </c>
      <c r="B45" s="19">
        <v>741.15723342000001</v>
      </c>
      <c r="C45" s="21">
        <v>1.51585365648</v>
      </c>
      <c r="D45" s="31">
        <v>0.31179093275039999</v>
      </c>
      <c r="E45" s="21"/>
      <c r="F45" s="49">
        <f t="shared" si="4"/>
        <v>184.00817245862527</v>
      </c>
      <c r="G45" s="45">
        <f t="shared" si="5"/>
        <v>925.16540587862528</v>
      </c>
      <c r="H45" s="50">
        <f t="shared" si="6"/>
        <v>73.215731607984011</v>
      </c>
      <c r="I45" s="45">
        <f t="shared" si="7"/>
        <v>998.3811374866093</v>
      </c>
    </row>
    <row r="46" spans="1:10" x14ac:dyDescent="0.2">
      <c r="A46" s="33">
        <v>69.8</v>
      </c>
      <c r="B46" s="19">
        <v>749.58104045999994</v>
      </c>
      <c r="C46" s="21">
        <v>1.5082262585599999</v>
      </c>
      <c r="D46" s="31">
        <v>0.31717698942559996</v>
      </c>
      <c r="E46" s="21"/>
      <c r="F46" s="49">
        <f t="shared" si="4"/>
        <v>183.08228918099206</v>
      </c>
      <c r="G46" s="45">
        <f t="shared" si="5"/>
        <v>932.66332964099206</v>
      </c>
      <c r="H46" s="50">
        <f t="shared" si="6"/>
        <v>72.847328288447997</v>
      </c>
      <c r="I46" s="45">
        <f t="shared" si="7"/>
        <v>1005.5106579294401</v>
      </c>
    </row>
    <row r="47" spans="1:10" x14ac:dyDescent="0.2">
      <c r="A47" s="33">
        <v>70</v>
      </c>
      <c r="B47" s="19">
        <f>B46+(((B48-B46)/($A$48-$A$46))*($A$47-$A$46))</f>
        <v>751.46975752666663</v>
      </c>
      <c r="C47" s="21">
        <f>C46+(((C48-C46)/($A$48-$A$46))*($A$47-$A$46))</f>
        <v>1.5065010984888887</v>
      </c>
      <c r="D47" s="21">
        <f>D46+(((D48-D46)/($A$48-$A$46))*($A$47-$A$46))</f>
        <v>0.31840613902737774</v>
      </c>
      <c r="E47" s="21"/>
      <c r="F47" s="54">
        <f t="shared" ref="E47:I47" si="8">F46+(((F48-F46)/($A$48-$A$46))*($A$47-$A$46))</f>
        <v>182.87287348276371</v>
      </c>
      <c r="G47" s="57">
        <f t="shared" si="8"/>
        <v>934.34263100943042</v>
      </c>
      <c r="H47" s="54">
        <f t="shared" si="8"/>
        <v>72.764003057013326</v>
      </c>
      <c r="I47" s="57">
        <f t="shared" si="8"/>
        <v>1007.1066340664437</v>
      </c>
      <c r="J47" s="55" t="s">
        <v>39</v>
      </c>
    </row>
    <row r="48" spans="1:10" x14ac:dyDescent="0.2">
      <c r="A48" s="33">
        <v>70.7</v>
      </c>
      <c r="B48" s="19">
        <v>758.08026725999991</v>
      </c>
      <c r="C48" s="21">
        <v>1.5004630382399999</v>
      </c>
      <c r="D48" s="31">
        <v>0.32270816263359997</v>
      </c>
      <c r="E48" s="21"/>
      <c r="F48" s="49">
        <f t="shared" si="4"/>
        <v>182.13991853896454</v>
      </c>
      <c r="G48" s="45">
        <f t="shared" si="5"/>
        <v>940.22018579896439</v>
      </c>
      <c r="H48" s="50">
        <f t="shared" si="6"/>
        <v>72.472364746992</v>
      </c>
      <c r="I48" s="45">
        <f t="shared" si="7"/>
        <v>1012.6925505459564</v>
      </c>
    </row>
    <row r="49" spans="1:10" x14ac:dyDescent="0.2">
      <c r="A49" s="33">
        <v>71.599999999999994</v>
      </c>
      <c r="B49" s="19">
        <v>766.65491381999993</v>
      </c>
      <c r="C49" s="21">
        <v>1.4925542939199998</v>
      </c>
      <c r="D49" s="31">
        <v>0.32839236888000001</v>
      </c>
      <c r="E49" s="21"/>
      <c r="F49" s="49">
        <f t="shared" si="4"/>
        <v>181.17988286365727</v>
      </c>
      <c r="G49" s="45">
        <f t="shared" si="5"/>
        <v>947.83479668365726</v>
      </c>
      <c r="H49" s="50">
        <f t="shared" si="6"/>
        <v>72.090372396335994</v>
      </c>
      <c r="I49" s="45">
        <f t="shared" si="7"/>
        <v>1019.9251690799932</v>
      </c>
    </row>
    <row r="50" spans="1:10" x14ac:dyDescent="0.2">
      <c r="A50" s="33">
        <v>72.5</v>
      </c>
      <c r="B50" s="19">
        <v>775.30498014</v>
      </c>
      <c r="C50" s="21">
        <v>1.48449226432</v>
      </c>
      <c r="D50" s="31">
        <v>0.33423830079839995</v>
      </c>
      <c r="E50" s="21"/>
      <c r="F50" s="49">
        <f t="shared" si="4"/>
        <v>180.20124001996211</v>
      </c>
      <c r="G50" s="45">
        <f t="shared" si="5"/>
        <v>955.50622015996214</v>
      </c>
      <c r="H50" s="50">
        <f t="shared" si="6"/>
        <v>71.700976366656008</v>
      </c>
      <c r="I50" s="45">
        <f t="shared" si="7"/>
        <v>1027.2071965266182</v>
      </c>
    </row>
    <row r="51" spans="1:10" x14ac:dyDescent="0.2">
      <c r="A51" s="33">
        <v>73.400000000000006</v>
      </c>
      <c r="B51" s="19">
        <v>784.03191660000005</v>
      </c>
      <c r="C51" s="21">
        <v>1.4762691881599999</v>
      </c>
      <c r="D51" s="31">
        <v>0.34025552416639998</v>
      </c>
      <c r="E51" s="21"/>
      <c r="F51" s="49">
        <f t="shared" si="4"/>
        <v>179.2030478727707</v>
      </c>
      <c r="G51" s="45">
        <f t="shared" si="5"/>
        <v>963.2349644727708</v>
      </c>
      <c r="H51" s="50">
        <f t="shared" si="6"/>
        <v>71.303801788127998</v>
      </c>
      <c r="I51" s="45">
        <f t="shared" si="7"/>
        <v>1034.5387662608987</v>
      </c>
    </row>
    <row r="52" spans="1:10" x14ac:dyDescent="0.2">
      <c r="A52" s="33">
        <v>74.3</v>
      </c>
      <c r="B52" s="19">
        <v>792.83572320000007</v>
      </c>
      <c r="C52" s="21">
        <v>1.4678734235199999</v>
      </c>
      <c r="D52" s="31">
        <v>0.34645449730880001</v>
      </c>
      <c r="E52" s="21"/>
      <c r="F52" s="49">
        <f t="shared" si="4"/>
        <v>178.18389321942075</v>
      </c>
      <c r="G52" s="45">
        <f t="shared" si="5"/>
        <v>971.0196164194208</v>
      </c>
      <c r="H52" s="49">
        <f t="shared" si="6"/>
        <v>70.898286356016001</v>
      </c>
      <c r="I52" s="45">
        <f t="shared" si="7"/>
        <v>1041.9179027754367</v>
      </c>
    </row>
    <row r="53" spans="1:10" x14ac:dyDescent="0.2">
      <c r="A53" s="33">
        <v>75</v>
      </c>
      <c r="B53" s="19">
        <f>B52+(((B54-B52)/($A$54-$A$52))*($A$53-$A$52))</f>
        <v>799.74517236666668</v>
      </c>
      <c r="C53" s="21">
        <f t="shared" ref="C53:D53" si="9">C52+(((C54-C52)/($A$54-$A$52))*($A$53-$A$52))</f>
        <v>1.4612000162666667</v>
      </c>
      <c r="D53" s="31">
        <f t="shared" si="9"/>
        <v>0.35142632153493331</v>
      </c>
      <c r="E53" s="31"/>
      <c r="F53" s="54">
        <f>F52+(((F54-F52)/($A$54-$A$52))*($A$53-$A$52))</f>
        <v>177.3738140488434</v>
      </c>
      <c r="G53" s="58">
        <f t="shared" ref="G53" si="10">G52+(((G54-G52)/($A$54-$A$52))*($A$53-$A$52))</f>
        <v>977.11898641550999</v>
      </c>
      <c r="H53" s="54">
        <f t="shared" ref="H53" si="11">H52+(((H54-H52)/($A$54-$A$52))*($A$53-$A$52))</f>
        <v>70.57596078568001</v>
      </c>
      <c r="I53" s="58">
        <f t="shared" ref="I53" si="12">I52+(((I54-I52)/($A$54-$A$52))*($A$53-$A$52))</f>
        <v>1047.69494720119</v>
      </c>
      <c r="J53" s="56" t="s">
        <v>39</v>
      </c>
    </row>
    <row r="54" spans="1:10" x14ac:dyDescent="0.2">
      <c r="A54" s="33">
        <v>75.2</v>
      </c>
      <c r="B54" s="19">
        <v>801.71930069999996</v>
      </c>
      <c r="C54" s="21">
        <v>1.45929332848</v>
      </c>
      <c r="D54" s="31">
        <v>0.35284684274239997</v>
      </c>
      <c r="E54" s="21"/>
      <c r="F54" s="49">
        <f t="shared" si="4"/>
        <v>177.14236285724985</v>
      </c>
      <c r="G54" s="45">
        <f t="shared" si="5"/>
        <v>978.86166355724981</v>
      </c>
      <c r="H54" s="50">
        <f t="shared" si="6"/>
        <v>70.483867765584009</v>
      </c>
      <c r="I54" s="45">
        <f t="shared" si="7"/>
        <v>1049.3455313228337</v>
      </c>
    </row>
    <row r="55" spans="1:10" x14ac:dyDescent="0.2">
      <c r="A55" s="33">
        <v>76.099999999999994</v>
      </c>
      <c r="B55" s="19">
        <v>810.68264910000005</v>
      </c>
      <c r="C55" s="21">
        <v>1.4505153208000001</v>
      </c>
      <c r="D55" s="31">
        <v>0.35944542478879998</v>
      </c>
      <c r="E55" s="21"/>
      <c r="F55" s="49">
        <f t="shared" si="4"/>
        <v>176.07680804981857</v>
      </c>
      <c r="G55" s="45">
        <f t="shared" si="5"/>
        <v>986.75945714981867</v>
      </c>
      <c r="H55" s="50">
        <f t="shared" si="6"/>
        <v>70.059889994640017</v>
      </c>
      <c r="I55" s="45">
        <f t="shared" si="7"/>
        <v>1056.8193471444588</v>
      </c>
    </row>
    <row r="56" spans="1:10" x14ac:dyDescent="0.2">
      <c r="A56" s="33">
        <v>77</v>
      </c>
      <c r="B56" s="19">
        <v>819.72576839999999</v>
      </c>
      <c r="C56" s="21">
        <v>1.4415277585599999</v>
      </c>
      <c r="D56" s="31">
        <v>0.36626458241279997</v>
      </c>
      <c r="E56" s="21"/>
      <c r="F56" s="49">
        <f t="shared" si="4"/>
        <v>174.98581559446447</v>
      </c>
      <c r="G56" s="45">
        <f t="shared" si="5"/>
        <v>994.71158399446449</v>
      </c>
      <c r="H56" s="50">
        <f t="shared" si="6"/>
        <v>69.625790738448003</v>
      </c>
      <c r="I56" s="45">
        <f t="shared" si="7"/>
        <v>1064.3373747329124</v>
      </c>
    </row>
    <row r="57" spans="1:10" x14ac:dyDescent="0.2">
      <c r="A57" s="33">
        <v>77.900000000000006</v>
      </c>
      <c r="B57" s="19">
        <v>828.85010898000007</v>
      </c>
      <c r="C57" s="21">
        <v>1.4323131788799999</v>
      </c>
      <c r="D57" s="31">
        <v>0.37332036206079999</v>
      </c>
      <c r="E57" s="21"/>
      <c r="F57" s="49">
        <f t="shared" si="4"/>
        <v>173.86726568719408</v>
      </c>
      <c r="G57" s="45">
        <f t="shared" si="5"/>
        <v>1002.7173746671941</v>
      </c>
      <c r="H57" s="50">
        <f t="shared" si="6"/>
        <v>69.180726539904001</v>
      </c>
      <c r="I57" s="45">
        <f t="shared" si="7"/>
        <v>1071.8981012070981</v>
      </c>
    </row>
    <row r="58" spans="1:10" x14ac:dyDescent="0.2">
      <c r="A58" s="33">
        <v>78.8</v>
      </c>
      <c r="B58" s="19">
        <v>838.05712122</v>
      </c>
      <c r="C58" s="21">
        <v>1.4228541188799999</v>
      </c>
      <c r="D58" s="31">
        <v>0.38063080870880001</v>
      </c>
      <c r="E58" s="21"/>
      <c r="F58" s="49">
        <f t="shared" si="4"/>
        <v>172.71903852401377</v>
      </c>
      <c r="G58" s="45">
        <f t="shared" si="5"/>
        <v>1010.7761597440137</v>
      </c>
      <c r="H58" s="50">
        <f t="shared" si="6"/>
        <v>68.723853941903997</v>
      </c>
      <c r="I58" s="45">
        <f t="shared" si="7"/>
        <v>1079.5000136859178</v>
      </c>
    </row>
    <row r="59" spans="1:10" x14ac:dyDescent="0.2">
      <c r="A59" s="33">
        <v>79.7</v>
      </c>
      <c r="B59" s="19">
        <v>847.34825549999994</v>
      </c>
      <c r="C59" s="21">
        <v>1.41312923504</v>
      </c>
      <c r="D59" s="31">
        <v>0.38821637332959996</v>
      </c>
      <c r="E59" s="21"/>
      <c r="F59" s="49">
        <f t="shared" si="4"/>
        <v>171.53854323337595</v>
      </c>
      <c r="G59" s="45">
        <f t="shared" si="5"/>
        <v>1018.8867987333758</v>
      </c>
      <c r="H59" s="50">
        <f t="shared" si="6"/>
        <v>68.254142052432002</v>
      </c>
      <c r="I59" s="45">
        <f t="shared" si="7"/>
        <v>1087.1409407858077</v>
      </c>
    </row>
    <row r="60" spans="1:10" x14ac:dyDescent="0.2">
      <c r="A60" s="33">
        <v>80.599999999999994</v>
      </c>
      <c r="B60" s="19">
        <v>856.72351182</v>
      </c>
      <c r="C60" s="21">
        <v>1.4031171838399998</v>
      </c>
      <c r="D60" s="31">
        <v>0.3961002815536</v>
      </c>
      <c r="E60" s="21"/>
      <c r="F60" s="49">
        <f t="shared" si="4"/>
        <v>170.32318894373279</v>
      </c>
      <c r="G60" s="45">
        <f t="shared" si="5"/>
        <v>1027.0467007637328</v>
      </c>
      <c r="H60" s="50">
        <f t="shared" si="6"/>
        <v>67.770559979471997</v>
      </c>
      <c r="I60" s="45">
        <f t="shared" si="7"/>
        <v>1094.8172607432048</v>
      </c>
    </row>
    <row r="61" spans="1:10" x14ac:dyDescent="0.2">
      <c r="A61" s="33">
        <v>81.5</v>
      </c>
      <c r="B61" s="19">
        <v>866.18579093999995</v>
      </c>
      <c r="C61" s="21">
        <v>1.3927888604799998</v>
      </c>
      <c r="D61" s="31">
        <v>0.40430919337760002</v>
      </c>
      <c r="E61" s="21"/>
      <c r="F61" s="49">
        <f t="shared" si="4"/>
        <v>169.06944264842846</v>
      </c>
      <c r="G61" s="45">
        <f t="shared" si="5"/>
        <v>1035.2552335884284</v>
      </c>
      <c r="H61" s="50">
        <f t="shared" si="6"/>
        <v>67.271701961183993</v>
      </c>
      <c r="I61" s="45">
        <f t="shared" si="7"/>
        <v>1102.5269355496123</v>
      </c>
    </row>
    <row r="62" spans="1:10" x14ac:dyDescent="0.2">
      <c r="A62" s="33">
        <v>82.4</v>
      </c>
      <c r="B62" s="19">
        <v>875.73364248000007</v>
      </c>
      <c r="C62" s="21">
        <v>1.3821171004799999</v>
      </c>
      <c r="D62" s="31">
        <v>0.41287390167999999</v>
      </c>
      <c r="E62" s="21"/>
      <c r="F62" s="49">
        <f t="shared" si="4"/>
        <v>167.77400687458405</v>
      </c>
      <c r="G62" s="45">
        <f t="shared" si="5"/>
        <v>1043.5076493545841</v>
      </c>
      <c r="H62" s="50">
        <f t="shared" si="6"/>
        <v>66.756255953183995</v>
      </c>
      <c r="I62" s="45">
        <f t="shared" si="7"/>
        <v>1110.2639053077683</v>
      </c>
    </row>
    <row r="63" spans="1:10" x14ac:dyDescent="0.2">
      <c r="A63" s="33">
        <v>83.3</v>
      </c>
      <c r="B63" s="19">
        <v>885.37141757999996</v>
      </c>
      <c r="C63" s="21">
        <v>1.37106309744</v>
      </c>
      <c r="D63" s="31">
        <v>0.42183024417120002</v>
      </c>
      <c r="E63" s="21"/>
      <c r="F63" s="49">
        <f t="shared" si="4"/>
        <v>166.43217094665832</v>
      </c>
      <c r="G63" s="45">
        <f t="shared" si="5"/>
        <v>1051.8035885266584</v>
      </c>
      <c r="H63" s="50">
        <f t="shared" si="6"/>
        <v>66.222347606352002</v>
      </c>
      <c r="I63" s="45">
        <f t="shared" si="7"/>
        <v>1118.0259361330104</v>
      </c>
    </row>
    <row r="64" spans="1:10" x14ac:dyDescent="0.2">
      <c r="A64" s="33">
        <v>84.2</v>
      </c>
      <c r="B64" s="19">
        <v>895.10056662</v>
      </c>
      <c r="C64" s="21">
        <v>1.35958416432</v>
      </c>
      <c r="D64" s="31">
        <v>0.43122034519840002</v>
      </c>
      <c r="E64" s="21"/>
      <c r="F64" s="49">
        <f t="shared" si="4"/>
        <v>165.03875312155583</v>
      </c>
      <c r="G64" s="45">
        <f t="shared" si="5"/>
        <v>1060.1393197415559</v>
      </c>
      <c r="H64" s="50">
        <f t="shared" si="6"/>
        <v>65.667915136656006</v>
      </c>
      <c r="I64" s="45">
        <f t="shared" si="7"/>
        <v>1125.8072348782121</v>
      </c>
    </row>
    <row r="65" spans="1:10" x14ac:dyDescent="0.2">
      <c r="A65" s="33">
        <v>85.1</v>
      </c>
      <c r="B65" s="19">
        <v>904.91963922000002</v>
      </c>
      <c r="C65" s="21">
        <v>1.3476317931200001</v>
      </c>
      <c r="D65" s="31">
        <v>0.44109424561439997</v>
      </c>
      <c r="E65" s="21"/>
      <c r="F65" s="49">
        <f t="shared" si="4"/>
        <v>163.58786505485011</v>
      </c>
      <c r="G65" s="45">
        <f t="shared" si="5"/>
        <v>1068.5075042748501</v>
      </c>
      <c r="H65" s="50">
        <f t="shared" si="6"/>
        <v>65.090615607696009</v>
      </c>
      <c r="I65" s="45">
        <f t="shared" si="7"/>
        <v>1133.5981198825461</v>
      </c>
    </row>
    <row r="66" spans="1:10" x14ac:dyDescent="0.2">
      <c r="A66" s="33">
        <v>86</v>
      </c>
      <c r="B66" s="19">
        <v>914.83443690000001</v>
      </c>
      <c r="C66" s="21">
        <v>1.33514583392</v>
      </c>
      <c r="D66" s="31">
        <v>0.45151211474239994</v>
      </c>
      <c r="E66" s="21"/>
      <c r="F66" s="49">
        <f t="shared" si="4"/>
        <v>162.07220519945213</v>
      </c>
      <c r="G66" s="45">
        <f t="shared" si="5"/>
        <v>1076.9066420994523</v>
      </c>
      <c r="H66" s="50">
        <f t="shared" si="6"/>
        <v>64.487543778336004</v>
      </c>
      <c r="I66" s="45">
        <f t="shared" si="7"/>
        <v>1141.3941858777882</v>
      </c>
    </row>
    <row r="67" spans="1:10" x14ac:dyDescent="0.2">
      <c r="A67" s="33">
        <v>86.9</v>
      </c>
      <c r="B67" s="19">
        <v>924.84350928000003</v>
      </c>
      <c r="C67" s="21">
        <v>1.3220506142399999</v>
      </c>
      <c r="D67" s="31">
        <v>0.4625472966784</v>
      </c>
      <c r="E67" s="21"/>
      <c r="F67" s="49">
        <f t="shared" si="4"/>
        <v>160.48258773805651</v>
      </c>
      <c r="G67" s="45">
        <f t="shared" si="5"/>
        <v>1085.3260970180565</v>
      </c>
      <c r="H67" s="50">
        <f t="shared" si="6"/>
        <v>63.855044667792001</v>
      </c>
      <c r="I67" s="45">
        <f t="shared" si="7"/>
        <v>1149.1811416858486</v>
      </c>
    </row>
    <row r="68" spans="1:10" x14ac:dyDescent="0.2">
      <c r="A68" s="33">
        <v>87.8</v>
      </c>
      <c r="B68" s="19">
        <v>934.95120750000012</v>
      </c>
      <c r="C68" s="21">
        <v>1.30825687936</v>
      </c>
      <c r="D68" s="31">
        <v>0.47429065660800002</v>
      </c>
      <c r="E68" s="21"/>
      <c r="F68" s="49">
        <f t="shared" si="4"/>
        <v>158.80817811691833</v>
      </c>
      <c r="G68" s="45">
        <f t="shared" si="5"/>
        <v>1093.7593856169185</v>
      </c>
      <c r="H68" s="50">
        <f t="shared" si="6"/>
        <v>63.18880727308801</v>
      </c>
      <c r="I68" s="45">
        <f t="shared" si="7"/>
        <v>1156.9481928900066</v>
      </c>
    </row>
    <row r="69" spans="1:10" x14ac:dyDescent="0.2">
      <c r="A69" s="33">
        <v>88.7</v>
      </c>
      <c r="B69" s="19">
        <v>945.16043231999993</v>
      </c>
      <c r="C69" s="21">
        <v>1.29364626976</v>
      </c>
      <c r="D69" s="31">
        <v>0.48685690624959999</v>
      </c>
      <c r="E69" s="21"/>
      <c r="F69" s="49">
        <f t="shared" si="4"/>
        <v>157.0346087756368</v>
      </c>
      <c r="G69" s="45">
        <f t="shared" si="5"/>
        <v>1102.1950410956367</v>
      </c>
      <c r="H69" s="50">
        <f t="shared" si="6"/>
        <v>62.483114829408009</v>
      </c>
      <c r="I69" s="45">
        <f t="shared" si="7"/>
        <v>1164.6781559250448</v>
      </c>
    </row>
    <row r="70" spans="1:10" x14ac:dyDescent="0.2">
      <c r="A70" s="33">
        <v>89.6</v>
      </c>
      <c r="B70" s="19">
        <v>955.47118374000013</v>
      </c>
      <c r="C70" s="21">
        <v>1.2780693808000001</v>
      </c>
      <c r="D70" s="31">
        <v>0.50039415022879996</v>
      </c>
      <c r="E70" s="21"/>
      <c r="F70" s="49">
        <f t="shared" si="4"/>
        <v>155.14374361337809</v>
      </c>
      <c r="G70" s="45">
        <f t="shared" si="5"/>
        <v>1110.6149273533783</v>
      </c>
      <c r="H70" s="50">
        <f t="shared" si="6"/>
        <v>61.730751092640013</v>
      </c>
      <c r="I70" s="45">
        <f t="shared" si="7"/>
        <v>1172.3456784460184</v>
      </c>
    </row>
    <row r="71" spans="1:10" x14ac:dyDescent="0.2">
      <c r="A71" s="33">
        <v>90.5</v>
      </c>
      <c r="B71" s="19">
        <v>965.88781289999997</v>
      </c>
      <c r="C71" s="21">
        <v>1.2613302401599999</v>
      </c>
      <c r="D71" s="31">
        <v>0.51509886534880001</v>
      </c>
      <c r="E71" s="21"/>
      <c r="F71" s="49">
        <f t="shared" si="4"/>
        <v>153.11179371865882</v>
      </c>
      <c r="G71" s="45">
        <f t="shared" si="5"/>
        <v>1118.9996066186588</v>
      </c>
      <c r="H71" s="50">
        <f t="shared" si="6"/>
        <v>60.922250599728002</v>
      </c>
      <c r="I71" s="45">
        <f t="shared" si="7"/>
        <v>1179.9218572183868</v>
      </c>
    </row>
    <row r="72" spans="1:10" x14ac:dyDescent="0.2">
      <c r="A72" s="33">
        <v>91.4</v>
      </c>
      <c r="B72" s="19">
        <v>976.41612132</v>
      </c>
      <c r="C72" s="21">
        <v>1.24315138208</v>
      </c>
      <c r="D72" s="31">
        <v>0.53124065907359996</v>
      </c>
      <c r="E72" s="21"/>
      <c r="F72" s="49">
        <f t="shared" si="4"/>
        <v>150.90507776135911</v>
      </c>
      <c r="G72" s="45">
        <f t="shared" si="5"/>
        <v>1127.3211990813591</v>
      </c>
      <c r="H72" s="50">
        <f t="shared" si="6"/>
        <v>60.044211754464001</v>
      </c>
      <c r="I72" s="45">
        <f t="shared" si="7"/>
        <v>1187.365410835823</v>
      </c>
    </row>
    <row r="73" spans="1:10" x14ac:dyDescent="0.2">
      <c r="A73" s="33">
        <v>92.3</v>
      </c>
      <c r="B73" s="19">
        <v>987.05610900000011</v>
      </c>
      <c r="C73" s="21">
        <v>1.2231428022399999</v>
      </c>
      <c r="D73" s="31">
        <v>0.54920555806720006</v>
      </c>
      <c r="E73" s="21"/>
      <c r="F73" s="49">
        <f t="shared" si="4"/>
        <v>148.47625345228937</v>
      </c>
      <c r="G73" s="45">
        <f t="shared" si="5"/>
        <v>1135.5323624522894</v>
      </c>
      <c r="H73" s="50">
        <f t="shared" si="6"/>
        <v>59.077797348192007</v>
      </c>
      <c r="I73" s="45">
        <f t="shared" si="7"/>
        <v>1194.6101598004814</v>
      </c>
    </row>
    <row r="74" spans="1:10" x14ac:dyDescent="0.2">
      <c r="A74" s="33">
        <v>93.2</v>
      </c>
      <c r="B74" s="19">
        <v>997.81792859999996</v>
      </c>
      <c r="C74" s="21">
        <v>1.20071076272</v>
      </c>
      <c r="D74" s="31">
        <v>0.56957841358399997</v>
      </c>
      <c r="E74" s="21"/>
      <c r="F74" s="49">
        <f t="shared" si="4"/>
        <v>145.7532474556684</v>
      </c>
      <c r="G74" s="45">
        <f t="shared" si="5"/>
        <v>1143.5711760556683</v>
      </c>
      <c r="H74" s="50">
        <f t="shared" si="6"/>
        <v>57.994329839376007</v>
      </c>
      <c r="I74" s="45">
        <f t="shared" si="7"/>
        <v>1201.5655058950442</v>
      </c>
    </row>
    <row r="75" spans="1:10" x14ac:dyDescent="0.2">
      <c r="A75" s="33">
        <v>94.1</v>
      </c>
      <c r="B75" s="19">
        <v>1008.70448088</v>
      </c>
      <c r="C75" s="21">
        <v>1.1748812228800001</v>
      </c>
      <c r="D75" s="31">
        <v>0.59331624965759999</v>
      </c>
      <c r="E75" s="21"/>
      <c r="F75" s="49">
        <f t="shared" si="4"/>
        <v>142.61782181541079</v>
      </c>
      <c r="G75" s="45">
        <f t="shared" si="5"/>
        <v>1151.3223026954108</v>
      </c>
      <c r="H75" s="50">
        <f t="shared" si="6"/>
        <v>56.746763065104005</v>
      </c>
      <c r="I75" s="45">
        <f t="shared" si="7"/>
        <v>1208.0690657605148</v>
      </c>
    </row>
    <row r="76" spans="1:10" x14ac:dyDescent="0.2">
      <c r="A76" s="33">
        <v>95</v>
      </c>
      <c r="B76" s="19">
        <v>1019.7259185</v>
      </c>
      <c r="C76" s="21">
        <v>1.143867148</v>
      </c>
      <c r="D76" s="31">
        <v>0.6221741633408</v>
      </c>
      <c r="E76" s="21"/>
      <c r="F76" s="49">
        <f t="shared" si="4"/>
        <v>138.85304992284185</v>
      </c>
      <c r="G76" s="45">
        <f t="shared" si="5"/>
        <v>1158.5789684228419</v>
      </c>
      <c r="H76" s="50">
        <f t="shared" si="6"/>
        <v>55.248783248400002</v>
      </c>
      <c r="I76" s="45">
        <f t="shared" si="7"/>
        <v>1213.8277516712419</v>
      </c>
    </row>
    <row r="77" spans="1:10" x14ac:dyDescent="0.2">
      <c r="A77" s="33">
        <v>95.9</v>
      </c>
      <c r="B77" s="19">
        <v>1030.8938445000001</v>
      </c>
      <c r="C77" s="21">
        <v>1.1037122256</v>
      </c>
      <c r="D77" s="31">
        <v>0.66003374539039994</v>
      </c>
      <c r="E77" s="21"/>
      <c r="F77" s="49">
        <f t="shared" si="4"/>
        <v>133.97867840653092</v>
      </c>
      <c r="G77" s="45">
        <f t="shared" si="5"/>
        <v>1164.872522906531</v>
      </c>
      <c r="H77" s="50">
        <f t="shared" si="6"/>
        <v>53.309300496480006</v>
      </c>
      <c r="I77" s="45">
        <f t="shared" si="7"/>
        <v>1218.1818234030111</v>
      </c>
    </row>
    <row r="78" spans="1:10" x14ac:dyDescent="0.2">
      <c r="A78" s="33">
        <v>96.8</v>
      </c>
      <c r="B78" s="19">
        <v>1042.23146496</v>
      </c>
      <c r="C78" s="21">
        <v>1.04153273088</v>
      </c>
      <c r="D78" s="31">
        <v>0.7195324357888</v>
      </c>
      <c r="E78" s="21"/>
      <c r="F78" s="49">
        <f t="shared" si="4"/>
        <v>126.43076298678214</v>
      </c>
      <c r="G78" s="45">
        <f t="shared" si="5"/>
        <v>1168.6622279467822</v>
      </c>
      <c r="H78" s="50">
        <f t="shared" si="6"/>
        <v>50.306030901504002</v>
      </c>
      <c r="I78" s="45">
        <f t="shared" si="7"/>
        <v>1218.9682588482863</v>
      </c>
    </row>
    <row r="79" spans="1:10" x14ac:dyDescent="0.2">
      <c r="A79" s="34">
        <v>97.47</v>
      </c>
      <c r="B79" s="20">
        <v>1050.8003100000001</v>
      </c>
      <c r="C79" s="22">
        <v>0.87704598352000007</v>
      </c>
      <c r="D79" s="32">
        <v>0.8770468760672</v>
      </c>
      <c r="E79" s="22"/>
      <c r="F79" s="53">
        <f t="shared" si="4"/>
        <v>106.46385810385254</v>
      </c>
      <c r="G79" s="51">
        <f t="shared" si="5"/>
        <v>1157.2641681038526</v>
      </c>
      <c r="H79" s="52">
        <f t="shared" si="6"/>
        <v>42.361321004016006</v>
      </c>
      <c r="I79" s="51">
        <f t="shared" si="7"/>
        <v>1199.6254891078686</v>
      </c>
      <c r="J79" s="28"/>
    </row>
    <row r="80" spans="1:10" x14ac:dyDescent="0.2">
      <c r="A80" s="33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  <row r="378" spans="1:1" x14ac:dyDescent="0.2">
      <c r="A378" s="35"/>
    </row>
    <row r="379" spans="1:1" x14ac:dyDescent="0.2">
      <c r="A379" s="35"/>
    </row>
    <row r="380" spans="1:1" x14ac:dyDescent="0.2">
      <c r="A380" s="35"/>
    </row>
    <row r="381" spans="1:1" x14ac:dyDescent="0.2">
      <c r="A381" s="35"/>
    </row>
    <row r="382" spans="1:1" x14ac:dyDescent="0.2">
      <c r="A382" s="35"/>
    </row>
    <row r="383" spans="1:1" x14ac:dyDescent="0.2">
      <c r="A383" s="35"/>
    </row>
    <row r="384" spans="1:1" x14ac:dyDescent="0.2">
      <c r="A384" s="35"/>
    </row>
    <row r="385" spans="1:1" x14ac:dyDescent="0.2">
      <c r="A385" s="35"/>
    </row>
    <row r="386" spans="1:1" x14ac:dyDescent="0.2">
      <c r="A386" s="35"/>
    </row>
    <row r="387" spans="1:1" x14ac:dyDescent="0.2">
      <c r="A387" s="35"/>
    </row>
    <row r="388" spans="1:1" x14ac:dyDescent="0.2">
      <c r="A388" s="35"/>
    </row>
    <row r="389" spans="1:1" x14ac:dyDescent="0.2">
      <c r="A389" s="35"/>
    </row>
    <row r="390" spans="1:1" x14ac:dyDescent="0.2">
      <c r="A390" s="35"/>
    </row>
    <row r="391" spans="1:1" x14ac:dyDescent="0.2">
      <c r="A391" s="35"/>
    </row>
    <row r="392" spans="1:1" x14ac:dyDescent="0.2">
      <c r="A392" s="35"/>
    </row>
    <row r="393" spans="1:1" x14ac:dyDescent="0.2">
      <c r="A393" s="35"/>
    </row>
    <row r="394" spans="1:1" x14ac:dyDescent="0.2">
      <c r="A394" s="35"/>
    </row>
    <row r="395" spans="1:1" x14ac:dyDescent="0.2">
      <c r="A395" s="35"/>
    </row>
    <row r="396" spans="1:1" x14ac:dyDescent="0.2">
      <c r="A396" s="35"/>
    </row>
    <row r="397" spans="1:1" x14ac:dyDescent="0.2">
      <c r="A397" s="35"/>
    </row>
    <row r="398" spans="1:1" x14ac:dyDescent="0.2">
      <c r="A398" s="35"/>
    </row>
    <row r="399" spans="1:1" x14ac:dyDescent="0.2">
      <c r="A399" s="35"/>
    </row>
    <row r="400" spans="1:1" x14ac:dyDescent="0.2">
      <c r="A400" s="35"/>
    </row>
    <row r="401" spans="1:1" x14ac:dyDescent="0.2">
      <c r="A401" s="35"/>
    </row>
    <row r="402" spans="1:1" x14ac:dyDescent="0.2">
      <c r="A402" s="35"/>
    </row>
    <row r="403" spans="1:1" x14ac:dyDescent="0.2">
      <c r="A403" s="35"/>
    </row>
    <row r="404" spans="1:1" x14ac:dyDescent="0.2">
      <c r="A404" s="35"/>
    </row>
    <row r="405" spans="1:1" x14ac:dyDescent="0.2">
      <c r="A405" s="35"/>
    </row>
    <row r="406" spans="1:1" x14ac:dyDescent="0.2">
      <c r="A406" s="35"/>
    </row>
    <row r="407" spans="1:1" x14ac:dyDescent="0.2">
      <c r="A407" s="35"/>
    </row>
    <row r="408" spans="1:1" x14ac:dyDescent="0.2">
      <c r="A408" s="35"/>
    </row>
    <row r="409" spans="1:1" x14ac:dyDescent="0.2">
      <c r="A409" s="35"/>
    </row>
    <row r="410" spans="1:1" x14ac:dyDescent="0.2">
      <c r="A410" s="35"/>
    </row>
    <row r="411" spans="1:1" x14ac:dyDescent="0.2">
      <c r="A411" s="35"/>
    </row>
    <row r="412" spans="1:1" x14ac:dyDescent="0.2">
      <c r="A412" s="35"/>
    </row>
    <row r="413" spans="1:1" x14ac:dyDescent="0.2">
      <c r="A413" s="35"/>
    </row>
    <row r="414" spans="1:1" x14ac:dyDescent="0.2">
      <c r="A414" s="35"/>
    </row>
    <row r="415" spans="1:1" x14ac:dyDescent="0.2">
      <c r="A415" s="35"/>
    </row>
    <row r="416" spans="1:1" x14ac:dyDescent="0.2">
      <c r="A416" s="35"/>
    </row>
    <row r="417" spans="1:1" x14ac:dyDescent="0.2">
      <c r="A417" s="35"/>
    </row>
    <row r="418" spans="1:1" x14ac:dyDescent="0.2">
      <c r="A418" s="35"/>
    </row>
    <row r="419" spans="1:1" x14ac:dyDescent="0.2">
      <c r="A419" s="35"/>
    </row>
    <row r="420" spans="1:1" x14ac:dyDescent="0.2">
      <c r="A420" s="35"/>
    </row>
    <row r="421" spans="1:1" x14ac:dyDescent="0.2">
      <c r="A421" s="35"/>
    </row>
    <row r="422" spans="1:1" x14ac:dyDescent="0.2">
      <c r="A422" s="35"/>
    </row>
    <row r="423" spans="1:1" x14ac:dyDescent="0.2">
      <c r="A423" s="35"/>
    </row>
    <row r="424" spans="1:1" x14ac:dyDescent="0.2">
      <c r="A424" s="35"/>
    </row>
    <row r="425" spans="1:1" x14ac:dyDescent="0.2">
      <c r="A425" s="35"/>
    </row>
    <row r="426" spans="1:1" x14ac:dyDescent="0.2">
      <c r="A426" s="35"/>
    </row>
    <row r="427" spans="1:1" x14ac:dyDescent="0.2">
      <c r="A427" s="35"/>
    </row>
    <row r="428" spans="1:1" x14ac:dyDescent="0.2">
      <c r="A428" s="35"/>
    </row>
    <row r="429" spans="1:1" x14ac:dyDescent="0.2">
      <c r="A429" s="35"/>
    </row>
    <row r="430" spans="1:1" x14ac:dyDescent="0.2">
      <c r="A430" s="35"/>
    </row>
    <row r="431" spans="1:1" x14ac:dyDescent="0.2">
      <c r="A431" s="35"/>
    </row>
    <row r="432" spans="1:1" x14ac:dyDescent="0.2">
      <c r="A432" s="35"/>
    </row>
    <row r="433" spans="1:1" x14ac:dyDescent="0.2">
      <c r="A433" s="35"/>
    </row>
    <row r="434" spans="1:1" x14ac:dyDescent="0.2">
      <c r="A434" s="35"/>
    </row>
    <row r="435" spans="1:1" x14ac:dyDescent="0.2">
      <c r="A435" s="35"/>
    </row>
    <row r="436" spans="1:1" x14ac:dyDescent="0.2">
      <c r="A436" s="35"/>
    </row>
    <row r="437" spans="1:1" x14ac:dyDescent="0.2">
      <c r="A437" s="35"/>
    </row>
    <row r="438" spans="1:1" x14ac:dyDescent="0.2">
      <c r="A438" s="35"/>
    </row>
    <row r="439" spans="1:1" x14ac:dyDescent="0.2">
      <c r="A439" s="35"/>
    </row>
    <row r="440" spans="1:1" x14ac:dyDescent="0.2">
      <c r="A440" s="35"/>
    </row>
    <row r="441" spans="1:1" x14ac:dyDescent="0.2">
      <c r="A441" s="35"/>
    </row>
    <row r="442" spans="1:1" x14ac:dyDescent="0.2">
      <c r="A442" s="35"/>
    </row>
    <row r="443" spans="1:1" x14ac:dyDescent="0.2">
      <c r="A443" s="35"/>
    </row>
    <row r="444" spans="1:1" x14ac:dyDescent="0.2">
      <c r="A444" s="35"/>
    </row>
    <row r="445" spans="1:1" x14ac:dyDescent="0.2">
      <c r="A445" s="35"/>
    </row>
    <row r="446" spans="1:1" x14ac:dyDescent="0.2">
      <c r="A446" s="35"/>
    </row>
    <row r="447" spans="1:1" x14ac:dyDescent="0.2">
      <c r="A447" s="35"/>
    </row>
    <row r="448" spans="1:1" x14ac:dyDescent="0.2">
      <c r="A448" s="35"/>
    </row>
    <row r="449" spans="1:1" x14ac:dyDescent="0.2">
      <c r="A449" s="35"/>
    </row>
    <row r="450" spans="1:1" x14ac:dyDescent="0.2">
      <c r="A450" s="35"/>
    </row>
    <row r="451" spans="1:1" x14ac:dyDescent="0.2">
      <c r="A451" s="35"/>
    </row>
    <row r="452" spans="1:1" x14ac:dyDescent="0.2">
      <c r="A452" s="35"/>
    </row>
    <row r="453" spans="1:1" x14ac:dyDescent="0.2">
      <c r="A453" s="35"/>
    </row>
    <row r="454" spans="1:1" x14ac:dyDescent="0.2">
      <c r="A454" s="35"/>
    </row>
    <row r="455" spans="1:1" x14ac:dyDescent="0.2">
      <c r="A455" s="35"/>
    </row>
    <row r="456" spans="1:1" x14ac:dyDescent="0.2">
      <c r="A456" s="35"/>
    </row>
    <row r="457" spans="1:1" x14ac:dyDescent="0.2">
      <c r="A457" s="35"/>
    </row>
    <row r="458" spans="1:1" x14ac:dyDescent="0.2">
      <c r="A458" s="35"/>
    </row>
    <row r="459" spans="1:1" x14ac:dyDescent="0.2">
      <c r="A459" s="35"/>
    </row>
    <row r="460" spans="1:1" x14ac:dyDescent="0.2">
      <c r="A460" s="35"/>
    </row>
    <row r="461" spans="1:1" x14ac:dyDescent="0.2">
      <c r="A461" s="35"/>
    </row>
    <row r="462" spans="1:1" x14ac:dyDescent="0.2">
      <c r="A462" s="35"/>
    </row>
    <row r="463" spans="1:1" x14ac:dyDescent="0.2">
      <c r="A463" s="35"/>
    </row>
    <row r="464" spans="1:1" x14ac:dyDescent="0.2">
      <c r="A464" s="35"/>
    </row>
    <row r="465" spans="1:1" x14ac:dyDescent="0.2">
      <c r="A465" s="35"/>
    </row>
    <row r="466" spans="1:1" x14ac:dyDescent="0.2">
      <c r="A466" s="35"/>
    </row>
    <row r="467" spans="1:1" x14ac:dyDescent="0.2">
      <c r="A467" s="35"/>
    </row>
    <row r="468" spans="1:1" x14ac:dyDescent="0.2">
      <c r="A468" s="35"/>
    </row>
    <row r="469" spans="1:1" x14ac:dyDescent="0.2">
      <c r="A469" s="35"/>
    </row>
    <row r="470" spans="1:1" x14ac:dyDescent="0.2">
      <c r="A470" s="35"/>
    </row>
    <row r="471" spans="1:1" x14ac:dyDescent="0.2">
      <c r="A471" s="35"/>
    </row>
    <row r="472" spans="1:1" x14ac:dyDescent="0.2">
      <c r="A472" s="35"/>
    </row>
    <row r="473" spans="1:1" x14ac:dyDescent="0.2">
      <c r="A473" s="35"/>
    </row>
    <row r="474" spans="1:1" x14ac:dyDescent="0.2">
      <c r="A474" s="35"/>
    </row>
    <row r="475" spans="1:1" x14ac:dyDescent="0.2">
      <c r="A475" s="35"/>
    </row>
    <row r="476" spans="1:1" x14ac:dyDescent="0.2">
      <c r="A476" s="35"/>
    </row>
    <row r="477" spans="1:1" x14ac:dyDescent="0.2">
      <c r="A477" s="35"/>
    </row>
    <row r="478" spans="1:1" x14ac:dyDescent="0.2">
      <c r="A478" s="35"/>
    </row>
    <row r="479" spans="1:1" x14ac:dyDescent="0.2">
      <c r="A479" s="35"/>
    </row>
    <row r="480" spans="1:1" x14ac:dyDescent="0.2">
      <c r="A480" s="35"/>
    </row>
    <row r="481" spans="1:1" x14ac:dyDescent="0.2">
      <c r="A481" s="35"/>
    </row>
    <row r="482" spans="1:1" x14ac:dyDescent="0.2">
      <c r="A482" s="35"/>
    </row>
    <row r="483" spans="1:1" x14ac:dyDescent="0.2">
      <c r="A483" s="35"/>
    </row>
    <row r="484" spans="1:1" x14ac:dyDescent="0.2">
      <c r="A484" s="35"/>
    </row>
    <row r="485" spans="1:1" x14ac:dyDescent="0.2">
      <c r="A485" s="35"/>
    </row>
    <row r="486" spans="1:1" x14ac:dyDescent="0.2">
      <c r="A486" s="35"/>
    </row>
    <row r="487" spans="1:1" x14ac:dyDescent="0.2">
      <c r="A487" s="35"/>
    </row>
    <row r="488" spans="1:1" x14ac:dyDescent="0.2">
      <c r="A488" s="35"/>
    </row>
    <row r="489" spans="1:1" x14ac:dyDescent="0.2">
      <c r="A489" s="35"/>
    </row>
    <row r="490" spans="1:1" x14ac:dyDescent="0.2">
      <c r="A490" s="35"/>
    </row>
    <row r="491" spans="1:1" x14ac:dyDescent="0.2">
      <c r="A491" s="35"/>
    </row>
    <row r="492" spans="1:1" x14ac:dyDescent="0.2">
      <c r="A492" s="35"/>
    </row>
    <row r="493" spans="1:1" x14ac:dyDescent="0.2">
      <c r="A493" s="35"/>
    </row>
    <row r="494" spans="1:1" x14ac:dyDescent="0.2">
      <c r="A494" s="35"/>
    </row>
    <row r="495" spans="1:1" x14ac:dyDescent="0.2">
      <c r="A495" s="35"/>
    </row>
    <row r="496" spans="1:1" x14ac:dyDescent="0.2">
      <c r="A496" s="35"/>
    </row>
    <row r="497" spans="1:1" x14ac:dyDescent="0.2">
      <c r="A497" s="35"/>
    </row>
    <row r="498" spans="1:1" x14ac:dyDescent="0.2">
      <c r="A498" s="35"/>
    </row>
    <row r="499" spans="1:1" x14ac:dyDescent="0.2">
      <c r="A499" s="35"/>
    </row>
    <row r="500" spans="1:1" x14ac:dyDescent="0.2">
      <c r="A500" s="35"/>
    </row>
    <row r="501" spans="1:1" x14ac:dyDescent="0.2">
      <c r="A501" s="35"/>
    </row>
    <row r="502" spans="1:1" x14ac:dyDescent="0.2">
      <c r="A502" s="35"/>
    </row>
    <row r="503" spans="1:1" x14ac:dyDescent="0.2">
      <c r="A503" s="35"/>
    </row>
    <row r="504" spans="1:1" x14ac:dyDescent="0.2">
      <c r="A504" s="35"/>
    </row>
    <row r="505" spans="1:1" x14ac:dyDescent="0.2">
      <c r="A505" s="35"/>
    </row>
    <row r="506" spans="1:1" x14ac:dyDescent="0.2">
      <c r="A506" s="35"/>
    </row>
    <row r="507" spans="1:1" x14ac:dyDescent="0.2">
      <c r="A507" s="35"/>
    </row>
    <row r="508" spans="1:1" x14ac:dyDescent="0.2">
      <c r="A508" s="35"/>
    </row>
    <row r="509" spans="1:1" x14ac:dyDescent="0.2">
      <c r="A509" s="35"/>
    </row>
    <row r="510" spans="1:1" x14ac:dyDescent="0.2">
      <c r="A510" s="35"/>
    </row>
    <row r="511" spans="1:1" x14ac:dyDescent="0.2">
      <c r="A511" s="35"/>
    </row>
    <row r="512" spans="1:1" x14ac:dyDescent="0.2">
      <c r="A512" s="35"/>
    </row>
    <row r="513" spans="1:1" x14ac:dyDescent="0.2">
      <c r="A513" s="35"/>
    </row>
    <row r="514" spans="1:1" x14ac:dyDescent="0.2">
      <c r="A514" s="35"/>
    </row>
    <row r="515" spans="1:1" x14ac:dyDescent="0.2">
      <c r="A515" s="35"/>
    </row>
    <row r="516" spans="1:1" x14ac:dyDescent="0.2">
      <c r="A516" s="35"/>
    </row>
    <row r="517" spans="1:1" x14ac:dyDescent="0.2">
      <c r="A517" s="35"/>
    </row>
    <row r="518" spans="1:1" x14ac:dyDescent="0.2">
      <c r="A518" s="35"/>
    </row>
    <row r="519" spans="1:1" x14ac:dyDescent="0.2">
      <c r="A519" s="35"/>
    </row>
    <row r="520" spans="1:1" x14ac:dyDescent="0.2">
      <c r="A520" s="35"/>
    </row>
    <row r="521" spans="1:1" x14ac:dyDescent="0.2">
      <c r="A521" s="35"/>
    </row>
    <row r="522" spans="1:1" x14ac:dyDescent="0.2">
      <c r="A522" s="35"/>
    </row>
    <row r="523" spans="1:1" x14ac:dyDescent="0.2">
      <c r="A523" s="35"/>
    </row>
    <row r="524" spans="1:1" x14ac:dyDescent="0.2">
      <c r="A524" s="35"/>
    </row>
    <row r="525" spans="1:1" x14ac:dyDescent="0.2">
      <c r="A525" s="35"/>
    </row>
    <row r="526" spans="1:1" x14ac:dyDescent="0.2">
      <c r="A526" s="35"/>
    </row>
    <row r="527" spans="1:1" x14ac:dyDescent="0.2">
      <c r="A527" s="35"/>
    </row>
    <row r="528" spans="1:1" x14ac:dyDescent="0.2">
      <c r="A528" s="35"/>
    </row>
    <row r="529" spans="1:1" x14ac:dyDescent="0.2">
      <c r="A529" s="35"/>
    </row>
    <row r="530" spans="1:1" x14ac:dyDescent="0.2">
      <c r="A530" s="35"/>
    </row>
    <row r="531" spans="1:1" x14ac:dyDescent="0.2">
      <c r="A531" s="35"/>
    </row>
    <row r="532" spans="1:1" x14ac:dyDescent="0.2">
      <c r="A532" s="35"/>
    </row>
    <row r="533" spans="1:1" x14ac:dyDescent="0.2">
      <c r="A533" s="35"/>
    </row>
    <row r="534" spans="1:1" x14ac:dyDescent="0.2">
      <c r="A534" s="35"/>
    </row>
    <row r="535" spans="1:1" x14ac:dyDescent="0.2">
      <c r="A535" s="35"/>
    </row>
    <row r="536" spans="1:1" x14ac:dyDescent="0.2">
      <c r="A536" s="35"/>
    </row>
    <row r="537" spans="1:1" x14ac:dyDescent="0.2">
      <c r="A537" s="35"/>
    </row>
    <row r="538" spans="1:1" x14ac:dyDescent="0.2">
      <c r="A538" s="35"/>
    </row>
    <row r="539" spans="1:1" x14ac:dyDescent="0.2">
      <c r="A539" s="35"/>
    </row>
    <row r="540" spans="1:1" x14ac:dyDescent="0.2">
      <c r="A540" s="35"/>
    </row>
    <row r="541" spans="1:1" x14ac:dyDescent="0.2">
      <c r="A541" s="35"/>
    </row>
    <row r="542" spans="1:1" x14ac:dyDescent="0.2">
      <c r="A542" s="35"/>
    </row>
    <row r="543" spans="1:1" x14ac:dyDescent="0.2">
      <c r="A543" s="35"/>
    </row>
    <row r="544" spans="1:1" x14ac:dyDescent="0.2">
      <c r="A544" s="35"/>
    </row>
    <row r="545" spans="1:1" x14ac:dyDescent="0.2">
      <c r="A545" s="35"/>
    </row>
    <row r="546" spans="1:1" x14ac:dyDescent="0.2">
      <c r="A546" s="35"/>
    </row>
    <row r="547" spans="1:1" x14ac:dyDescent="0.2">
      <c r="A547" s="35"/>
    </row>
    <row r="548" spans="1:1" x14ac:dyDescent="0.2">
      <c r="A548" s="35"/>
    </row>
    <row r="549" spans="1:1" x14ac:dyDescent="0.2">
      <c r="A549" s="35"/>
    </row>
    <row r="550" spans="1:1" x14ac:dyDescent="0.2">
      <c r="A550" s="35"/>
    </row>
    <row r="551" spans="1:1" x14ac:dyDescent="0.2">
      <c r="A551" s="35"/>
    </row>
    <row r="552" spans="1:1" x14ac:dyDescent="0.2">
      <c r="A552" s="35"/>
    </row>
    <row r="553" spans="1:1" x14ac:dyDescent="0.2">
      <c r="A553" s="35"/>
    </row>
    <row r="554" spans="1:1" x14ac:dyDescent="0.2">
      <c r="A554" s="35"/>
    </row>
    <row r="555" spans="1:1" x14ac:dyDescent="0.2">
      <c r="A555" s="35"/>
    </row>
    <row r="556" spans="1:1" x14ac:dyDescent="0.2">
      <c r="A556" s="35"/>
    </row>
    <row r="557" spans="1:1" x14ac:dyDescent="0.2">
      <c r="A557" s="35"/>
    </row>
    <row r="558" spans="1:1" x14ac:dyDescent="0.2">
      <c r="A558" s="35"/>
    </row>
    <row r="559" spans="1:1" x14ac:dyDescent="0.2">
      <c r="A559" s="35"/>
    </row>
    <row r="560" spans="1:1" x14ac:dyDescent="0.2">
      <c r="A560" s="35"/>
    </row>
    <row r="561" spans="1:1" x14ac:dyDescent="0.2">
      <c r="A561" s="35"/>
    </row>
    <row r="562" spans="1:1" x14ac:dyDescent="0.2">
      <c r="A562" s="35"/>
    </row>
    <row r="563" spans="1:1" x14ac:dyDescent="0.2">
      <c r="A563" s="35"/>
    </row>
    <row r="564" spans="1:1" x14ac:dyDescent="0.2">
      <c r="A564" s="35"/>
    </row>
    <row r="565" spans="1:1" x14ac:dyDescent="0.2">
      <c r="A565" s="35"/>
    </row>
    <row r="566" spans="1:1" x14ac:dyDescent="0.2">
      <c r="A566" s="35"/>
    </row>
    <row r="567" spans="1:1" x14ac:dyDescent="0.2">
      <c r="A567" s="35"/>
    </row>
    <row r="568" spans="1:1" x14ac:dyDescent="0.2">
      <c r="A568" s="35"/>
    </row>
    <row r="569" spans="1:1" x14ac:dyDescent="0.2">
      <c r="A569" s="35"/>
    </row>
    <row r="570" spans="1:1" x14ac:dyDescent="0.2">
      <c r="A570" s="35"/>
    </row>
    <row r="571" spans="1:1" x14ac:dyDescent="0.2">
      <c r="A571" s="35"/>
    </row>
    <row r="572" spans="1:1" x14ac:dyDescent="0.2">
      <c r="A572" s="35"/>
    </row>
    <row r="573" spans="1:1" x14ac:dyDescent="0.2">
      <c r="A573" s="35"/>
    </row>
    <row r="574" spans="1:1" x14ac:dyDescent="0.2">
      <c r="A574" s="35"/>
    </row>
    <row r="575" spans="1:1" x14ac:dyDescent="0.2">
      <c r="A575" s="35"/>
    </row>
    <row r="576" spans="1:1" x14ac:dyDescent="0.2">
      <c r="A576" s="35"/>
    </row>
    <row r="577" spans="1:1" x14ac:dyDescent="0.2">
      <c r="A577" s="35"/>
    </row>
    <row r="578" spans="1:1" x14ac:dyDescent="0.2">
      <c r="A578" s="35"/>
    </row>
    <row r="579" spans="1:1" x14ac:dyDescent="0.2">
      <c r="A579" s="35"/>
    </row>
    <row r="580" spans="1:1" x14ac:dyDescent="0.2">
      <c r="A580" s="35"/>
    </row>
    <row r="581" spans="1:1" x14ac:dyDescent="0.2">
      <c r="A581" s="35"/>
    </row>
    <row r="582" spans="1:1" x14ac:dyDescent="0.2">
      <c r="A582" s="35"/>
    </row>
    <row r="583" spans="1:1" x14ac:dyDescent="0.2">
      <c r="A583" s="35"/>
    </row>
    <row r="584" spans="1:1" x14ac:dyDescent="0.2">
      <c r="A584" s="35"/>
    </row>
    <row r="585" spans="1:1" x14ac:dyDescent="0.2">
      <c r="A585" s="35"/>
    </row>
    <row r="586" spans="1:1" x14ac:dyDescent="0.2">
      <c r="A586" s="35"/>
    </row>
    <row r="587" spans="1:1" x14ac:dyDescent="0.2">
      <c r="A587" s="35"/>
    </row>
    <row r="588" spans="1:1" x14ac:dyDescent="0.2">
      <c r="A588" s="35"/>
    </row>
    <row r="589" spans="1:1" x14ac:dyDescent="0.2">
      <c r="A589" s="35"/>
    </row>
    <row r="590" spans="1:1" x14ac:dyDescent="0.2">
      <c r="A590" s="35"/>
    </row>
    <row r="591" spans="1:1" x14ac:dyDescent="0.2">
      <c r="A591" s="35"/>
    </row>
    <row r="592" spans="1:1" x14ac:dyDescent="0.2">
      <c r="A592" s="35"/>
    </row>
    <row r="593" spans="1:1" x14ac:dyDescent="0.2">
      <c r="A593" s="35"/>
    </row>
    <row r="594" spans="1:1" x14ac:dyDescent="0.2">
      <c r="A594" s="35"/>
    </row>
    <row r="595" spans="1:1" x14ac:dyDescent="0.2">
      <c r="A595" s="35"/>
    </row>
    <row r="596" spans="1:1" x14ac:dyDescent="0.2">
      <c r="A596" s="35"/>
    </row>
    <row r="597" spans="1:1" x14ac:dyDescent="0.2">
      <c r="A597" s="35"/>
    </row>
    <row r="598" spans="1:1" x14ac:dyDescent="0.2">
      <c r="A598" s="35"/>
    </row>
    <row r="599" spans="1:1" x14ac:dyDescent="0.2">
      <c r="A599" s="35"/>
    </row>
    <row r="600" spans="1:1" x14ac:dyDescent="0.2">
      <c r="A600" s="35"/>
    </row>
    <row r="601" spans="1:1" x14ac:dyDescent="0.2">
      <c r="A601" s="35"/>
    </row>
    <row r="602" spans="1:1" x14ac:dyDescent="0.2">
      <c r="A602" s="35"/>
    </row>
    <row r="603" spans="1:1" x14ac:dyDescent="0.2">
      <c r="A603" s="35"/>
    </row>
    <row r="604" spans="1:1" x14ac:dyDescent="0.2">
      <c r="A604" s="35"/>
    </row>
    <row r="605" spans="1:1" x14ac:dyDescent="0.2">
      <c r="A605" s="35"/>
    </row>
    <row r="606" spans="1:1" x14ac:dyDescent="0.2">
      <c r="A606" s="35"/>
    </row>
    <row r="607" spans="1:1" x14ac:dyDescent="0.2">
      <c r="A607" s="35"/>
    </row>
    <row r="608" spans="1:1" x14ac:dyDescent="0.2">
      <c r="A608" s="35"/>
    </row>
    <row r="609" spans="1:1" x14ac:dyDescent="0.2">
      <c r="A609" s="35"/>
    </row>
    <row r="610" spans="1:1" x14ac:dyDescent="0.2">
      <c r="A610" s="35"/>
    </row>
    <row r="611" spans="1:1" x14ac:dyDescent="0.2">
      <c r="A611" s="35"/>
    </row>
    <row r="612" spans="1:1" x14ac:dyDescent="0.2">
      <c r="A612" s="35"/>
    </row>
    <row r="613" spans="1:1" x14ac:dyDescent="0.2">
      <c r="A613" s="35"/>
    </row>
    <row r="614" spans="1:1" x14ac:dyDescent="0.2">
      <c r="A614" s="35"/>
    </row>
    <row r="615" spans="1:1" x14ac:dyDescent="0.2">
      <c r="A615" s="35"/>
    </row>
    <row r="616" spans="1:1" x14ac:dyDescent="0.2">
      <c r="A616" s="35"/>
    </row>
    <row r="617" spans="1:1" x14ac:dyDescent="0.2">
      <c r="A617" s="35"/>
    </row>
    <row r="618" spans="1:1" x14ac:dyDescent="0.2">
      <c r="A618" s="35"/>
    </row>
    <row r="619" spans="1:1" x14ac:dyDescent="0.2">
      <c r="A619" s="35"/>
    </row>
    <row r="620" spans="1:1" x14ac:dyDescent="0.2">
      <c r="A620" s="35"/>
    </row>
    <row r="621" spans="1:1" x14ac:dyDescent="0.2">
      <c r="A621" s="35"/>
    </row>
    <row r="622" spans="1:1" x14ac:dyDescent="0.2">
      <c r="A622" s="35"/>
    </row>
    <row r="623" spans="1:1" x14ac:dyDescent="0.2">
      <c r="A623" s="35"/>
    </row>
    <row r="624" spans="1:1" x14ac:dyDescent="0.2">
      <c r="A624" s="35"/>
    </row>
    <row r="625" spans="1:1" x14ac:dyDescent="0.2">
      <c r="A625" s="35"/>
    </row>
    <row r="626" spans="1:1" x14ac:dyDescent="0.2">
      <c r="A626" s="35"/>
    </row>
    <row r="627" spans="1:1" x14ac:dyDescent="0.2">
      <c r="A627" s="35"/>
    </row>
    <row r="628" spans="1:1" x14ac:dyDescent="0.2">
      <c r="A628" s="35"/>
    </row>
    <row r="629" spans="1:1" x14ac:dyDescent="0.2">
      <c r="A629" s="35"/>
    </row>
    <row r="630" spans="1:1" x14ac:dyDescent="0.2">
      <c r="A630" s="35"/>
    </row>
    <row r="631" spans="1:1" x14ac:dyDescent="0.2">
      <c r="A631" s="35"/>
    </row>
    <row r="632" spans="1:1" x14ac:dyDescent="0.2">
      <c r="A632" s="35"/>
    </row>
    <row r="633" spans="1:1" x14ac:dyDescent="0.2">
      <c r="A633" s="35"/>
    </row>
    <row r="634" spans="1:1" x14ac:dyDescent="0.2">
      <c r="A634" s="35"/>
    </row>
    <row r="635" spans="1:1" x14ac:dyDescent="0.2">
      <c r="A635" s="35"/>
    </row>
    <row r="636" spans="1:1" x14ac:dyDescent="0.2">
      <c r="A636" s="35"/>
    </row>
    <row r="637" spans="1:1" x14ac:dyDescent="0.2">
      <c r="A637" s="35"/>
    </row>
    <row r="638" spans="1:1" x14ac:dyDescent="0.2">
      <c r="A638" s="35"/>
    </row>
    <row r="639" spans="1:1" x14ac:dyDescent="0.2">
      <c r="A639" s="35"/>
    </row>
    <row r="640" spans="1:1" x14ac:dyDescent="0.2">
      <c r="A640" s="35"/>
    </row>
    <row r="641" spans="1:1" x14ac:dyDescent="0.2">
      <c r="A641" s="35"/>
    </row>
    <row r="642" spans="1:1" x14ac:dyDescent="0.2">
      <c r="A642" s="35"/>
    </row>
    <row r="643" spans="1:1" x14ac:dyDescent="0.2">
      <c r="A643" s="35"/>
    </row>
    <row r="644" spans="1:1" x14ac:dyDescent="0.2">
      <c r="A644" s="35"/>
    </row>
    <row r="645" spans="1:1" x14ac:dyDescent="0.2">
      <c r="A645" s="35"/>
    </row>
    <row r="646" spans="1:1" x14ac:dyDescent="0.2">
      <c r="A646" s="35"/>
    </row>
    <row r="647" spans="1:1" x14ac:dyDescent="0.2">
      <c r="A647" s="35"/>
    </row>
    <row r="648" spans="1:1" x14ac:dyDescent="0.2">
      <c r="A648" s="35"/>
    </row>
    <row r="649" spans="1:1" x14ac:dyDescent="0.2">
      <c r="A649" s="35"/>
    </row>
    <row r="650" spans="1:1" x14ac:dyDescent="0.2">
      <c r="A650" s="35"/>
    </row>
    <row r="651" spans="1:1" x14ac:dyDescent="0.2">
      <c r="A651" s="35"/>
    </row>
    <row r="652" spans="1:1" x14ac:dyDescent="0.2">
      <c r="A652" s="35"/>
    </row>
    <row r="653" spans="1:1" x14ac:dyDescent="0.2">
      <c r="A653" s="35"/>
    </row>
    <row r="654" spans="1:1" x14ac:dyDescent="0.2">
      <c r="A654" s="35"/>
    </row>
    <row r="655" spans="1:1" x14ac:dyDescent="0.2">
      <c r="A655" s="35"/>
    </row>
    <row r="656" spans="1:1" x14ac:dyDescent="0.2">
      <c r="A656" s="35"/>
    </row>
    <row r="657" spans="1:1" x14ac:dyDescent="0.2">
      <c r="A657" s="35"/>
    </row>
    <row r="658" spans="1:1" x14ac:dyDescent="0.2">
      <c r="A658" s="35"/>
    </row>
    <row r="659" spans="1:1" x14ac:dyDescent="0.2">
      <c r="A659" s="35"/>
    </row>
    <row r="660" spans="1:1" x14ac:dyDescent="0.2">
      <c r="A660" s="35"/>
    </row>
    <row r="661" spans="1:1" x14ac:dyDescent="0.2">
      <c r="A661" s="35"/>
    </row>
    <row r="662" spans="1:1" x14ac:dyDescent="0.2">
      <c r="A662" s="35"/>
    </row>
    <row r="663" spans="1:1" x14ac:dyDescent="0.2">
      <c r="A663" s="35"/>
    </row>
    <row r="664" spans="1:1" x14ac:dyDescent="0.2">
      <c r="A664" s="35"/>
    </row>
    <row r="665" spans="1:1" x14ac:dyDescent="0.2">
      <c r="A665" s="35"/>
    </row>
    <row r="666" spans="1:1" x14ac:dyDescent="0.2">
      <c r="A666" s="35"/>
    </row>
    <row r="667" spans="1:1" x14ac:dyDescent="0.2">
      <c r="A667" s="35"/>
    </row>
    <row r="668" spans="1:1" x14ac:dyDescent="0.2">
      <c r="A668" s="35"/>
    </row>
    <row r="669" spans="1:1" x14ac:dyDescent="0.2">
      <c r="A669" s="35"/>
    </row>
    <row r="670" spans="1:1" x14ac:dyDescent="0.2">
      <c r="A670" s="35"/>
    </row>
    <row r="671" spans="1:1" x14ac:dyDescent="0.2">
      <c r="A671" s="35"/>
    </row>
    <row r="672" spans="1:1" x14ac:dyDescent="0.2">
      <c r="A672" s="35"/>
    </row>
    <row r="673" spans="1:1" x14ac:dyDescent="0.2">
      <c r="A673" s="35"/>
    </row>
    <row r="674" spans="1:1" x14ac:dyDescent="0.2">
      <c r="A674" s="35"/>
    </row>
    <row r="675" spans="1:1" x14ac:dyDescent="0.2">
      <c r="A675" s="35"/>
    </row>
    <row r="676" spans="1:1" x14ac:dyDescent="0.2">
      <c r="A676" s="35"/>
    </row>
    <row r="677" spans="1:1" x14ac:dyDescent="0.2">
      <c r="A677" s="35"/>
    </row>
    <row r="678" spans="1:1" x14ac:dyDescent="0.2">
      <c r="A678" s="35"/>
    </row>
    <row r="679" spans="1:1" x14ac:dyDescent="0.2">
      <c r="A679" s="35"/>
    </row>
    <row r="680" spans="1:1" x14ac:dyDescent="0.2">
      <c r="A680" s="35"/>
    </row>
    <row r="681" spans="1:1" x14ac:dyDescent="0.2">
      <c r="A681" s="35"/>
    </row>
    <row r="682" spans="1:1" x14ac:dyDescent="0.2">
      <c r="A682" s="35"/>
    </row>
    <row r="683" spans="1:1" x14ac:dyDescent="0.2">
      <c r="A683" s="35"/>
    </row>
    <row r="684" spans="1:1" x14ac:dyDescent="0.2">
      <c r="A684" s="35"/>
    </row>
    <row r="685" spans="1:1" x14ac:dyDescent="0.2">
      <c r="A685" s="35"/>
    </row>
    <row r="686" spans="1:1" x14ac:dyDescent="0.2">
      <c r="A686" s="35"/>
    </row>
    <row r="687" spans="1:1" x14ac:dyDescent="0.2">
      <c r="A687" s="35"/>
    </row>
    <row r="688" spans="1:1" x14ac:dyDescent="0.2">
      <c r="A688" s="35"/>
    </row>
    <row r="689" spans="1:1" x14ac:dyDescent="0.2">
      <c r="A689" s="35"/>
    </row>
    <row r="690" spans="1:1" x14ac:dyDescent="0.2">
      <c r="A690" s="35"/>
    </row>
    <row r="691" spans="1:1" x14ac:dyDescent="0.2">
      <c r="A691" s="35"/>
    </row>
    <row r="692" spans="1:1" x14ac:dyDescent="0.2">
      <c r="A692" s="35"/>
    </row>
    <row r="693" spans="1:1" x14ac:dyDescent="0.2">
      <c r="A693" s="35"/>
    </row>
    <row r="694" spans="1:1" x14ac:dyDescent="0.2">
      <c r="A694" s="35"/>
    </row>
    <row r="695" spans="1:1" x14ac:dyDescent="0.2">
      <c r="A695" s="35"/>
    </row>
    <row r="696" spans="1:1" x14ac:dyDescent="0.2">
      <c r="A696" s="35"/>
    </row>
    <row r="697" spans="1:1" x14ac:dyDescent="0.2">
      <c r="A697" s="35"/>
    </row>
    <row r="698" spans="1:1" x14ac:dyDescent="0.2">
      <c r="A698" s="35"/>
    </row>
    <row r="699" spans="1:1" x14ac:dyDescent="0.2">
      <c r="A699" s="35"/>
    </row>
    <row r="700" spans="1:1" x14ac:dyDescent="0.2">
      <c r="A700" s="35"/>
    </row>
    <row r="701" spans="1:1" x14ac:dyDescent="0.2">
      <c r="A701" s="35"/>
    </row>
    <row r="702" spans="1:1" x14ac:dyDescent="0.2">
      <c r="A702" s="35"/>
    </row>
    <row r="703" spans="1:1" x14ac:dyDescent="0.2">
      <c r="A703" s="35"/>
    </row>
    <row r="704" spans="1:1" x14ac:dyDescent="0.2">
      <c r="A704" s="35"/>
    </row>
    <row r="705" spans="1:1" x14ac:dyDescent="0.2">
      <c r="A705" s="35"/>
    </row>
    <row r="706" spans="1:1" x14ac:dyDescent="0.2">
      <c r="A706" s="35"/>
    </row>
    <row r="707" spans="1:1" x14ac:dyDescent="0.2">
      <c r="A707" s="35"/>
    </row>
    <row r="708" spans="1:1" x14ac:dyDescent="0.2">
      <c r="A708" s="35"/>
    </row>
    <row r="709" spans="1:1" x14ac:dyDescent="0.2">
      <c r="A709" s="35"/>
    </row>
    <row r="710" spans="1:1" x14ac:dyDescent="0.2">
      <c r="A710" s="35"/>
    </row>
    <row r="711" spans="1:1" x14ac:dyDescent="0.2">
      <c r="A711" s="35"/>
    </row>
    <row r="712" spans="1:1" x14ac:dyDescent="0.2">
      <c r="A712" s="35"/>
    </row>
    <row r="713" spans="1:1" x14ac:dyDescent="0.2">
      <c r="A713" s="35"/>
    </row>
    <row r="714" spans="1:1" x14ac:dyDescent="0.2">
      <c r="A714" s="35"/>
    </row>
    <row r="715" spans="1:1" x14ac:dyDescent="0.2">
      <c r="A715" s="35"/>
    </row>
    <row r="716" spans="1:1" x14ac:dyDescent="0.2">
      <c r="A716" s="35"/>
    </row>
    <row r="717" spans="1:1" x14ac:dyDescent="0.2">
      <c r="A717" s="35"/>
    </row>
    <row r="718" spans="1:1" x14ac:dyDescent="0.2">
      <c r="A718" s="35"/>
    </row>
    <row r="719" spans="1:1" x14ac:dyDescent="0.2">
      <c r="A719" s="35"/>
    </row>
    <row r="720" spans="1:1" x14ac:dyDescent="0.2">
      <c r="A720" s="35"/>
    </row>
    <row r="721" spans="1:1" x14ac:dyDescent="0.2">
      <c r="A721" s="35"/>
    </row>
    <row r="722" spans="1:1" x14ac:dyDescent="0.2">
      <c r="A722" s="35"/>
    </row>
    <row r="723" spans="1:1" x14ac:dyDescent="0.2">
      <c r="A723" s="35"/>
    </row>
    <row r="724" spans="1:1" x14ac:dyDescent="0.2">
      <c r="A724" s="35"/>
    </row>
    <row r="725" spans="1:1" x14ac:dyDescent="0.2">
      <c r="A725" s="35"/>
    </row>
    <row r="726" spans="1:1" x14ac:dyDescent="0.2">
      <c r="A726" s="35"/>
    </row>
    <row r="727" spans="1:1" x14ac:dyDescent="0.2">
      <c r="A727" s="35"/>
    </row>
    <row r="728" spans="1:1" x14ac:dyDescent="0.2">
      <c r="A728" s="35"/>
    </row>
    <row r="729" spans="1:1" x14ac:dyDescent="0.2">
      <c r="A729" s="35"/>
    </row>
    <row r="730" spans="1:1" x14ac:dyDescent="0.2">
      <c r="A730" s="35"/>
    </row>
    <row r="731" spans="1:1" x14ac:dyDescent="0.2">
      <c r="A731" s="35"/>
    </row>
    <row r="732" spans="1:1" x14ac:dyDescent="0.2">
      <c r="A732" s="35"/>
    </row>
    <row r="733" spans="1:1" x14ac:dyDescent="0.2">
      <c r="A733" s="35"/>
    </row>
    <row r="734" spans="1:1" x14ac:dyDescent="0.2">
      <c r="A734" s="35"/>
    </row>
    <row r="735" spans="1:1" x14ac:dyDescent="0.2">
      <c r="A735" s="35"/>
    </row>
    <row r="736" spans="1:1" x14ac:dyDescent="0.2">
      <c r="A736" s="35"/>
    </row>
    <row r="737" spans="1:1" x14ac:dyDescent="0.2">
      <c r="A737" s="35"/>
    </row>
    <row r="738" spans="1:1" x14ac:dyDescent="0.2">
      <c r="A738" s="35"/>
    </row>
    <row r="739" spans="1:1" x14ac:dyDescent="0.2">
      <c r="A739" s="35"/>
    </row>
    <row r="740" spans="1:1" x14ac:dyDescent="0.2">
      <c r="A740" s="35"/>
    </row>
    <row r="741" spans="1:1" x14ac:dyDescent="0.2">
      <c r="A741" s="35"/>
    </row>
    <row r="742" spans="1:1" x14ac:dyDescent="0.2">
      <c r="A742" s="35"/>
    </row>
    <row r="743" spans="1:1" x14ac:dyDescent="0.2">
      <c r="A743" s="35"/>
    </row>
    <row r="744" spans="1:1" x14ac:dyDescent="0.2">
      <c r="A744" s="35"/>
    </row>
    <row r="745" spans="1:1" x14ac:dyDescent="0.2">
      <c r="A745" s="35"/>
    </row>
    <row r="746" spans="1:1" x14ac:dyDescent="0.2">
      <c r="A746" s="35"/>
    </row>
    <row r="747" spans="1:1" x14ac:dyDescent="0.2">
      <c r="A747" s="35"/>
    </row>
    <row r="748" spans="1:1" x14ac:dyDescent="0.2">
      <c r="A748" s="35"/>
    </row>
    <row r="749" spans="1:1" x14ac:dyDescent="0.2">
      <c r="A749" s="35"/>
    </row>
    <row r="750" spans="1:1" x14ac:dyDescent="0.2">
      <c r="A750" s="35"/>
    </row>
    <row r="751" spans="1:1" x14ac:dyDescent="0.2">
      <c r="A751" s="35"/>
    </row>
    <row r="752" spans="1:1" x14ac:dyDescent="0.2">
      <c r="A752" s="35"/>
    </row>
    <row r="753" spans="1:1" x14ac:dyDescent="0.2">
      <c r="A753" s="35"/>
    </row>
    <row r="754" spans="1:1" x14ac:dyDescent="0.2">
      <c r="A754" s="35"/>
    </row>
    <row r="755" spans="1:1" x14ac:dyDescent="0.2">
      <c r="A755" s="35"/>
    </row>
    <row r="756" spans="1:1" x14ac:dyDescent="0.2">
      <c r="A756" s="35"/>
    </row>
    <row r="757" spans="1:1" x14ac:dyDescent="0.2">
      <c r="A757" s="35"/>
    </row>
    <row r="758" spans="1:1" x14ac:dyDescent="0.2">
      <c r="A758" s="35"/>
    </row>
    <row r="759" spans="1:1" x14ac:dyDescent="0.2">
      <c r="A759" s="35"/>
    </row>
    <row r="760" spans="1:1" x14ac:dyDescent="0.2">
      <c r="A760" s="35"/>
    </row>
    <row r="761" spans="1:1" x14ac:dyDescent="0.2">
      <c r="A761" s="35"/>
    </row>
    <row r="762" spans="1:1" x14ac:dyDescent="0.2">
      <c r="A762" s="35"/>
    </row>
    <row r="763" spans="1:1" x14ac:dyDescent="0.2">
      <c r="A763" s="35"/>
    </row>
    <row r="764" spans="1:1" x14ac:dyDescent="0.2">
      <c r="A764" s="35"/>
    </row>
    <row r="765" spans="1:1" x14ac:dyDescent="0.2">
      <c r="A765" s="35"/>
    </row>
    <row r="766" spans="1:1" x14ac:dyDescent="0.2">
      <c r="A766" s="35"/>
    </row>
    <row r="767" spans="1:1" x14ac:dyDescent="0.2">
      <c r="A767" s="35"/>
    </row>
    <row r="768" spans="1:1" x14ac:dyDescent="0.2">
      <c r="A768" s="35"/>
    </row>
    <row r="769" spans="1:1" x14ac:dyDescent="0.2">
      <c r="A769" s="35"/>
    </row>
    <row r="770" spans="1:1" x14ac:dyDescent="0.2">
      <c r="A770" s="35"/>
    </row>
    <row r="771" spans="1:1" x14ac:dyDescent="0.2">
      <c r="A771" s="35"/>
    </row>
    <row r="772" spans="1:1" x14ac:dyDescent="0.2">
      <c r="A772" s="35"/>
    </row>
    <row r="773" spans="1:1" x14ac:dyDescent="0.2">
      <c r="A773" s="35"/>
    </row>
    <row r="774" spans="1:1" x14ac:dyDescent="0.2">
      <c r="A774" s="35"/>
    </row>
    <row r="775" spans="1:1" x14ac:dyDescent="0.2">
      <c r="A775" s="35"/>
    </row>
    <row r="776" spans="1:1" x14ac:dyDescent="0.2">
      <c r="A776" s="35"/>
    </row>
    <row r="777" spans="1:1" x14ac:dyDescent="0.2">
      <c r="A777" s="35"/>
    </row>
    <row r="778" spans="1:1" x14ac:dyDescent="0.2">
      <c r="A778" s="35"/>
    </row>
    <row r="779" spans="1:1" x14ac:dyDescent="0.2">
      <c r="A779" s="35"/>
    </row>
    <row r="780" spans="1:1" x14ac:dyDescent="0.2">
      <c r="A780" s="35"/>
    </row>
    <row r="781" spans="1:1" x14ac:dyDescent="0.2">
      <c r="A781" s="35"/>
    </row>
    <row r="782" spans="1:1" x14ac:dyDescent="0.2">
      <c r="A782" s="35"/>
    </row>
    <row r="783" spans="1:1" x14ac:dyDescent="0.2">
      <c r="A783" s="35"/>
    </row>
    <row r="784" spans="1:1" x14ac:dyDescent="0.2">
      <c r="A784" s="35"/>
    </row>
    <row r="785" spans="1:1" x14ac:dyDescent="0.2">
      <c r="A785" s="35"/>
    </row>
    <row r="786" spans="1:1" x14ac:dyDescent="0.2">
      <c r="A786" s="35"/>
    </row>
    <row r="787" spans="1:1" x14ac:dyDescent="0.2">
      <c r="A787" s="35"/>
    </row>
    <row r="788" spans="1:1" x14ac:dyDescent="0.2">
      <c r="A788" s="35"/>
    </row>
    <row r="789" spans="1:1" x14ac:dyDescent="0.2">
      <c r="A789" s="35"/>
    </row>
    <row r="790" spans="1:1" x14ac:dyDescent="0.2">
      <c r="A790" s="35"/>
    </row>
    <row r="791" spans="1:1" x14ac:dyDescent="0.2">
      <c r="A791" s="35"/>
    </row>
    <row r="792" spans="1:1" x14ac:dyDescent="0.2">
      <c r="A792" s="35"/>
    </row>
    <row r="793" spans="1:1" x14ac:dyDescent="0.2">
      <c r="A793" s="35"/>
    </row>
    <row r="794" spans="1:1" x14ac:dyDescent="0.2">
      <c r="A794" s="35"/>
    </row>
    <row r="795" spans="1:1" x14ac:dyDescent="0.2">
      <c r="A795" s="35"/>
    </row>
    <row r="796" spans="1:1" x14ac:dyDescent="0.2">
      <c r="A796" s="35"/>
    </row>
    <row r="797" spans="1:1" x14ac:dyDescent="0.2">
      <c r="A797" s="35"/>
    </row>
    <row r="798" spans="1:1" x14ac:dyDescent="0.2">
      <c r="A798" s="35"/>
    </row>
    <row r="799" spans="1:1" x14ac:dyDescent="0.2">
      <c r="A799" s="35"/>
    </row>
    <row r="800" spans="1:1" x14ac:dyDescent="0.2">
      <c r="A800" s="35"/>
    </row>
    <row r="801" spans="1:1" x14ac:dyDescent="0.2">
      <c r="A801" s="35"/>
    </row>
    <row r="802" spans="1:1" x14ac:dyDescent="0.2">
      <c r="A802" s="35"/>
    </row>
    <row r="803" spans="1:1" x14ac:dyDescent="0.2">
      <c r="A803" s="35"/>
    </row>
    <row r="804" spans="1:1" x14ac:dyDescent="0.2">
      <c r="A804" s="35"/>
    </row>
    <row r="805" spans="1:1" x14ac:dyDescent="0.2">
      <c r="A805" s="35"/>
    </row>
    <row r="806" spans="1:1" x14ac:dyDescent="0.2">
      <c r="A806" s="35"/>
    </row>
    <row r="807" spans="1:1" x14ac:dyDescent="0.2">
      <c r="A807" s="35"/>
    </row>
    <row r="808" spans="1:1" x14ac:dyDescent="0.2">
      <c r="A808" s="35"/>
    </row>
    <row r="809" spans="1:1" x14ac:dyDescent="0.2">
      <c r="A809" s="35"/>
    </row>
    <row r="810" spans="1:1" x14ac:dyDescent="0.2">
      <c r="A810" s="35"/>
    </row>
    <row r="811" spans="1:1" x14ac:dyDescent="0.2">
      <c r="A811" s="35"/>
    </row>
    <row r="812" spans="1:1" x14ac:dyDescent="0.2">
      <c r="A812" s="35"/>
    </row>
    <row r="813" spans="1:1" x14ac:dyDescent="0.2">
      <c r="A813" s="35"/>
    </row>
    <row r="814" spans="1:1" x14ac:dyDescent="0.2">
      <c r="A814" s="35"/>
    </row>
    <row r="815" spans="1:1" x14ac:dyDescent="0.2">
      <c r="A815" s="35"/>
    </row>
    <row r="816" spans="1:1" x14ac:dyDescent="0.2">
      <c r="A816" s="35"/>
    </row>
    <row r="817" spans="1:1" x14ac:dyDescent="0.2">
      <c r="A817" s="35"/>
    </row>
    <row r="818" spans="1:1" x14ac:dyDescent="0.2">
      <c r="A818" s="35"/>
    </row>
    <row r="819" spans="1:1" x14ac:dyDescent="0.2">
      <c r="A819" s="35"/>
    </row>
  </sheetData>
  <mergeCells count="4">
    <mergeCell ref="A1:D1"/>
    <mergeCell ref="G1:H1"/>
    <mergeCell ref="F2:G2"/>
    <mergeCell ref="H2:I2"/>
  </mergeCells>
  <pageMargins left="0.7" right="0.7" top="0.75" bottom="0.75" header="0.3" footer="0.3"/>
  <ignoredErrors>
    <ignoredError sqref="F53:I53 G47:I47 F4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+ Answers</vt:lpstr>
      <vt:lpstr>N2O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2018-10-06T23:57:35Z</dcterms:modified>
</cp:coreProperties>
</file>