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3_ncr:1_{841B93A7-0F59-0744-B3D1-3D630FC29F6E}" xr6:coauthVersionLast="32" xr6:coauthVersionMax="32" xr10:uidLastSave="{00000000-0000-0000-0000-000000000000}"/>
  <bookViews>
    <workbookView xWindow="80" yWindow="460" windowWidth="25440" windowHeight="15000" xr2:uid="{31DEBCDE-38FC-CA4F-B845-A280DAD82E4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/>
  <c r="G17" i="1"/>
  <c r="G18" i="1"/>
  <c r="E13" i="1"/>
  <c r="E11" i="1" l="1"/>
  <c r="E12" i="1"/>
  <c r="G19" i="1" l="1"/>
</calcChain>
</file>

<file path=xl/sharedStrings.xml><?xml version="1.0" encoding="utf-8"?>
<sst xmlns="http://schemas.openxmlformats.org/spreadsheetml/2006/main" count="46" uniqueCount="46">
  <si>
    <t>Flow Rate Calculations for BJ-01 Oxidizer System</t>
  </si>
  <si>
    <t>INPUTS</t>
  </si>
  <si>
    <t>Run Tank Inputs</t>
  </si>
  <si>
    <t>System Inputs</t>
  </si>
  <si>
    <t>ASSUMPTIONS</t>
  </si>
  <si>
    <t>Major head losses are negligible</t>
  </si>
  <si>
    <t>(length of pipe rel. short)</t>
  </si>
  <si>
    <t>Kinetic coefficients (alphas) are equal to unity</t>
  </si>
  <si>
    <t>(assuming turb. flow)</t>
  </si>
  <si>
    <t>Incompressible, no phase change, no temp change</t>
  </si>
  <si>
    <t>Written by Dan Zanko (08/14/2018)</t>
  </si>
  <si>
    <t>NOTES</t>
  </si>
  <si>
    <t xml:space="preserve">Based on Bernoulli's pipe flow eq'n, taken from some point in the cyl. section of Run Tank to just above injector </t>
  </si>
  <si>
    <t>ASSUMES Pressure at injector inlet = P_combch.!</t>
  </si>
  <si>
    <t>Comb. Ch. Pressure (psi)</t>
  </si>
  <si>
    <t>Overall deltaH (in.)</t>
  </si>
  <si>
    <t>Inner Diameter (in.)</t>
  </si>
  <si>
    <t>Ball Valve</t>
  </si>
  <si>
    <t>Pressure transducer &amp; p.t. split</t>
  </si>
  <si>
    <t>Instantaneous RT Height of Interest (in.))</t>
  </si>
  <si>
    <t>OUTUTS</t>
  </si>
  <si>
    <t>Run Tan Outputs</t>
  </si>
  <si>
    <t>System Outputs</t>
  </si>
  <si>
    <t>Minor Loss Coefficients</t>
  </si>
  <si>
    <t>Liquid N2O Density (lbm/in^3)</t>
  </si>
  <si>
    <t>Overall Length of Plumbing (in.)</t>
  </si>
  <si>
    <t>Overall deltaP (psi)</t>
  </si>
  <si>
    <t>Overall Loss Coeff. (-)</t>
  </si>
  <si>
    <t>Run Tank Pressure (psi)</t>
  </si>
  <si>
    <t>Accel. due to Grav (in/s^2)</t>
  </si>
  <si>
    <t>Min. pipe dia. required for desired max mass flow rate (in.)</t>
  </si>
  <si>
    <t>Max Required Mass Flow Rate (lbm/s)</t>
  </si>
  <si>
    <t>A</t>
  </si>
  <si>
    <t>B</t>
  </si>
  <si>
    <t>C</t>
  </si>
  <si>
    <t>R.T. outlet/injection plumbing inlet</t>
  </si>
  <si>
    <t>SOURCE: Fig. 8.22 (b) sharp edged entrance</t>
  </si>
  <si>
    <t>Liquid N2O @ 25.0 Celcius</t>
  </si>
  <si>
    <t>SOURCE: Table 8.2 (e) Ball Valve, fully open</t>
  </si>
  <si>
    <t>SOURCE: Table 8.2 (c) Tees, line-flow, threaded</t>
  </si>
  <si>
    <t>Fundamentals of Fluid Mechanics, 8th Ed</t>
  </si>
  <si>
    <t>SOURCE: Table 8.2 (d) Union, threaded</t>
  </si>
  <si>
    <t>RT out/plumb in. threading</t>
  </si>
  <si>
    <t>Factor of Safety 1.5</t>
  </si>
  <si>
    <t>BALL VALVE SIZE</t>
  </si>
  <si>
    <t>3/8"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</si>
</sst>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ACaslonPro-Regular"/>
      <family val="2"/>
    </font>
    <font>
      <b/>
      <sz val="11"/>
      <color theme="1"/>
      <name val="ACaslonPro-Regular"/>
    </font>
    <font>
      <b/>
      <i/>
      <sz val="11"/>
      <color theme="1"/>
      <name val="ACaslonPro-Regular"/>
    </font>
    <font>
      <i/>
      <sz val="11"/>
      <color theme="1"/>
      <name val="ACaslonPro-Regular"/>
    </font>
    <font>
      <b/>
      <i/>
      <sz val="12"/>
      <color theme="1"/>
      <name val="ACaslonPro-Regular"/>
    </font>
    <font>
      <sz val="14"/>
      <color theme="1"/>
      <name val="ACaslonPro-Regular"/>
      <family val="2"/>
    </font>
    <font>
      <sz val="11"/>
      <color theme="1"/>
      <name val="ACaslonPro-Regular"/>
    </font>
    <font>
      <sz val="9"/>
      <color theme="1"/>
      <name val="ACaslonPro-Regular"/>
    </font>
    <font>
      <i/>
      <sz val="9"/>
      <color theme="1"/>
      <name val="ACaslonPro-Regular"/>
    </font>
    <font>
      <b/>
      <sz val="10"/>
      <color theme="1"/>
      <name val="ACaslonPro-Regular"/>
    </font>
    <font>
      <sz val="9"/>
      <color theme="1"/>
      <name val="ACaslonPro-Regular"/>
      <family val="2"/>
    </font>
    <font>
      <b/>
      <i/>
      <sz val="10"/>
      <color theme="1"/>
      <name val="ACaslonPro-Regula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7" fillId="0" borderId="0" xfId="0" applyFont="1"/>
    <xf numFmtId="0" fontId="8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10" fillId="0" borderId="0" xfId="0" applyFont="1"/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0" fillId="0" borderId="0" xfId="0" quotePrefix="1" applyAlignment="1">
      <alignment horizontal="right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1" fillId="0" borderId="11" xfId="0" applyFont="1" applyBorder="1" applyAlignment="1">
      <alignment vertical="center" wrapText="1"/>
    </xf>
    <xf numFmtId="0" fontId="2" fillId="0" borderId="0" xfId="0" applyFont="1" applyBorder="1" applyAlignment="1"/>
    <xf numFmtId="0" fontId="1" fillId="0" borderId="0" xfId="0" applyFont="1" applyAlignment="1">
      <alignment horizontal="left" vertical="center"/>
    </xf>
    <xf numFmtId="0" fontId="1" fillId="0" borderId="0" xfId="0" applyFont="1" applyBorder="1"/>
    <xf numFmtId="0" fontId="1" fillId="0" borderId="2" xfId="0" applyFont="1" applyBorder="1"/>
    <xf numFmtId="0" fontId="2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0EA0-1C53-C140-9BBB-80C6C09D667F}">
  <dimension ref="A1:G31"/>
  <sheetViews>
    <sheetView tabSelected="1" topLeftCell="A4" workbookViewId="0">
      <selection activeCell="E15" sqref="E15"/>
    </sheetView>
  </sheetViews>
  <sheetFormatPr baseColWidth="10" defaultRowHeight="15"/>
  <cols>
    <col min="1" max="1" width="36.83203125" customWidth="1"/>
    <col min="2" max="2" width="38.6640625" customWidth="1"/>
    <col min="3" max="3" width="15.83203125" customWidth="1"/>
    <col min="4" max="4" width="19.5" customWidth="1"/>
    <col min="5" max="5" width="19.33203125" customWidth="1"/>
  </cols>
  <sheetData>
    <row r="1" spans="1:7" ht="21">
      <c r="B1" s="4" t="s">
        <v>0</v>
      </c>
      <c r="C1" s="4"/>
    </row>
    <row r="2" spans="1:7">
      <c r="B2" s="5" t="s">
        <v>10</v>
      </c>
      <c r="C2" s="5"/>
    </row>
    <row r="3" spans="1:7" ht="16" thickBot="1">
      <c r="B3" s="10"/>
      <c r="C3" s="10"/>
      <c r="D3" s="10"/>
      <c r="E3" s="10"/>
    </row>
    <row r="4" spans="1:7" ht="17" thickTop="1">
      <c r="B4" s="25" t="s">
        <v>1</v>
      </c>
      <c r="C4" s="14"/>
      <c r="D4" s="25" t="s">
        <v>20</v>
      </c>
      <c r="E4" s="9"/>
    </row>
    <row r="5" spans="1:7" ht="16">
      <c r="B5" s="20" t="s">
        <v>2</v>
      </c>
      <c r="C5" s="15"/>
      <c r="D5" s="23" t="s">
        <v>21</v>
      </c>
      <c r="E5" s="12"/>
    </row>
    <row r="6" spans="1:7">
      <c r="B6" s="21" t="s">
        <v>28</v>
      </c>
      <c r="C6" s="19">
        <v>815</v>
      </c>
      <c r="D6" s="21"/>
    </row>
    <row r="7" spans="1:7">
      <c r="B7" s="21" t="s">
        <v>16</v>
      </c>
      <c r="C7" s="19">
        <v>6</v>
      </c>
      <c r="D7" s="21"/>
    </row>
    <row r="8" spans="1:7">
      <c r="B8" s="21" t="s">
        <v>19</v>
      </c>
      <c r="C8" s="19">
        <v>0</v>
      </c>
      <c r="D8" s="21"/>
    </row>
    <row r="9" spans="1:7">
      <c r="B9" s="22"/>
      <c r="C9" s="17"/>
      <c r="D9" s="22"/>
      <c r="E9" s="9"/>
    </row>
    <row r="10" spans="1:7" ht="16">
      <c r="B10" s="23" t="s">
        <v>3</v>
      </c>
      <c r="C10" s="15"/>
      <c r="D10" s="23" t="s">
        <v>22</v>
      </c>
      <c r="E10" s="12"/>
    </row>
    <row r="11" spans="1:7">
      <c r="B11" s="21" t="s">
        <v>14</v>
      </c>
      <c r="C11" s="16">
        <v>533</v>
      </c>
      <c r="D11" s="21" t="s">
        <v>15</v>
      </c>
      <c r="E11" s="6">
        <f>SUM(C8,C12)</f>
        <v>0</v>
      </c>
    </row>
    <row r="12" spans="1:7">
      <c r="B12" s="21" t="s">
        <v>25</v>
      </c>
      <c r="C12" s="19">
        <v>0</v>
      </c>
      <c r="D12" s="21" t="s">
        <v>26</v>
      </c>
      <c r="E12" s="6">
        <f>C6-C11</f>
        <v>282</v>
      </c>
    </row>
    <row r="13" spans="1:7">
      <c r="B13" s="21" t="s">
        <v>31</v>
      </c>
      <c r="C13" s="26">
        <v>0.51680000000000004</v>
      </c>
      <c r="D13" s="21" t="s">
        <v>27</v>
      </c>
      <c r="E13" s="6">
        <f>SUM(C17:C20)</f>
        <v>1.53</v>
      </c>
    </row>
    <row r="14" spans="1:7">
      <c r="A14" s="27" t="s">
        <v>37</v>
      </c>
      <c r="B14" s="21" t="s">
        <v>24</v>
      </c>
      <c r="C14" s="16">
        <v>2.683845E-2</v>
      </c>
      <c r="D14" s="21"/>
      <c r="E14" s="6"/>
    </row>
    <row r="15" spans="1:7">
      <c r="A15" s="29"/>
      <c r="B15" s="21" t="s">
        <v>29</v>
      </c>
      <c r="C15" s="16">
        <v>386.08858300000003</v>
      </c>
      <c r="D15" s="21"/>
    </row>
    <row r="16" spans="1:7" ht="15" customHeight="1">
      <c r="A16" s="28" t="s">
        <v>40</v>
      </c>
      <c r="B16" s="24" t="s">
        <v>23</v>
      </c>
      <c r="C16" s="18"/>
      <c r="D16" s="30"/>
      <c r="E16" s="31"/>
      <c r="G16" s="6"/>
    </row>
    <row r="17" spans="1:7">
      <c r="A17" s="13" t="s">
        <v>36</v>
      </c>
      <c r="B17" s="21" t="s">
        <v>35</v>
      </c>
      <c r="C17" s="26">
        <v>0.5</v>
      </c>
      <c r="D17" s="35" t="s">
        <v>30</v>
      </c>
      <c r="E17" s="31"/>
      <c r="F17" t="s">
        <v>32</v>
      </c>
      <c r="G17" s="6">
        <f>E13+1</f>
        <v>2.5300000000000002</v>
      </c>
    </row>
    <row r="18" spans="1:7" ht="15" customHeight="1">
      <c r="A18" s="13" t="s">
        <v>41</v>
      </c>
      <c r="B18" s="21" t="s">
        <v>42</v>
      </c>
      <c r="C18" s="26">
        <v>0.08</v>
      </c>
      <c r="D18" s="35"/>
      <c r="E18" s="31"/>
      <c r="F18" t="s">
        <v>33</v>
      </c>
      <c r="G18">
        <f>((1/C7)^4)</f>
        <v>7.716049382716049E-4</v>
      </c>
    </row>
    <row r="19" spans="1:7" ht="15" customHeight="1">
      <c r="A19" s="13" t="s">
        <v>38</v>
      </c>
      <c r="B19" s="21" t="s">
        <v>17</v>
      </c>
      <c r="C19" s="26">
        <v>0.05</v>
      </c>
      <c r="D19" s="35"/>
      <c r="E19" s="31">
        <f>(G17/(G18+G19))^(1/4)</f>
        <v>0.2343335102732696</v>
      </c>
      <c r="F19" t="s">
        <v>34</v>
      </c>
      <c r="G19">
        <f>(0.25*((C14*PI()/C13)^2)*(((E12*12)/C14)+(C15*E11)))</f>
        <v>839.03973572222742</v>
      </c>
    </row>
    <row r="20" spans="1:7">
      <c r="A20" s="13" t="s">
        <v>39</v>
      </c>
      <c r="B20" t="s">
        <v>18</v>
      </c>
      <c r="C20" s="26">
        <v>0.9</v>
      </c>
      <c r="D20" s="32" t="s">
        <v>43</v>
      </c>
      <c r="E20" s="33">
        <f>1.5*E19</f>
        <v>0.35150026540990442</v>
      </c>
    </row>
    <row r="21" spans="1:7">
      <c r="C21" s="16"/>
      <c r="D21" s="1"/>
      <c r="E21" s="33"/>
    </row>
    <row r="22" spans="1:7">
      <c r="C22" s="16"/>
      <c r="D22" s="1" t="s">
        <v>44</v>
      </c>
      <c r="E22" s="1" t="s">
        <v>45</v>
      </c>
    </row>
    <row r="23" spans="1:7" ht="16" thickBot="1">
      <c r="B23" s="10"/>
      <c r="C23" s="11"/>
      <c r="D23" s="34"/>
      <c r="E23" s="34"/>
    </row>
    <row r="24" spans="1:7" ht="17" thickTop="1">
      <c r="B24" s="3" t="s">
        <v>4</v>
      </c>
    </row>
    <row r="25" spans="1:7">
      <c r="B25" s="7" t="s">
        <v>5</v>
      </c>
      <c r="C25" s="7" t="s">
        <v>6</v>
      </c>
    </row>
    <row r="26" spans="1:7">
      <c r="B26" s="7" t="s">
        <v>7</v>
      </c>
      <c r="C26" s="7" t="s">
        <v>8</v>
      </c>
    </row>
    <row r="27" spans="1:7">
      <c r="B27" s="7" t="s">
        <v>9</v>
      </c>
      <c r="C27" s="7"/>
    </row>
    <row r="28" spans="1:7">
      <c r="B28" s="8" t="s">
        <v>13</v>
      </c>
      <c r="C28" s="7"/>
    </row>
    <row r="29" spans="1:7" ht="16" thickBot="1">
      <c r="B29" s="10"/>
      <c r="C29" s="10"/>
      <c r="D29" s="10"/>
      <c r="E29" s="10"/>
    </row>
    <row r="30" spans="1:7" ht="16" thickTop="1">
      <c r="B30" s="2" t="s">
        <v>11</v>
      </c>
    </row>
    <row r="31" spans="1:7">
      <c r="B31" t="s">
        <v>12</v>
      </c>
    </row>
  </sheetData>
  <mergeCells count="3">
    <mergeCell ref="D17:D19"/>
    <mergeCell ref="B1:C1"/>
    <mergeCell ref="B2:C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Zanko</dc:creator>
  <cp:lastModifiedBy>Dan Zanko</cp:lastModifiedBy>
  <dcterms:created xsi:type="dcterms:W3CDTF">2018-08-14T19:51:02Z</dcterms:created>
  <dcterms:modified xsi:type="dcterms:W3CDTF">2018-08-14T21:51:24Z</dcterms:modified>
</cp:coreProperties>
</file>