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0" yWindow="460" windowWidth="2018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3" i="1"/>
  <c r="C5" i="1"/>
  <c r="C6" i="1"/>
  <c r="C7" i="1"/>
</calcChain>
</file>

<file path=xl/sharedStrings.xml><?xml version="1.0" encoding="utf-8"?>
<sst xmlns="http://schemas.openxmlformats.org/spreadsheetml/2006/main" count="31" uniqueCount="24">
  <si>
    <t>MEOP</t>
  </si>
  <si>
    <t>psi</t>
  </si>
  <si>
    <t>Efficiency Factor</t>
  </si>
  <si>
    <t>Inner radius</t>
  </si>
  <si>
    <t>in</t>
  </si>
  <si>
    <t>A-basis min allowable strength</t>
  </si>
  <si>
    <t>Material Properties - 6061-T6</t>
  </si>
  <si>
    <t>thickness, min (per hoop)</t>
  </si>
  <si>
    <t>thickness, min (per longitudinal)</t>
  </si>
  <si>
    <t>Operating Conditions</t>
  </si>
  <si>
    <t>shell thickness, min</t>
  </si>
  <si>
    <t>Shell - UG27</t>
  </si>
  <si>
    <t>Cap - UG34</t>
  </si>
  <si>
    <t>corresponding to spot radiograph exam</t>
  </si>
  <si>
    <t>C</t>
  </si>
  <si>
    <t>G, diameter of gasket location</t>
  </si>
  <si>
    <t>H, total hydrostatic force</t>
  </si>
  <si>
    <t>lbf</t>
  </si>
  <si>
    <t>m, gasket factor</t>
  </si>
  <si>
    <t>table 2-5[c][1]</t>
  </si>
  <si>
    <t>w, width of o-ring</t>
  </si>
  <si>
    <t>b, effective gasket seating width</t>
  </si>
  <si>
    <t>Hp, total joint-contact surface compression load</t>
  </si>
  <si>
    <t>Wm1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</si>
</sst>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C15" sqref="C15"/>
    </sheetView>
  </sheetViews>
  <sheetFormatPr baseColWidth="10" defaultRowHeight="16" x14ac:dyDescent="0.2"/>
  <cols>
    <col min="2" max="2" width="42.1640625" customWidth="1"/>
    <col min="4" max="4" width="23.5" customWidth="1"/>
    <col min="8" max="8" width="28.5" customWidth="1"/>
  </cols>
  <sheetData>
    <row r="2" spans="2:10" x14ac:dyDescent="0.2">
      <c r="B2" s="1" t="s">
        <v>11</v>
      </c>
      <c r="H2" s="1" t="s">
        <v>6</v>
      </c>
    </row>
    <row r="3" spans="2:10" x14ac:dyDescent="0.2">
      <c r="B3" t="s">
        <v>2</v>
      </c>
      <c r="C3">
        <v>0.8</v>
      </c>
      <c r="D3" t="s">
        <v>13</v>
      </c>
      <c r="H3" t="s">
        <v>5</v>
      </c>
      <c r="I3" s="2">
        <v>33000</v>
      </c>
      <c r="J3" t="s">
        <v>1</v>
      </c>
    </row>
    <row r="4" spans="2:10" x14ac:dyDescent="0.2">
      <c r="B4" t="s">
        <v>3</v>
      </c>
      <c r="C4">
        <v>2</v>
      </c>
      <c r="D4" t="s">
        <v>4</v>
      </c>
    </row>
    <row r="5" spans="2:10" x14ac:dyDescent="0.2">
      <c r="B5" t="s">
        <v>7</v>
      </c>
      <c r="C5" s="3">
        <f>I7*C4/(I3*C3-0.6*I7)</f>
        <v>4.6082949308755762E-2</v>
      </c>
      <c r="D5" t="s">
        <v>4</v>
      </c>
    </row>
    <row r="6" spans="2:10" x14ac:dyDescent="0.2">
      <c r="B6" t="s">
        <v>8</v>
      </c>
      <c r="C6" s="3">
        <f>I7*C4/(2*I3*C3+0.4*I7)</f>
        <v>2.2624434389140271E-2</v>
      </c>
      <c r="D6" t="s">
        <v>4</v>
      </c>
      <c r="H6" s="1" t="s">
        <v>9</v>
      </c>
    </row>
    <row r="7" spans="2:10" x14ac:dyDescent="0.2">
      <c r="B7" s="4" t="s">
        <v>10</v>
      </c>
      <c r="C7" s="5">
        <f>MIN(C5:C6)</f>
        <v>2.2624434389140271E-2</v>
      </c>
      <c r="D7" s="4" t="s">
        <v>4</v>
      </c>
      <c r="H7" t="s">
        <v>0</v>
      </c>
      <c r="I7">
        <v>600</v>
      </c>
      <c r="J7" t="s">
        <v>1</v>
      </c>
    </row>
    <row r="10" spans="2:10" x14ac:dyDescent="0.2">
      <c r="B10" s="1" t="s">
        <v>12</v>
      </c>
    </row>
    <row r="11" spans="2:10" x14ac:dyDescent="0.2">
      <c r="B11" t="s">
        <v>14</v>
      </c>
      <c r="C11">
        <v>0.3</v>
      </c>
    </row>
    <row r="12" spans="2:10" x14ac:dyDescent="0.2">
      <c r="B12" t="s">
        <v>15</v>
      </c>
      <c r="C12">
        <v>1</v>
      </c>
      <c r="D12" t="s">
        <v>4</v>
      </c>
    </row>
    <row r="13" spans="2:10" x14ac:dyDescent="0.2">
      <c r="B13" t="s">
        <v>16</v>
      </c>
      <c r="C13">
        <f>0.785*(C12^2)*I7</f>
        <v>471</v>
      </c>
      <c r="D13" t="s">
        <v>17</v>
      </c>
    </row>
    <row r="14" spans="2:10" x14ac:dyDescent="0.2">
      <c r="B14" t="s">
        <v>18</v>
      </c>
      <c r="C14">
        <v>0</v>
      </c>
      <c r="D14" t="s">
        <v>19</v>
      </c>
    </row>
    <row r="15" spans="2:10" x14ac:dyDescent="0.2">
      <c r="B15" t="s">
        <v>20</v>
      </c>
      <c r="C15" s="6">
        <f>3/32</f>
        <v>9.375E-2</v>
      </c>
      <c r="D15" t="s">
        <v>4</v>
      </c>
    </row>
    <row r="16" spans="2:10" x14ac:dyDescent="0.2">
      <c r="B16" t="s">
        <v>21</v>
      </c>
      <c r="C16">
        <f>C15/32</f>
        <v>2.9296875E-3</v>
      </c>
      <c r="D16" t="s">
        <v>4</v>
      </c>
    </row>
    <row r="17" spans="2:3" x14ac:dyDescent="0.2">
      <c r="B17" t="s">
        <v>22</v>
      </c>
      <c r="C17">
        <f>2*C16*3.14*C12*C14*I7</f>
        <v>0</v>
      </c>
    </row>
    <row r="18" spans="2:3" x14ac:dyDescent="0.2">
      <c r="B18" t="s">
        <v>23</v>
      </c>
      <c r="C18">
        <f>C13+C17</f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2018-10-14T15:54:29Z</dcterms:created>
  <dcterms:modified xsi:type="dcterms:W3CDTF">2018-10-14T16:47:32Z</dcterms:modified>
</cp:coreProperties>
</file>