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zanko/Documents/GitHub/Propulsion/"/>
    </mc:Choice>
  </mc:AlternateContent>
  <xr:revisionPtr revIDLastSave="0" documentId="13_ncr:1_{A880C54D-2AA8-4249-895B-69AB897E56A9}" xr6:coauthVersionLast="37" xr6:coauthVersionMax="37" xr10:uidLastSave="{00000000-0000-0000-0000-000000000000}"/>
  <bookViews>
    <workbookView xWindow="0" yWindow="460" windowWidth="33600" windowHeight="20540" activeTab="1" xr2:uid="{838B0196-D158-479E-A7C6-911A07F6EFB7}"/>
  </bookViews>
  <sheets>
    <sheet name="Inputs + Answers" sheetId="1" r:id="rId1"/>
    <sheet name="N2O Properti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2" l="1"/>
  <c r="G47" i="2"/>
  <c r="H47" i="2"/>
  <c r="I47" i="2"/>
  <c r="D47" i="2"/>
  <c r="C47" i="2"/>
  <c r="B47" i="2"/>
  <c r="O3" i="2"/>
  <c r="L2" i="2" s="1"/>
  <c r="C53" i="2"/>
  <c r="D53" i="2"/>
  <c r="B53" i="2"/>
  <c r="H33" i="2" l="1"/>
  <c r="H34" i="2"/>
  <c r="H35" i="2"/>
  <c r="H46" i="2"/>
  <c r="H61" i="2"/>
  <c r="H64" i="2"/>
  <c r="H68" i="2"/>
  <c r="H69" i="2"/>
  <c r="H71" i="2"/>
  <c r="F58" i="2"/>
  <c r="G15" i="2"/>
  <c r="G23" i="2"/>
  <c r="G26" i="2"/>
  <c r="B23" i="1"/>
  <c r="B24" i="1" s="1"/>
  <c r="B27" i="1"/>
  <c r="B29" i="1" s="1"/>
  <c r="H79" i="2"/>
  <c r="H78" i="2"/>
  <c r="F77" i="2"/>
  <c r="F76" i="2"/>
  <c r="F75" i="2"/>
  <c r="F74" i="2"/>
  <c r="F73" i="2"/>
  <c r="F72" i="2"/>
  <c r="F71" i="2"/>
  <c r="F70" i="2"/>
  <c r="F69" i="2"/>
  <c r="H67" i="2"/>
  <c r="H66" i="2"/>
  <c r="F65" i="2"/>
  <c r="F64" i="2"/>
  <c r="F63" i="2"/>
  <c r="F62" i="2"/>
  <c r="F61" i="2"/>
  <c r="F60" i="2"/>
  <c r="H59" i="2"/>
  <c r="H58" i="2"/>
  <c r="H57" i="2"/>
  <c r="H56" i="2"/>
  <c r="H55" i="2"/>
  <c r="H54" i="2"/>
  <c r="F52" i="2"/>
  <c r="F51" i="2"/>
  <c r="F50" i="2"/>
  <c r="F49" i="2"/>
  <c r="F48" i="2"/>
  <c r="F46" i="2"/>
  <c r="H45" i="2"/>
  <c r="F44" i="2"/>
  <c r="F43" i="2"/>
  <c r="H42" i="2"/>
  <c r="H41" i="2"/>
  <c r="H40" i="2"/>
  <c r="F39" i="2"/>
  <c r="F38" i="2"/>
  <c r="F37" i="2"/>
  <c r="F36" i="2"/>
  <c r="F35" i="2"/>
  <c r="F34" i="2"/>
  <c r="F33" i="2"/>
  <c r="F32" i="2"/>
  <c r="F31" i="2"/>
  <c r="F30" i="2"/>
  <c r="H29" i="2"/>
  <c r="H28" i="2"/>
  <c r="F27" i="2"/>
  <c r="F26" i="2"/>
  <c r="F25" i="2"/>
  <c r="F24" i="2"/>
  <c r="F23" i="2"/>
  <c r="F22" i="2"/>
  <c r="F21" i="2"/>
  <c r="F20" i="2"/>
  <c r="F19" i="2"/>
  <c r="H18" i="2"/>
  <c r="H17" i="2"/>
  <c r="H16" i="2"/>
  <c r="F15" i="2"/>
  <c r="F14" i="2"/>
  <c r="F13" i="2"/>
  <c r="F12" i="2"/>
  <c r="F11" i="2"/>
  <c r="F10" i="2"/>
  <c r="H9" i="2"/>
  <c r="H8" i="2"/>
  <c r="F7" i="2"/>
  <c r="F6" i="2"/>
  <c r="F5" i="2"/>
  <c r="F4" i="2"/>
  <c r="G63" i="2"/>
  <c r="G50" i="2"/>
  <c r="H32" i="2" l="1"/>
  <c r="F55" i="2"/>
  <c r="F54" i="2"/>
  <c r="F53" i="2" s="1"/>
  <c r="H23" i="2"/>
  <c r="I23" i="2" s="1"/>
  <c r="G77" i="2"/>
  <c r="F45" i="2"/>
  <c r="H22" i="2"/>
  <c r="G76" i="2"/>
  <c r="F9" i="2"/>
  <c r="H21" i="2"/>
  <c r="G60" i="2"/>
  <c r="F8" i="2"/>
  <c r="H48" i="2"/>
  <c r="H19" i="2"/>
  <c r="G55" i="2"/>
  <c r="I55" i="2" s="1"/>
  <c r="G52" i="2"/>
  <c r="H73" i="2"/>
  <c r="H11" i="2"/>
  <c r="G27" i="2"/>
  <c r="H72" i="2"/>
  <c r="H44" i="2"/>
  <c r="H10" i="2"/>
  <c r="F59" i="2"/>
  <c r="G79" i="2"/>
  <c r="I79" i="2" s="1"/>
  <c r="G51" i="2"/>
  <c r="G12" i="2"/>
  <c r="H43" i="2"/>
  <c r="H31" i="2"/>
  <c r="H7" i="2"/>
  <c r="G49" i="2"/>
  <c r="H30" i="2"/>
  <c r="H6" i="2"/>
  <c r="H60" i="2"/>
  <c r="G73" i="2"/>
  <c r="G48" i="2"/>
  <c r="I48" i="2" s="1"/>
  <c r="H5" i="2"/>
  <c r="H20" i="2"/>
  <c r="G39" i="2"/>
  <c r="G72" i="2"/>
  <c r="H4" i="2"/>
  <c r="G65" i="2"/>
  <c r="G38" i="2"/>
  <c r="I38" i="2" s="1"/>
  <c r="H77" i="2"/>
  <c r="H65" i="2"/>
  <c r="H52" i="2"/>
  <c r="H53" i="2" s="1"/>
  <c r="H39" i="2"/>
  <c r="H27" i="2"/>
  <c r="H15" i="2"/>
  <c r="I15" i="2" s="1"/>
  <c r="H70" i="2"/>
  <c r="G37" i="2"/>
  <c r="H76" i="2"/>
  <c r="H51" i="2"/>
  <c r="H38" i="2"/>
  <c r="H26" i="2"/>
  <c r="I26" i="2" s="1"/>
  <c r="H14" i="2"/>
  <c r="G62" i="2"/>
  <c r="G30" i="2"/>
  <c r="H75" i="2"/>
  <c r="H63" i="2"/>
  <c r="I63" i="2" s="1"/>
  <c r="H50" i="2"/>
  <c r="I50" i="2" s="1"/>
  <c r="H37" i="2"/>
  <c r="H25" i="2"/>
  <c r="H13" i="2"/>
  <c r="G78" i="2"/>
  <c r="I78" i="2" s="1"/>
  <c r="G61" i="2"/>
  <c r="I61" i="2" s="1"/>
  <c r="G29" i="2"/>
  <c r="I29" i="2" s="1"/>
  <c r="H74" i="2"/>
  <c r="H62" i="2"/>
  <c r="H49" i="2"/>
  <c r="H36" i="2"/>
  <c r="H24" i="2"/>
  <c r="H12" i="2"/>
  <c r="G75" i="2"/>
  <c r="G74" i="2"/>
  <c r="G36" i="2"/>
  <c r="F68" i="2"/>
  <c r="F56" i="2"/>
  <c r="F42" i="2"/>
  <c r="F18" i="2"/>
  <c r="G25" i="2"/>
  <c r="G35" i="2"/>
  <c r="I35" i="2" s="1"/>
  <c r="G11" i="2"/>
  <c r="F79" i="2"/>
  <c r="F67" i="2"/>
  <c r="F41" i="2"/>
  <c r="F29" i="2"/>
  <c r="F17" i="2"/>
  <c r="G46" i="2"/>
  <c r="I46" i="2" s="1"/>
  <c r="G34" i="2"/>
  <c r="I34" i="2" s="1"/>
  <c r="G22" i="2"/>
  <c r="G10" i="2"/>
  <c r="F78" i="2"/>
  <c r="F66" i="2"/>
  <c r="F40" i="2"/>
  <c r="F28" i="2"/>
  <c r="F16" i="2"/>
  <c r="G64" i="2"/>
  <c r="I64" i="2" s="1"/>
  <c r="G13" i="2"/>
  <c r="G24" i="2"/>
  <c r="G71" i="2"/>
  <c r="I71" i="2" s="1"/>
  <c r="G59" i="2"/>
  <c r="I59" i="2" s="1"/>
  <c r="G45" i="2"/>
  <c r="I45" i="2" s="1"/>
  <c r="G33" i="2"/>
  <c r="I33" i="2" s="1"/>
  <c r="G21" i="2"/>
  <c r="F57" i="2"/>
  <c r="G9" i="2"/>
  <c r="I9" i="2" s="1"/>
  <c r="G70" i="2"/>
  <c r="G58" i="2"/>
  <c r="I58" i="2" s="1"/>
  <c r="G44" i="2"/>
  <c r="G32" i="2"/>
  <c r="G20" i="2"/>
  <c r="G8" i="2"/>
  <c r="I8" i="2" s="1"/>
  <c r="G69" i="2"/>
  <c r="I69" i="2" s="1"/>
  <c r="G57" i="2"/>
  <c r="I57" i="2" s="1"/>
  <c r="G43" i="2"/>
  <c r="G31" i="2"/>
  <c r="G19" i="2"/>
  <c r="I19" i="2" s="1"/>
  <c r="G7" i="2"/>
  <c r="G68" i="2"/>
  <c r="I68" i="2" s="1"/>
  <c r="G56" i="2"/>
  <c r="I56" i="2" s="1"/>
  <c r="G42" i="2"/>
  <c r="I42" i="2" s="1"/>
  <c r="G18" i="2"/>
  <c r="I18" i="2" s="1"/>
  <c r="G6" i="2"/>
  <c r="G67" i="2"/>
  <c r="I67" i="2" s="1"/>
  <c r="G41" i="2"/>
  <c r="I41" i="2" s="1"/>
  <c r="G17" i="2"/>
  <c r="I17" i="2" s="1"/>
  <c r="G5" i="2"/>
  <c r="G14" i="2"/>
  <c r="I14" i="2" s="1"/>
  <c r="G66" i="2"/>
  <c r="I66" i="2" s="1"/>
  <c r="G54" i="2"/>
  <c r="I54" i="2" s="1"/>
  <c r="G40" i="2"/>
  <c r="I40" i="2" s="1"/>
  <c r="G28" i="2"/>
  <c r="I28" i="2" s="1"/>
  <c r="G16" i="2"/>
  <c r="I16" i="2" s="1"/>
  <c r="G4" i="2"/>
  <c r="E9" i="1"/>
  <c r="E8" i="1"/>
  <c r="E10" i="1"/>
  <c r="B17" i="1"/>
  <c r="G53" i="2" l="1"/>
  <c r="I27" i="2"/>
  <c r="I65" i="2"/>
  <c r="I77" i="2"/>
  <c r="I52" i="2"/>
  <c r="I53" i="2" s="1"/>
  <c r="I6" i="2"/>
  <c r="I20" i="2"/>
  <c r="I76" i="2"/>
  <c r="I22" i="2"/>
  <c r="I32" i="2"/>
  <c r="I39" i="2"/>
  <c r="I72" i="2"/>
  <c r="I4" i="2"/>
  <c r="I13" i="2"/>
  <c r="I73" i="2"/>
  <c r="I11" i="2"/>
  <c r="I60" i="2"/>
  <c r="I7" i="2"/>
  <c r="I31" i="2"/>
  <c r="I62" i="2"/>
  <c r="I44" i="2"/>
  <c r="I21" i="2"/>
  <c r="I5" i="2"/>
  <c r="I43" i="2"/>
  <c r="I10" i="2"/>
  <c r="I37" i="2"/>
  <c r="I30" i="2"/>
  <c r="I74" i="2"/>
  <c r="I12" i="2"/>
  <c r="I51" i="2"/>
  <c r="I25" i="2"/>
  <c r="I24" i="2"/>
  <c r="I49" i="2"/>
  <c r="I70" i="2"/>
  <c r="I36" i="2"/>
  <c r="I75" i="2"/>
  <c r="E6" i="1"/>
</calcChain>
</file>

<file path=xl/sharedStrings.xml><?xml version="1.0" encoding="utf-8"?>
<sst xmlns="http://schemas.openxmlformats.org/spreadsheetml/2006/main" count="43" uniqueCount="40">
  <si>
    <t>Inner Radius (in)</t>
  </si>
  <si>
    <t>Outer Radius (in)</t>
  </si>
  <si>
    <t>Internal Pressure (psi)</t>
  </si>
  <si>
    <t>External Pressure (psi)</t>
  </si>
  <si>
    <t>Outputs</t>
  </si>
  <si>
    <t>Inputs</t>
  </si>
  <si>
    <t>Factor of Safety</t>
  </si>
  <si>
    <t>Calculations for Various Formulae from ASME BPV Section VIII - Division 1</t>
  </si>
  <si>
    <t>Max. Allowable Tensile Stress (psi)</t>
  </si>
  <si>
    <t>UG-27.c.1 ---- t_min (in.)</t>
  </si>
  <si>
    <t>DESIGN GAUGE PRESSURE (psi)</t>
  </si>
  <si>
    <t>Joint Efficiency</t>
  </si>
  <si>
    <t>UG-27.c.2 ---- t_min (in.)</t>
  </si>
  <si>
    <t>N2O Run Tank</t>
  </si>
  <si>
    <t>Designer: Dan Zanko</t>
  </si>
  <si>
    <t>grav. Accel (ft/s2)</t>
  </si>
  <si>
    <t>worst case deltaP due to fluid height (25C if tank fully filled with liq) (psi)</t>
  </si>
  <si>
    <t>RT Internal Storage Length (ft)</t>
  </si>
  <si>
    <t>Assume piping length b/w RT &amp; CC (ft)</t>
  </si>
  <si>
    <t>worst case deltaP due to fluid height (25C if tank fully filled with liq) right before injector(psi)</t>
  </si>
  <si>
    <t>MINIMUM SHELL Thickness (in)</t>
  </si>
  <si>
    <t>(°F)</t>
  </si>
  <si>
    <t>Taken from gas encyclopedia by air liquide</t>
  </si>
  <si>
    <t>Temp</t>
  </si>
  <si>
    <t>(psi)</t>
  </si>
  <si>
    <t>Vap Pressure</t>
  </si>
  <si>
    <t>Liquid Density</t>
  </si>
  <si>
    <t>Gas density</t>
  </si>
  <si>
    <t>slug/ft3</t>
  </si>
  <si>
    <t>Bottom of RT</t>
  </si>
  <si>
    <t>Bottom of Plumbing</t>
  </si>
  <si>
    <t>Plumbing Length (ft)</t>
  </si>
  <si>
    <t>Total P</t>
  </si>
  <si>
    <t>deltaP</t>
  </si>
  <si>
    <t>delta P(from bot of RT)</t>
  </si>
  <si>
    <t>Cyl Length (ft)</t>
  </si>
  <si>
    <t>Height of hemi head (in)</t>
  </si>
  <si>
    <t>Height of hemi head (ft)</t>
  </si>
  <si>
    <t>interpolated</t>
  </si>
  <si>
    <t>Worst Case Pressure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</si>
</sst>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/>
    <xf numFmtId="164" fontId="7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0" fillId="0" borderId="6" xfId="0" applyBorder="1"/>
    <xf numFmtId="0" fontId="0" fillId="0" borderId="5" xfId="0" applyBorder="1"/>
    <xf numFmtId="166" fontId="9" fillId="0" borderId="6" xfId="0" applyNumberFormat="1" applyFont="1" applyBorder="1" applyAlignment="1">
      <alignment horizontal="center"/>
    </xf>
    <xf numFmtId="166" fontId="10" fillId="0" borderId="6" xfId="0" applyNumberFormat="1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2" fontId="10" fillId="0" borderId="5" xfId="0" applyNumberFormat="1" applyFont="1" applyBorder="1" applyAlignment="1">
      <alignment horizontal="center"/>
    </xf>
    <xf numFmtId="0" fontId="8" fillId="0" borderId="5" xfId="0" applyFont="1" applyBorder="1"/>
    <xf numFmtId="2" fontId="9" fillId="0" borderId="9" xfId="0" applyNumberFormat="1" applyFont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0" xfId="0" applyFont="1"/>
    <xf numFmtId="166" fontId="7" fillId="0" borderId="0" xfId="0" applyNumberFormat="1" applyFont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Pvap</c:v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'N2O Properties'!$A$4:$A$79</c:f>
              <c:numCache>
                <c:formatCode>0.00</c:formatCode>
                <c:ptCount val="76"/>
                <c:pt idx="0">
                  <c:v>32</c:v>
                </c:pt>
                <c:pt idx="1">
                  <c:v>32.9</c:v>
                </c:pt>
                <c:pt idx="2">
                  <c:v>33.799999999999997</c:v>
                </c:pt>
                <c:pt idx="3">
                  <c:v>34.700000000000003</c:v>
                </c:pt>
                <c:pt idx="4">
                  <c:v>35.6</c:v>
                </c:pt>
                <c:pt idx="5">
                  <c:v>36.5</c:v>
                </c:pt>
                <c:pt idx="6">
                  <c:v>37.4</c:v>
                </c:pt>
                <c:pt idx="7">
                  <c:v>38.299999999999997</c:v>
                </c:pt>
                <c:pt idx="8">
                  <c:v>39.200000000000003</c:v>
                </c:pt>
                <c:pt idx="9">
                  <c:v>40.1</c:v>
                </c:pt>
                <c:pt idx="10">
                  <c:v>41</c:v>
                </c:pt>
                <c:pt idx="11">
                  <c:v>41.9</c:v>
                </c:pt>
                <c:pt idx="12">
                  <c:v>42.8</c:v>
                </c:pt>
                <c:pt idx="13">
                  <c:v>43.7</c:v>
                </c:pt>
                <c:pt idx="14">
                  <c:v>44.6</c:v>
                </c:pt>
                <c:pt idx="15">
                  <c:v>45.5</c:v>
                </c:pt>
                <c:pt idx="16">
                  <c:v>46.4</c:v>
                </c:pt>
                <c:pt idx="17">
                  <c:v>47.3</c:v>
                </c:pt>
                <c:pt idx="18">
                  <c:v>48.2</c:v>
                </c:pt>
                <c:pt idx="19">
                  <c:v>49.1</c:v>
                </c:pt>
                <c:pt idx="20">
                  <c:v>50</c:v>
                </c:pt>
                <c:pt idx="21">
                  <c:v>50.9</c:v>
                </c:pt>
                <c:pt idx="22">
                  <c:v>51.8</c:v>
                </c:pt>
                <c:pt idx="23">
                  <c:v>52.7</c:v>
                </c:pt>
                <c:pt idx="24">
                  <c:v>53.6</c:v>
                </c:pt>
                <c:pt idx="25">
                  <c:v>54.5</c:v>
                </c:pt>
                <c:pt idx="26">
                  <c:v>55.4</c:v>
                </c:pt>
                <c:pt idx="27">
                  <c:v>56.3</c:v>
                </c:pt>
                <c:pt idx="28">
                  <c:v>57.2</c:v>
                </c:pt>
                <c:pt idx="29">
                  <c:v>58.1</c:v>
                </c:pt>
                <c:pt idx="30">
                  <c:v>59</c:v>
                </c:pt>
                <c:pt idx="31">
                  <c:v>59.9</c:v>
                </c:pt>
                <c:pt idx="32">
                  <c:v>60.8</c:v>
                </c:pt>
                <c:pt idx="33">
                  <c:v>61.7</c:v>
                </c:pt>
                <c:pt idx="34">
                  <c:v>62.6</c:v>
                </c:pt>
                <c:pt idx="35">
                  <c:v>63.5</c:v>
                </c:pt>
                <c:pt idx="36">
                  <c:v>64.400000000000006</c:v>
                </c:pt>
                <c:pt idx="37">
                  <c:v>65.3</c:v>
                </c:pt>
                <c:pt idx="38">
                  <c:v>66.2</c:v>
                </c:pt>
                <c:pt idx="39">
                  <c:v>67.099999999999994</c:v>
                </c:pt>
                <c:pt idx="40">
                  <c:v>68</c:v>
                </c:pt>
                <c:pt idx="41">
                  <c:v>68.900000000000006</c:v>
                </c:pt>
                <c:pt idx="42">
                  <c:v>69.8</c:v>
                </c:pt>
                <c:pt idx="43">
                  <c:v>70</c:v>
                </c:pt>
                <c:pt idx="44">
                  <c:v>70.7</c:v>
                </c:pt>
                <c:pt idx="45">
                  <c:v>71.599999999999994</c:v>
                </c:pt>
                <c:pt idx="46">
                  <c:v>72.5</c:v>
                </c:pt>
                <c:pt idx="47">
                  <c:v>73.400000000000006</c:v>
                </c:pt>
                <c:pt idx="48">
                  <c:v>74.3</c:v>
                </c:pt>
                <c:pt idx="49">
                  <c:v>75</c:v>
                </c:pt>
                <c:pt idx="50">
                  <c:v>75.2</c:v>
                </c:pt>
                <c:pt idx="51">
                  <c:v>76.099999999999994</c:v>
                </c:pt>
                <c:pt idx="52">
                  <c:v>77</c:v>
                </c:pt>
                <c:pt idx="53">
                  <c:v>77.900000000000006</c:v>
                </c:pt>
                <c:pt idx="54">
                  <c:v>78.8</c:v>
                </c:pt>
                <c:pt idx="55">
                  <c:v>79.7</c:v>
                </c:pt>
                <c:pt idx="56">
                  <c:v>80.599999999999994</c:v>
                </c:pt>
                <c:pt idx="57">
                  <c:v>81.5</c:v>
                </c:pt>
                <c:pt idx="58">
                  <c:v>82.4</c:v>
                </c:pt>
                <c:pt idx="59">
                  <c:v>83.3</c:v>
                </c:pt>
                <c:pt idx="60">
                  <c:v>84.2</c:v>
                </c:pt>
                <c:pt idx="61">
                  <c:v>85.1</c:v>
                </c:pt>
                <c:pt idx="62">
                  <c:v>86</c:v>
                </c:pt>
                <c:pt idx="63">
                  <c:v>86.9</c:v>
                </c:pt>
                <c:pt idx="64">
                  <c:v>87.8</c:v>
                </c:pt>
                <c:pt idx="65">
                  <c:v>88.7</c:v>
                </c:pt>
                <c:pt idx="66">
                  <c:v>89.6</c:v>
                </c:pt>
                <c:pt idx="67">
                  <c:v>90.5</c:v>
                </c:pt>
                <c:pt idx="68">
                  <c:v>91.4</c:v>
                </c:pt>
                <c:pt idx="69">
                  <c:v>92.3</c:v>
                </c:pt>
                <c:pt idx="70">
                  <c:v>93.2</c:v>
                </c:pt>
                <c:pt idx="71">
                  <c:v>94.1</c:v>
                </c:pt>
                <c:pt idx="72">
                  <c:v>95</c:v>
                </c:pt>
                <c:pt idx="73">
                  <c:v>95.9</c:v>
                </c:pt>
                <c:pt idx="74">
                  <c:v>96.8</c:v>
                </c:pt>
                <c:pt idx="75">
                  <c:v>97.47</c:v>
                </c:pt>
              </c:numCache>
            </c:numRef>
          </c:xVal>
          <c:yVal>
            <c:numRef>
              <c:f>'N2O Properties'!$B$4:$B$79</c:f>
              <c:numCache>
                <c:formatCode>0.00</c:formatCode>
                <c:ptCount val="76"/>
                <c:pt idx="0">
                  <c:v>452.82023903999999</c:v>
                </c:pt>
                <c:pt idx="1">
                  <c:v>458.65366740000002</c:v>
                </c:pt>
                <c:pt idx="2">
                  <c:v>464.54366057999999</c:v>
                </c:pt>
                <c:pt idx="3">
                  <c:v>470.48731781999993</c:v>
                </c:pt>
                <c:pt idx="4">
                  <c:v>476.48608949999999</c:v>
                </c:pt>
                <c:pt idx="5">
                  <c:v>482.54142600000006</c:v>
                </c:pt>
                <c:pt idx="6">
                  <c:v>488.65187693999997</c:v>
                </c:pt>
                <c:pt idx="7">
                  <c:v>494.82034307999999</c:v>
                </c:pt>
                <c:pt idx="8">
                  <c:v>501.04537404000001</c:v>
                </c:pt>
                <c:pt idx="9">
                  <c:v>507.32696982000004</c:v>
                </c:pt>
                <c:pt idx="10">
                  <c:v>513.66803117999996</c:v>
                </c:pt>
                <c:pt idx="11">
                  <c:v>520.06565735999993</c:v>
                </c:pt>
                <c:pt idx="12">
                  <c:v>526.52129874000002</c:v>
                </c:pt>
                <c:pt idx="13">
                  <c:v>533.03640570000005</c:v>
                </c:pt>
                <c:pt idx="14">
                  <c:v>539.61097824000001</c:v>
                </c:pt>
                <c:pt idx="15">
                  <c:v>546.24646674000007</c:v>
                </c:pt>
                <c:pt idx="16">
                  <c:v>552.93997044000002</c:v>
                </c:pt>
                <c:pt idx="17">
                  <c:v>559.69439009999996</c:v>
                </c:pt>
                <c:pt idx="18">
                  <c:v>566.51117609999994</c:v>
                </c:pt>
                <c:pt idx="19">
                  <c:v>573.38742767999997</c:v>
                </c:pt>
                <c:pt idx="20">
                  <c:v>580.32604560000004</c:v>
                </c:pt>
                <c:pt idx="21">
                  <c:v>587.32702986000004</c:v>
                </c:pt>
                <c:pt idx="22">
                  <c:v>594.39038045999996</c:v>
                </c:pt>
                <c:pt idx="23">
                  <c:v>601.51754778000009</c:v>
                </c:pt>
                <c:pt idx="24">
                  <c:v>608.70708144000002</c:v>
                </c:pt>
                <c:pt idx="25">
                  <c:v>615.96188219999999</c:v>
                </c:pt>
                <c:pt idx="26">
                  <c:v>623.28049967999993</c:v>
                </c:pt>
                <c:pt idx="27">
                  <c:v>630.66438426000002</c:v>
                </c:pt>
                <c:pt idx="28">
                  <c:v>638.11353594000002</c:v>
                </c:pt>
                <c:pt idx="29">
                  <c:v>645.62795472000005</c:v>
                </c:pt>
                <c:pt idx="30">
                  <c:v>653.21054135999998</c:v>
                </c:pt>
                <c:pt idx="31">
                  <c:v>660.85839510000005</c:v>
                </c:pt>
                <c:pt idx="32">
                  <c:v>668.57586708000008</c:v>
                </c:pt>
                <c:pt idx="33">
                  <c:v>676.36005653999996</c:v>
                </c:pt>
                <c:pt idx="34">
                  <c:v>684.21241385999997</c:v>
                </c:pt>
                <c:pt idx="35">
                  <c:v>692.13438942000005</c:v>
                </c:pt>
                <c:pt idx="36">
                  <c:v>700.12743360000002</c:v>
                </c:pt>
                <c:pt idx="37">
                  <c:v>708.18864564</c:v>
                </c:pt>
                <c:pt idx="38">
                  <c:v>716.32237667999993</c:v>
                </c:pt>
                <c:pt idx="39">
                  <c:v>724.52862672000003</c:v>
                </c:pt>
                <c:pt idx="40">
                  <c:v>732.80594538000003</c:v>
                </c:pt>
                <c:pt idx="41">
                  <c:v>741.15723342000001</c:v>
                </c:pt>
                <c:pt idx="42">
                  <c:v>749.58104045999994</c:v>
                </c:pt>
                <c:pt idx="43">
                  <c:v>751.46975752666663</c:v>
                </c:pt>
                <c:pt idx="44">
                  <c:v>758.08026725999991</c:v>
                </c:pt>
                <c:pt idx="45">
                  <c:v>766.65491381999993</c:v>
                </c:pt>
                <c:pt idx="46">
                  <c:v>775.30498014</c:v>
                </c:pt>
                <c:pt idx="47">
                  <c:v>784.03191660000005</c:v>
                </c:pt>
                <c:pt idx="48">
                  <c:v>792.83572320000007</c:v>
                </c:pt>
                <c:pt idx="49">
                  <c:v>799.74517236666668</c:v>
                </c:pt>
                <c:pt idx="50">
                  <c:v>801.71930069999996</c:v>
                </c:pt>
                <c:pt idx="51">
                  <c:v>810.68264910000005</c:v>
                </c:pt>
                <c:pt idx="52">
                  <c:v>819.72576839999999</c:v>
                </c:pt>
                <c:pt idx="53">
                  <c:v>828.85010898000007</c:v>
                </c:pt>
                <c:pt idx="54">
                  <c:v>838.05712122</c:v>
                </c:pt>
                <c:pt idx="55">
                  <c:v>847.34825549999994</c:v>
                </c:pt>
                <c:pt idx="56">
                  <c:v>856.72351182</c:v>
                </c:pt>
                <c:pt idx="57">
                  <c:v>866.18579093999995</c:v>
                </c:pt>
                <c:pt idx="58">
                  <c:v>875.73364248000007</c:v>
                </c:pt>
                <c:pt idx="59">
                  <c:v>885.37141757999996</c:v>
                </c:pt>
                <c:pt idx="60">
                  <c:v>895.10056662</c:v>
                </c:pt>
                <c:pt idx="61">
                  <c:v>904.91963922000002</c:v>
                </c:pt>
                <c:pt idx="62">
                  <c:v>914.83443690000001</c:v>
                </c:pt>
                <c:pt idx="63">
                  <c:v>924.84350928000003</c:v>
                </c:pt>
                <c:pt idx="64">
                  <c:v>934.95120750000012</c:v>
                </c:pt>
                <c:pt idx="65">
                  <c:v>945.16043231999993</c:v>
                </c:pt>
                <c:pt idx="66">
                  <c:v>955.47118374000013</c:v>
                </c:pt>
                <c:pt idx="67">
                  <c:v>965.88781289999997</c:v>
                </c:pt>
                <c:pt idx="68">
                  <c:v>976.41612132</c:v>
                </c:pt>
                <c:pt idx="69">
                  <c:v>987.05610900000011</c:v>
                </c:pt>
                <c:pt idx="70">
                  <c:v>997.81792859999996</c:v>
                </c:pt>
                <c:pt idx="71">
                  <c:v>1008.70448088</c:v>
                </c:pt>
                <c:pt idx="72">
                  <c:v>1019.7259185</c:v>
                </c:pt>
                <c:pt idx="73">
                  <c:v>1030.8938445000001</c:v>
                </c:pt>
                <c:pt idx="74">
                  <c:v>1042.23146496</c:v>
                </c:pt>
                <c:pt idx="75">
                  <c:v>1050.8003100000001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49-C147-B0BB-2253C2C9EB79}"/>
            </c:ext>
          </c:extLst>
        </c:ser>
        <c:ser>
          <c:idx val="1"/>
          <c:order val="1"/>
          <c:tx>
            <c:v>DeltaP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'N2O Properties'!$A$4:$A$79</c:f>
              <c:numCache>
                <c:formatCode>0.00</c:formatCode>
                <c:ptCount val="76"/>
                <c:pt idx="0">
                  <c:v>32</c:v>
                </c:pt>
                <c:pt idx="1">
                  <c:v>32.9</c:v>
                </c:pt>
                <c:pt idx="2">
                  <c:v>33.799999999999997</c:v>
                </c:pt>
                <c:pt idx="3">
                  <c:v>34.700000000000003</c:v>
                </c:pt>
                <c:pt idx="4">
                  <c:v>35.6</c:v>
                </c:pt>
                <c:pt idx="5">
                  <c:v>36.5</c:v>
                </c:pt>
                <c:pt idx="6">
                  <c:v>37.4</c:v>
                </c:pt>
                <c:pt idx="7">
                  <c:v>38.299999999999997</c:v>
                </c:pt>
                <c:pt idx="8">
                  <c:v>39.200000000000003</c:v>
                </c:pt>
                <c:pt idx="9">
                  <c:v>40.1</c:v>
                </c:pt>
                <c:pt idx="10">
                  <c:v>41</c:v>
                </c:pt>
                <c:pt idx="11">
                  <c:v>41.9</c:v>
                </c:pt>
                <c:pt idx="12">
                  <c:v>42.8</c:v>
                </c:pt>
                <c:pt idx="13">
                  <c:v>43.7</c:v>
                </c:pt>
                <c:pt idx="14">
                  <c:v>44.6</c:v>
                </c:pt>
                <c:pt idx="15">
                  <c:v>45.5</c:v>
                </c:pt>
                <c:pt idx="16">
                  <c:v>46.4</c:v>
                </c:pt>
                <c:pt idx="17">
                  <c:v>47.3</c:v>
                </c:pt>
                <c:pt idx="18">
                  <c:v>48.2</c:v>
                </c:pt>
                <c:pt idx="19">
                  <c:v>49.1</c:v>
                </c:pt>
                <c:pt idx="20">
                  <c:v>50</c:v>
                </c:pt>
                <c:pt idx="21">
                  <c:v>50.9</c:v>
                </c:pt>
                <c:pt idx="22">
                  <c:v>51.8</c:v>
                </c:pt>
                <c:pt idx="23">
                  <c:v>52.7</c:v>
                </c:pt>
                <c:pt idx="24">
                  <c:v>53.6</c:v>
                </c:pt>
                <c:pt idx="25">
                  <c:v>54.5</c:v>
                </c:pt>
                <c:pt idx="26">
                  <c:v>55.4</c:v>
                </c:pt>
                <c:pt idx="27">
                  <c:v>56.3</c:v>
                </c:pt>
                <c:pt idx="28">
                  <c:v>57.2</c:v>
                </c:pt>
                <c:pt idx="29">
                  <c:v>58.1</c:v>
                </c:pt>
                <c:pt idx="30">
                  <c:v>59</c:v>
                </c:pt>
                <c:pt idx="31">
                  <c:v>59.9</c:v>
                </c:pt>
                <c:pt idx="32">
                  <c:v>60.8</c:v>
                </c:pt>
                <c:pt idx="33">
                  <c:v>61.7</c:v>
                </c:pt>
                <c:pt idx="34">
                  <c:v>62.6</c:v>
                </c:pt>
                <c:pt idx="35">
                  <c:v>63.5</c:v>
                </c:pt>
                <c:pt idx="36">
                  <c:v>64.400000000000006</c:v>
                </c:pt>
                <c:pt idx="37">
                  <c:v>65.3</c:v>
                </c:pt>
                <c:pt idx="38">
                  <c:v>66.2</c:v>
                </c:pt>
                <c:pt idx="39">
                  <c:v>67.099999999999994</c:v>
                </c:pt>
                <c:pt idx="40">
                  <c:v>68</c:v>
                </c:pt>
                <c:pt idx="41">
                  <c:v>68.900000000000006</c:v>
                </c:pt>
                <c:pt idx="42">
                  <c:v>69.8</c:v>
                </c:pt>
                <c:pt idx="43">
                  <c:v>70</c:v>
                </c:pt>
                <c:pt idx="44">
                  <c:v>70.7</c:v>
                </c:pt>
                <c:pt idx="45">
                  <c:v>71.599999999999994</c:v>
                </c:pt>
                <c:pt idx="46">
                  <c:v>72.5</c:v>
                </c:pt>
                <c:pt idx="47">
                  <c:v>73.400000000000006</c:v>
                </c:pt>
                <c:pt idx="48">
                  <c:v>74.3</c:v>
                </c:pt>
                <c:pt idx="49">
                  <c:v>75</c:v>
                </c:pt>
                <c:pt idx="50">
                  <c:v>75.2</c:v>
                </c:pt>
                <c:pt idx="51">
                  <c:v>76.099999999999994</c:v>
                </c:pt>
                <c:pt idx="52">
                  <c:v>77</c:v>
                </c:pt>
                <c:pt idx="53">
                  <c:v>77.900000000000006</c:v>
                </c:pt>
                <c:pt idx="54">
                  <c:v>78.8</c:v>
                </c:pt>
                <c:pt idx="55">
                  <c:v>79.7</c:v>
                </c:pt>
                <c:pt idx="56">
                  <c:v>80.599999999999994</c:v>
                </c:pt>
                <c:pt idx="57">
                  <c:v>81.5</c:v>
                </c:pt>
                <c:pt idx="58">
                  <c:v>82.4</c:v>
                </c:pt>
                <c:pt idx="59">
                  <c:v>83.3</c:v>
                </c:pt>
                <c:pt idx="60">
                  <c:v>84.2</c:v>
                </c:pt>
                <c:pt idx="61">
                  <c:v>85.1</c:v>
                </c:pt>
                <c:pt idx="62">
                  <c:v>86</c:v>
                </c:pt>
                <c:pt idx="63">
                  <c:v>86.9</c:v>
                </c:pt>
                <c:pt idx="64">
                  <c:v>87.8</c:v>
                </c:pt>
                <c:pt idx="65">
                  <c:v>88.7</c:v>
                </c:pt>
                <c:pt idx="66">
                  <c:v>89.6</c:v>
                </c:pt>
                <c:pt idx="67">
                  <c:v>90.5</c:v>
                </c:pt>
                <c:pt idx="68">
                  <c:v>91.4</c:v>
                </c:pt>
                <c:pt idx="69">
                  <c:v>92.3</c:v>
                </c:pt>
                <c:pt idx="70">
                  <c:v>93.2</c:v>
                </c:pt>
                <c:pt idx="71">
                  <c:v>94.1</c:v>
                </c:pt>
                <c:pt idx="72">
                  <c:v>95</c:v>
                </c:pt>
                <c:pt idx="73">
                  <c:v>95.9</c:v>
                </c:pt>
                <c:pt idx="74">
                  <c:v>96.8</c:v>
                </c:pt>
                <c:pt idx="75">
                  <c:v>97.47</c:v>
                </c:pt>
              </c:numCache>
            </c:numRef>
          </c:xVal>
          <c:yVal>
            <c:numRef>
              <c:f>'N2O Properties'!$F$4:$F$79</c:f>
              <c:numCache>
                <c:formatCode>General</c:formatCode>
                <c:ptCount val="76"/>
                <c:pt idx="0">
                  <c:v>213.64468102508368</c:v>
                </c:pt>
                <c:pt idx="1">
                  <c:v>213.04383435979696</c:v>
                </c:pt>
                <c:pt idx="2">
                  <c:v>212.438512552746</c:v>
                </c:pt>
                <c:pt idx="3">
                  <c:v>211.82918667148499</c:v>
                </c:pt>
                <c:pt idx="4">
                  <c:v>211.21562118223687</c:v>
                </c:pt>
                <c:pt idx="5">
                  <c:v>210.59758055122458</c:v>
                </c:pt>
                <c:pt idx="6">
                  <c:v>209.97482924467101</c:v>
                </c:pt>
                <c:pt idx="7">
                  <c:v>209.34783833013029</c:v>
                </c:pt>
                <c:pt idx="8">
                  <c:v>208.7156656724942</c:v>
                </c:pt>
                <c:pt idx="9">
                  <c:v>208.07901787309396</c:v>
                </c:pt>
                <c:pt idx="10">
                  <c:v>207.4371883305983</c:v>
                </c:pt>
                <c:pt idx="11">
                  <c:v>206.79041257878436</c:v>
                </c:pt>
                <c:pt idx="12">
                  <c:v>206.13821955009797</c:v>
                </c:pt>
                <c:pt idx="13">
                  <c:v>205.48060924453912</c:v>
                </c:pt>
                <c:pt idx="14">
                  <c:v>204.81758166210787</c:v>
                </c:pt>
                <c:pt idx="15">
                  <c:v>204.14890126902705</c:v>
                </c:pt>
                <c:pt idx="16">
                  <c:v>203.47433253151968</c:v>
                </c:pt>
                <c:pt idx="17">
                  <c:v>202.79387544958578</c:v>
                </c:pt>
                <c:pt idx="18">
                  <c:v>202.10705895567119</c:v>
                </c:pt>
                <c:pt idx="19">
                  <c:v>201.4138830497759</c:v>
                </c:pt>
                <c:pt idx="20">
                  <c:v>200.71411219812285</c:v>
                </c:pt>
                <c:pt idx="21">
                  <c:v>200.00774640071208</c:v>
                </c:pt>
                <c:pt idx="22">
                  <c:v>199.2943145899894</c:v>
                </c:pt>
                <c:pt idx="23">
                  <c:v>198.57358123217773</c:v>
                </c:pt>
                <c:pt idx="24">
                  <c:v>197.84554632727719</c:v>
                </c:pt>
                <c:pt idx="25">
                  <c:v>197.10950327395648</c:v>
                </c:pt>
                <c:pt idx="26">
                  <c:v>196.36568760599275</c:v>
                </c:pt>
                <c:pt idx="27">
                  <c:v>195.61362825583177</c:v>
                </c:pt>
                <c:pt idx="28">
                  <c:v>194.85308968969659</c:v>
                </c:pt>
                <c:pt idx="29">
                  <c:v>194.08360084003297</c:v>
                </c:pt>
                <c:pt idx="30">
                  <c:v>193.30492617306399</c:v>
                </c:pt>
                <c:pt idx="31">
                  <c:v>192.51659462123538</c:v>
                </c:pt>
                <c:pt idx="32">
                  <c:v>191.71837065077017</c:v>
                </c:pt>
                <c:pt idx="33">
                  <c:v>190.9097831941142</c:v>
                </c:pt>
                <c:pt idx="34">
                  <c:v>190.0903611837133</c:v>
                </c:pt>
                <c:pt idx="35">
                  <c:v>189.25963355201344</c:v>
                </c:pt>
                <c:pt idx="36">
                  <c:v>188.41736476523749</c:v>
                </c:pt>
                <c:pt idx="37">
                  <c:v>187.56261268827728</c:v>
                </c:pt>
                <c:pt idx="38">
                  <c:v>186.69490625357855</c:v>
                </c:pt>
                <c:pt idx="39">
                  <c:v>185.81377439358727</c:v>
                </c:pt>
                <c:pt idx="40">
                  <c:v>184.91851050697227</c:v>
                </c:pt>
                <c:pt idx="41">
                  <c:v>184.00817245862527</c:v>
                </c:pt>
                <c:pt idx="42">
                  <c:v>183.08228918099206</c:v>
                </c:pt>
                <c:pt idx="43" formatCode="0.0000">
                  <c:v>182.87287348276371</c:v>
                </c:pt>
                <c:pt idx="44">
                  <c:v>182.13991853896454</c:v>
                </c:pt>
                <c:pt idx="45">
                  <c:v>181.17988286365727</c:v>
                </c:pt>
                <c:pt idx="46">
                  <c:v>180.20124001996211</c:v>
                </c:pt>
                <c:pt idx="47">
                  <c:v>179.2030478727707</c:v>
                </c:pt>
                <c:pt idx="48">
                  <c:v>178.18389321942075</c:v>
                </c:pt>
                <c:pt idx="49" formatCode="0.0000">
                  <c:v>177.3738140488434</c:v>
                </c:pt>
                <c:pt idx="50">
                  <c:v>177.14236285724985</c:v>
                </c:pt>
                <c:pt idx="51">
                  <c:v>176.07680804981857</c:v>
                </c:pt>
                <c:pt idx="52">
                  <c:v>174.98581559446447</c:v>
                </c:pt>
                <c:pt idx="53">
                  <c:v>173.86726568719408</c:v>
                </c:pt>
                <c:pt idx="54">
                  <c:v>172.71903852401377</c:v>
                </c:pt>
                <c:pt idx="55">
                  <c:v>171.53854323337595</c:v>
                </c:pt>
                <c:pt idx="56">
                  <c:v>170.32318894373279</c:v>
                </c:pt>
                <c:pt idx="57">
                  <c:v>169.06944264842846</c:v>
                </c:pt>
                <c:pt idx="58">
                  <c:v>167.77400687458405</c:v>
                </c:pt>
                <c:pt idx="59">
                  <c:v>166.43217094665832</c:v>
                </c:pt>
                <c:pt idx="60">
                  <c:v>165.03875312155583</c:v>
                </c:pt>
                <c:pt idx="61">
                  <c:v>163.58786505485011</c:v>
                </c:pt>
                <c:pt idx="62">
                  <c:v>162.07220519945213</c:v>
                </c:pt>
                <c:pt idx="63">
                  <c:v>160.48258773805651</c:v>
                </c:pt>
                <c:pt idx="64">
                  <c:v>158.80817811691833</c:v>
                </c:pt>
                <c:pt idx="65">
                  <c:v>157.0346087756368</c:v>
                </c:pt>
                <c:pt idx="66">
                  <c:v>155.14374361337809</c:v>
                </c:pt>
                <c:pt idx="67">
                  <c:v>153.11179371865882</c:v>
                </c:pt>
                <c:pt idx="68">
                  <c:v>150.90507776135911</c:v>
                </c:pt>
                <c:pt idx="69">
                  <c:v>148.47625345228937</c:v>
                </c:pt>
                <c:pt idx="70">
                  <c:v>145.7532474556684</c:v>
                </c:pt>
                <c:pt idx="71">
                  <c:v>142.61782181541079</c:v>
                </c:pt>
                <c:pt idx="72">
                  <c:v>138.85304992284185</c:v>
                </c:pt>
                <c:pt idx="73">
                  <c:v>133.97867840653092</c:v>
                </c:pt>
                <c:pt idx="74">
                  <c:v>126.43076298678214</c:v>
                </c:pt>
                <c:pt idx="75">
                  <c:v>106.46385810385254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49-C147-B0BB-2253C2C9EB79}"/>
            </c:ext>
          </c:extLst>
        </c:ser>
        <c:ser>
          <c:idx val="2"/>
          <c:order val="2"/>
          <c:tx>
            <c:v>Total P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'N2O Properties'!$A$4:$A$79</c:f>
              <c:numCache>
                <c:formatCode>0.00</c:formatCode>
                <c:ptCount val="76"/>
                <c:pt idx="0">
                  <c:v>32</c:v>
                </c:pt>
                <c:pt idx="1">
                  <c:v>32.9</c:v>
                </c:pt>
                <c:pt idx="2">
                  <c:v>33.799999999999997</c:v>
                </c:pt>
                <c:pt idx="3">
                  <c:v>34.700000000000003</c:v>
                </c:pt>
                <c:pt idx="4">
                  <c:v>35.6</c:v>
                </c:pt>
                <c:pt idx="5">
                  <c:v>36.5</c:v>
                </c:pt>
                <c:pt idx="6">
                  <c:v>37.4</c:v>
                </c:pt>
                <c:pt idx="7">
                  <c:v>38.299999999999997</c:v>
                </c:pt>
                <c:pt idx="8">
                  <c:v>39.200000000000003</c:v>
                </c:pt>
                <c:pt idx="9">
                  <c:v>40.1</c:v>
                </c:pt>
                <c:pt idx="10">
                  <c:v>41</c:v>
                </c:pt>
                <c:pt idx="11">
                  <c:v>41.9</c:v>
                </c:pt>
                <c:pt idx="12">
                  <c:v>42.8</c:v>
                </c:pt>
                <c:pt idx="13">
                  <c:v>43.7</c:v>
                </c:pt>
                <c:pt idx="14">
                  <c:v>44.6</c:v>
                </c:pt>
                <c:pt idx="15">
                  <c:v>45.5</c:v>
                </c:pt>
                <c:pt idx="16">
                  <c:v>46.4</c:v>
                </c:pt>
                <c:pt idx="17">
                  <c:v>47.3</c:v>
                </c:pt>
                <c:pt idx="18">
                  <c:v>48.2</c:v>
                </c:pt>
                <c:pt idx="19">
                  <c:v>49.1</c:v>
                </c:pt>
                <c:pt idx="20">
                  <c:v>50</c:v>
                </c:pt>
                <c:pt idx="21">
                  <c:v>50.9</c:v>
                </c:pt>
                <c:pt idx="22">
                  <c:v>51.8</c:v>
                </c:pt>
                <c:pt idx="23">
                  <c:v>52.7</c:v>
                </c:pt>
                <c:pt idx="24">
                  <c:v>53.6</c:v>
                </c:pt>
                <c:pt idx="25">
                  <c:v>54.5</c:v>
                </c:pt>
                <c:pt idx="26">
                  <c:v>55.4</c:v>
                </c:pt>
                <c:pt idx="27">
                  <c:v>56.3</c:v>
                </c:pt>
                <c:pt idx="28">
                  <c:v>57.2</c:v>
                </c:pt>
                <c:pt idx="29">
                  <c:v>58.1</c:v>
                </c:pt>
                <c:pt idx="30">
                  <c:v>59</c:v>
                </c:pt>
                <c:pt idx="31">
                  <c:v>59.9</c:v>
                </c:pt>
                <c:pt idx="32">
                  <c:v>60.8</c:v>
                </c:pt>
                <c:pt idx="33">
                  <c:v>61.7</c:v>
                </c:pt>
                <c:pt idx="34">
                  <c:v>62.6</c:v>
                </c:pt>
                <c:pt idx="35">
                  <c:v>63.5</c:v>
                </c:pt>
                <c:pt idx="36">
                  <c:v>64.400000000000006</c:v>
                </c:pt>
                <c:pt idx="37">
                  <c:v>65.3</c:v>
                </c:pt>
                <c:pt idx="38">
                  <c:v>66.2</c:v>
                </c:pt>
                <c:pt idx="39">
                  <c:v>67.099999999999994</c:v>
                </c:pt>
                <c:pt idx="40">
                  <c:v>68</c:v>
                </c:pt>
                <c:pt idx="41">
                  <c:v>68.900000000000006</c:v>
                </c:pt>
                <c:pt idx="42">
                  <c:v>69.8</c:v>
                </c:pt>
                <c:pt idx="43">
                  <c:v>70</c:v>
                </c:pt>
                <c:pt idx="44">
                  <c:v>70.7</c:v>
                </c:pt>
                <c:pt idx="45">
                  <c:v>71.599999999999994</c:v>
                </c:pt>
                <c:pt idx="46">
                  <c:v>72.5</c:v>
                </c:pt>
                <c:pt idx="47">
                  <c:v>73.400000000000006</c:v>
                </c:pt>
                <c:pt idx="48">
                  <c:v>74.3</c:v>
                </c:pt>
                <c:pt idx="49">
                  <c:v>75</c:v>
                </c:pt>
                <c:pt idx="50">
                  <c:v>75.2</c:v>
                </c:pt>
                <c:pt idx="51">
                  <c:v>76.099999999999994</c:v>
                </c:pt>
                <c:pt idx="52">
                  <c:v>77</c:v>
                </c:pt>
                <c:pt idx="53">
                  <c:v>77.900000000000006</c:v>
                </c:pt>
                <c:pt idx="54">
                  <c:v>78.8</c:v>
                </c:pt>
                <c:pt idx="55">
                  <c:v>79.7</c:v>
                </c:pt>
                <c:pt idx="56">
                  <c:v>80.599999999999994</c:v>
                </c:pt>
                <c:pt idx="57">
                  <c:v>81.5</c:v>
                </c:pt>
                <c:pt idx="58">
                  <c:v>82.4</c:v>
                </c:pt>
                <c:pt idx="59">
                  <c:v>83.3</c:v>
                </c:pt>
                <c:pt idx="60">
                  <c:v>84.2</c:v>
                </c:pt>
                <c:pt idx="61">
                  <c:v>85.1</c:v>
                </c:pt>
                <c:pt idx="62">
                  <c:v>86</c:v>
                </c:pt>
                <c:pt idx="63">
                  <c:v>86.9</c:v>
                </c:pt>
                <c:pt idx="64">
                  <c:v>87.8</c:v>
                </c:pt>
                <c:pt idx="65">
                  <c:v>88.7</c:v>
                </c:pt>
                <c:pt idx="66">
                  <c:v>89.6</c:v>
                </c:pt>
                <c:pt idx="67">
                  <c:v>90.5</c:v>
                </c:pt>
                <c:pt idx="68">
                  <c:v>91.4</c:v>
                </c:pt>
                <c:pt idx="69">
                  <c:v>92.3</c:v>
                </c:pt>
                <c:pt idx="70">
                  <c:v>93.2</c:v>
                </c:pt>
                <c:pt idx="71">
                  <c:v>94.1</c:v>
                </c:pt>
                <c:pt idx="72">
                  <c:v>95</c:v>
                </c:pt>
                <c:pt idx="73">
                  <c:v>95.9</c:v>
                </c:pt>
                <c:pt idx="74">
                  <c:v>96.8</c:v>
                </c:pt>
                <c:pt idx="75">
                  <c:v>97.47</c:v>
                </c:pt>
              </c:numCache>
            </c:numRef>
          </c:xVal>
          <c:yVal>
            <c:numRef>
              <c:f>'N2O Properties'!$G$4:$G$79</c:f>
              <c:numCache>
                <c:formatCode>General</c:formatCode>
                <c:ptCount val="76"/>
                <c:pt idx="0">
                  <c:v>666.46492006508367</c:v>
                </c:pt>
                <c:pt idx="1">
                  <c:v>671.69750175979698</c:v>
                </c:pt>
                <c:pt idx="2">
                  <c:v>676.98217313274597</c:v>
                </c:pt>
                <c:pt idx="3">
                  <c:v>682.31650449148492</c:v>
                </c:pt>
                <c:pt idx="4">
                  <c:v>687.70171068223681</c:v>
                </c:pt>
                <c:pt idx="5">
                  <c:v>693.13900655122461</c:v>
                </c:pt>
                <c:pt idx="6">
                  <c:v>698.62670618467098</c:v>
                </c:pt>
                <c:pt idx="7">
                  <c:v>704.16818141013027</c:v>
                </c:pt>
                <c:pt idx="8">
                  <c:v>709.76103971249427</c:v>
                </c:pt>
                <c:pt idx="9">
                  <c:v>715.40598769309395</c:v>
                </c:pt>
                <c:pt idx="10">
                  <c:v>721.10521951059832</c:v>
                </c:pt>
                <c:pt idx="11">
                  <c:v>726.85606993878423</c:v>
                </c:pt>
                <c:pt idx="12">
                  <c:v>732.65951829009805</c:v>
                </c:pt>
                <c:pt idx="13">
                  <c:v>738.51701494453914</c:v>
                </c:pt>
                <c:pt idx="14">
                  <c:v>744.42855990210785</c:v>
                </c:pt>
                <c:pt idx="15">
                  <c:v>750.39536800902715</c:v>
                </c:pt>
                <c:pt idx="16">
                  <c:v>756.41430297151965</c:v>
                </c:pt>
                <c:pt idx="17">
                  <c:v>762.48826554958578</c:v>
                </c:pt>
                <c:pt idx="18">
                  <c:v>768.61823505567111</c:v>
                </c:pt>
                <c:pt idx="19">
                  <c:v>774.80131072977588</c:v>
                </c:pt>
                <c:pt idx="20">
                  <c:v>781.04015779812289</c:v>
                </c:pt>
                <c:pt idx="21">
                  <c:v>787.33477626071215</c:v>
                </c:pt>
                <c:pt idx="22">
                  <c:v>793.68469504998939</c:v>
                </c:pt>
                <c:pt idx="23">
                  <c:v>800.09112901217782</c:v>
                </c:pt>
                <c:pt idx="24">
                  <c:v>806.55262776727727</c:v>
                </c:pt>
                <c:pt idx="25">
                  <c:v>813.07138547395652</c:v>
                </c:pt>
                <c:pt idx="26">
                  <c:v>819.64618728599271</c:v>
                </c:pt>
                <c:pt idx="27">
                  <c:v>826.27801251583173</c:v>
                </c:pt>
                <c:pt idx="28">
                  <c:v>832.96662562969664</c:v>
                </c:pt>
                <c:pt idx="29">
                  <c:v>839.71155556003305</c:v>
                </c:pt>
                <c:pt idx="30">
                  <c:v>846.515467533064</c:v>
                </c:pt>
                <c:pt idx="31">
                  <c:v>853.37498972123547</c:v>
                </c:pt>
                <c:pt idx="32">
                  <c:v>860.29423773077019</c:v>
                </c:pt>
                <c:pt idx="33">
                  <c:v>867.26983973411416</c:v>
                </c:pt>
                <c:pt idx="34">
                  <c:v>874.30277504371327</c:v>
                </c:pt>
                <c:pt idx="35">
                  <c:v>881.39402297201354</c:v>
                </c:pt>
                <c:pt idx="36">
                  <c:v>888.54479836523751</c:v>
                </c:pt>
                <c:pt idx="37">
                  <c:v>895.75125832827734</c:v>
                </c:pt>
                <c:pt idx="38">
                  <c:v>903.01728293357849</c:v>
                </c:pt>
                <c:pt idx="39">
                  <c:v>910.34240111358736</c:v>
                </c:pt>
                <c:pt idx="40">
                  <c:v>917.72445588697224</c:v>
                </c:pt>
                <c:pt idx="41">
                  <c:v>925.16540587862528</c:v>
                </c:pt>
                <c:pt idx="42">
                  <c:v>932.66332964099206</c:v>
                </c:pt>
                <c:pt idx="43" formatCode="0.0000">
                  <c:v>934.34263100943042</c:v>
                </c:pt>
                <c:pt idx="44">
                  <c:v>940.22018579896439</c:v>
                </c:pt>
                <c:pt idx="45">
                  <c:v>947.83479668365726</c:v>
                </c:pt>
                <c:pt idx="46">
                  <c:v>955.50622015996214</c:v>
                </c:pt>
                <c:pt idx="47">
                  <c:v>963.2349644727708</c:v>
                </c:pt>
                <c:pt idx="48">
                  <c:v>971.0196164194208</c:v>
                </c:pt>
                <c:pt idx="49" formatCode="0.0000">
                  <c:v>977.11898641550999</c:v>
                </c:pt>
                <c:pt idx="50">
                  <c:v>978.86166355724981</c:v>
                </c:pt>
                <c:pt idx="51">
                  <c:v>986.75945714981867</c:v>
                </c:pt>
                <c:pt idx="52">
                  <c:v>994.71158399446449</c:v>
                </c:pt>
                <c:pt idx="53">
                  <c:v>1002.7173746671941</c:v>
                </c:pt>
                <c:pt idx="54">
                  <c:v>1010.7761597440137</c:v>
                </c:pt>
                <c:pt idx="55">
                  <c:v>1018.8867987333758</c:v>
                </c:pt>
                <c:pt idx="56">
                  <c:v>1027.0467007637328</c:v>
                </c:pt>
                <c:pt idx="57">
                  <c:v>1035.2552335884284</c:v>
                </c:pt>
                <c:pt idx="58">
                  <c:v>1043.5076493545841</c:v>
                </c:pt>
                <c:pt idx="59">
                  <c:v>1051.8035885266584</c:v>
                </c:pt>
                <c:pt idx="60">
                  <c:v>1060.1393197415559</c:v>
                </c:pt>
                <c:pt idx="61">
                  <c:v>1068.5075042748501</c:v>
                </c:pt>
                <c:pt idx="62">
                  <c:v>1076.9066420994523</c:v>
                </c:pt>
                <c:pt idx="63">
                  <c:v>1085.3260970180565</c:v>
                </c:pt>
                <c:pt idx="64">
                  <c:v>1093.7593856169185</c:v>
                </c:pt>
                <c:pt idx="65">
                  <c:v>1102.1950410956367</c:v>
                </c:pt>
                <c:pt idx="66">
                  <c:v>1110.6149273533783</c:v>
                </c:pt>
                <c:pt idx="67">
                  <c:v>1118.9996066186588</c:v>
                </c:pt>
                <c:pt idx="68">
                  <c:v>1127.3211990813591</c:v>
                </c:pt>
                <c:pt idx="69">
                  <c:v>1135.5323624522894</c:v>
                </c:pt>
                <c:pt idx="70">
                  <c:v>1143.5711760556683</c:v>
                </c:pt>
                <c:pt idx="71">
                  <c:v>1151.3223026954108</c:v>
                </c:pt>
                <c:pt idx="72">
                  <c:v>1158.5789684228419</c:v>
                </c:pt>
                <c:pt idx="73">
                  <c:v>1164.872522906531</c:v>
                </c:pt>
                <c:pt idx="74">
                  <c:v>1168.6622279467822</c:v>
                </c:pt>
                <c:pt idx="75">
                  <c:v>1157.2641681038526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49-C147-B0BB-2253C2C9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040623"/>
        <c:axId val="894464367"/>
      </c:scatterChart>
      <c:valAx>
        <c:axId val="1007040623"/>
        <c:scaling>
          <c:orientation val="minMax"/>
          <c:max val="10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(ºF)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64367"/>
        <c:crosses val="autoZero"/>
        <c:crossBetween val="midCat"/>
      </c:valAx>
      <c:valAx>
        <c:axId val="8944643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40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764</xdr:colOff>
      <xdr:row>5</xdr:row>
      <xdr:rowOff>12234</xdr:rowOff>
    </xdr:from>
    <xdr:to>
      <xdr:col>14</xdr:col>
      <xdr:colOff>264924</xdr:colOff>
      <xdr:row>19</xdr:row>
      <xdr:rowOff>146587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5631D-F229-2C44-8BD7-40E3AD061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F123-32E7-44A1-9243-3BCDE965A118}">
  <dimension ref="A1:F29"/>
  <sheetViews>
    <sheetView zoomScale="150" workbookViewId="0">
      <selection activeCell="E12" sqref="E12"/>
    </sheetView>
  </sheetViews>
  <sheetFormatPr baseColWidth="10" defaultColWidth="8.83203125" defaultRowHeight="15" x14ac:dyDescent="0.2"/>
  <cols>
    <col min="1" max="1" width="28.83203125" bestFit="1" customWidth="1"/>
    <col min="3" max="3" width="3.6640625" customWidth="1"/>
    <col min="4" max="4" width="23.5" bestFit="1" customWidth="1"/>
    <col min="5" max="5" width="21.83203125" customWidth="1"/>
  </cols>
  <sheetData>
    <row r="1" spans="1:6" ht="16" x14ac:dyDescent="0.2">
      <c r="A1" s="48" t="s">
        <v>7</v>
      </c>
      <c r="B1" s="48"/>
      <c r="C1" s="48"/>
      <c r="D1" s="48"/>
      <c r="E1" s="48"/>
      <c r="F1" s="48"/>
    </row>
    <row r="2" spans="1:6" ht="16" x14ac:dyDescent="0.2">
      <c r="A2" s="49" t="s">
        <v>13</v>
      </c>
      <c r="B2" s="49"/>
      <c r="C2" s="49"/>
      <c r="D2" s="49"/>
      <c r="E2" s="49"/>
      <c r="F2" s="49"/>
    </row>
    <row r="3" spans="1:6" x14ac:dyDescent="0.2">
      <c r="A3" s="51" t="s">
        <v>14</v>
      </c>
      <c r="B3" s="51"/>
      <c r="C3" s="51"/>
      <c r="D3" s="51"/>
      <c r="E3" s="51"/>
      <c r="F3" s="51"/>
    </row>
    <row r="5" spans="1:6" x14ac:dyDescent="0.2">
      <c r="A5" s="50" t="s">
        <v>5</v>
      </c>
      <c r="B5" s="50"/>
      <c r="D5" s="50" t="s">
        <v>4</v>
      </c>
      <c r="E5" s="50"/>
    </row>
    <row r="6" spans="1:6" x14ac:dyDescent="0.2">
      <c r="A6" t="s">
        <v>2</v>
      </c>
      <c r="B6">
        <v>825</v>
      </c>
      <c r="D6" s="1" t="s">
        <v>1</v>
      </c>
      <c r="E6" s="2">
        <f>B8+B9</f>
        <v>4.125</v>
      </c>
    </row>
    <row r="7" spans="1:6" x14ac:dyDescent="0.2">
      <c r="A7" s="3" t="s">
        <v>3</v>
      </c>
      <c r="B7" s="3">
        <v>0</v>
      </c>
    </row>
    <row r="8" spans="1:6" x14ac:dyDescent="0.2">
      <c r="A8" t="s">
        <v>0</v>
      </c>
      <c r="B8">
        <v>3.125</v>
      </c>
      <c r="D8" s="8" t="s">
        <v>9</v>
      </c>
      <c r="E8" s="9">
        <f>B17*B8/((B11*B9)-(0.6*B17))</f>
        <v>0.16108247422680413</v>
      </c>
    </row>
    <row r="9" spans="1:6" x14ac:dyDescent="0.2">
      <c r="A9" t="s">
        <v>11</v>
      </c>
      <c r="B9" s="3">
        <v>1</v>
      </c>
      <c r="D9" s="10" t="s">
        <v>12</v>
      </c>
      <c r="E9" s="11">
        <f>B17*B8/((2*B11*B9)+(0.4*B17))</f>
        <v>7.7351485148514851E-2</v>
      </c>
    </row>
    <row r="10" spans="1:6" ht="16" x14ac:dyDescent="0.2">
      <c r="A10" s="4" t="s">
        <v>6</v>
      </c>
      <c r="B10">
        <v>2</v>
      </c>
      <c r="D10" s="12" t="s">
        <v>20</v>
      </c>
      <c r="E10" s="13">
        <f>MAX(E8:E9)</f>
        <v>0.16108247422680413</v>
      </c>
    </row>
    <row r="11" spans="1:6" x14ac:dyDescent="0.2">
      <c r="A11" t="s">
        <v>8</v>
      </c>
      <c r="B11">
        <v>33000</v>
      </c>
      <c r="D11" s="7"/>
      <c r="E11" s="6"/>
    </row>
    <row r="12" spans="1:6" x14ac:dyDescent="0.2">
      <c r="D12" s="7"/>
      <c r="E12" s="6"/>
    </row>
    <row r="13" spans="1:6" x14ac:dyDescent="0.2">
      <c r="D13" s="7"/>
      <c r="E13" s="6"/>
    </row>
    <row r="14" spans="1:6" x14ac:dyDescent="0.2">
      <c r="D14" s="5"/>
      <c r="E14" s="5"/>
    </row>
    <row r="15" spans="1:6" x14ac:dyDescent="0.2">
      <c r="D15" s="5"/>
      <c r="E15" s="5"/>
    </row>
    <row r="16" spans="1:6" x14ac:dyDescent="0.2">
      <c r="D16" s="5"/>
      <c r="E16" s="5"/>
    </row>
    <row r="17" spans="1:5" x14ac:dyDescent="0.2">
      <c r="A17" t="s">
        <v>10</v>
      </c>
      <c r="B17">
        <f>B10*(B6-B7)</f>
        <v>1650</v>
      </c>
      <c r="D17" s="5"/>
      <c r="E17" s="5"/>
    </row>
    <row r="18" spans="1:5" x14ac:dyDescent="0.2">
      <c r="D18" s="5"/>
      <c r="E18" s="5"/>
    </row>
    <row r="23" spans="1:5" x14ac:dyDescent="0.2">
      <c r="A23" s="47" t="s">
        <v>16</v>
      </c>
      <c r="B23" s="21">
        <f>B20*B22*B19</f>
        <v>0</v>
      </c>
    </row>
    <row r="24" spans="1:5" x14ac:dyDescent="0.2">
      <c r="A24" s="47"/>
      <c r="B24" s="22">
        <f>B23+B6</f>
        <v>825</v>
      </c>
    </row>
    <row r="25" spans="1:5" x14ac:dyDescent="0.2">
      <c r="A25" s="22"/>
      <c r="B25" s="22"/>
    </row>
    <row r="26" spans="1:5" x14ac:dyDescent="0.2">
      <c r="A26" s="22" t="s">
        <v>18</v>
      </c>
      <c r="B26" s="22">
        <v>1</v>
      </c>
    </row>
    <row r="27" spans="1:5" ht="15" customHeight="1" x14ac:dyDescent="0.2">
      <c r="A27" s="47" t="s">
        <v>19</v>
      </c>
      <c r="B27" s="21">
        <f>B20*B22*(B19+B26)</f>
        <v>0</v>
      </c>
    </row>
    <row r="28" spans="1:5" x14ac:dyDescent="0.2">
      <c r="A28" s="47"/>
      <c r="B28" s="22"/>
    </row>
    <row r="29" spans="1:5" x14ac:dyDescent="0.2">
      <c r="A29" s="47"/>
      <c r="B29" s="21">
        <f>B27+B6</f>
        <v>825</v>
      </c>
    </row>
  </sheetData>
  <mergeCells count="7">
    <mergeCell ref="A23:A24"/>
    <mergeCell ref="A27:A29"/>
    <mergeCell ref="A1:F1"/>
    <mergeCell ref="A2:F2"/>
    <mergeCell ref="D5:E5"/>
    <mergeCell ref="A5:B5"/>
    <mergeCell ref="A3:F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1E3-ED84-DB4C-A4E2-7857F2E34756}">
  <dimension ref="A1:O819"/>
  <sheetViews>
    <sheetView tabSelected="1" zoomScale="114" zoomScaleNormal="140" workbookViewId="0">
      <selection activeCell="J10" sqref="J10"/>
    </sheetView>
  </sheetViews>
  <sheetFormatPr baseColWidth="10" defaultRowHeight="15" x14ac:dyDescent="0.2"/>
  <cols>
    <col min="1" max="1" width="10.83203125" style="24"/>
    <col min="3" max="3" width="11.83203125" customWidth="1"/>
    <col min="4" max="4" width="10.83203125" style="23"/>
    <col min="5" max="5" width="4.5" customWidth="1"/>
    <col min="6" max="6" width="14" style="36" customWidth="1"/>
    <col min="7" max="7" width="16" style="35" customWidth="1"/>
    <col min="8" max="8" width="18.83203125" style="37" bestFit="1" customWidth="1"/>
    <col min="9" max="9" width="15.33203125" style="35" customWidth="1"/>
    <col min="10" max="10" width="15.33203125" style="63" customWidth="1"/>
    <col min="11" max="11" width="23.6640625" bestFit="1" customWidth="1"/>
    <col min="14" max="14" width="19.5" bestFit="1" customWidth="1"/>
  </cols>
  <sheetData>
    <row r="1" spans="1:15" x14ac:dyDescent="0.2">
      <c r="A1" s="52" t="s">
        <v>22</v>
      </c>
      <c r="B1" s="53"/>
      <c r="C1" s="53"/>
      <c r="D1" s="54"/>
      <c r="E1" s="14"/>
      <c r="F1" s="59" t="s">
        <v>39</v>
      </c>
      <c r="G1" s="55"/>
      <c r="H1" s="55"/>
      <c r="I1" s="60"/>
      <c r="J1" s="61"/>
      <c r="K1" t="s">
        <v>31</v>
      </c>
      <c r="L1">
        <v>1.5</v>
      </c>
      <c r="N1" t="s">
        <v>35</v>
      </c>
      <c r="O1">
        <v>3.2490157499999999</v>
      </c>
    </row>
    <row r="2" spans="1:15" x14ac:dyDescent="0.2">
      <c r="A2" s="27" t="s">
        <v>23</v>
      </c>
      <c r="B2" t="s">
        <v>25</v>
      </c>
      <c r="C2" s="17" t="s">
        <v>26</v>
      </c>
      <c r="D2" s="25" t="s">
        <v>27</v>
      </c>
      <c r="E2" s="17"/>
      <c r="F2" s="56" t="s">
        <v>29</v>
      </c>
      <c r="G2" s="57"/>
      <c r="H2" s="57" t="s">
        <v>30</v>
      </c>
      <c r="I2" s="58"/>
      <c r="J2" s="46"/>
      <c r="K2" t="s">
        <v>17</v>
      </c>
      <c r="L2">
        <f>O1+(2*O3)</f>
        <v>3.7698490833333334</v>
      </c>
      <c r="N2" t="s">
        <v>36</v>
      </c>
      <c r="O2">
        <v>3.125</v>
      </c>
    </row>
    <row r="3" spans="1:15" x14ac:dyDescent="0.2">
      <c r="A3" s="30" t="s">
        <v>21</v>
      </c>
      <c r="B3" s="19" t="s">
        <v>24</v>
      </c>
      <c r="C3" s="20" t="s">
        <v>28</v>
      </c>
      <c r="D3" s="31" t="s">
        <v>28</v>
      </c>
      <c r="E3" s="17"/>
      <c r="F3" s="32" t="s">
        <v>33</v>
      </c>
      <c r="G3" s="34" t="s">
        <v>32</v>
      </c>
      <c r="H3" s="33" t="s">
        <v>34</v>
      </c>
      <c r="I3" s="34" t="s">
        <v>32</v>
      </c>
      <c r="J3" s="62"/>
      <c r="K3" t="s">
        <v>15</v>
      </c>
      <c r="L3">
        <v>32.200000000000003</v>
      </c>
      <c r="N3" t="s">
        <v>37</v>
      </c>
      <c r="O3">
        <f>O2/12</f>
        <v>0.26041666666666669</v>
      </c>
    </row>
    <row r="4" spans="1:15" x14ac:dyDescent="0.2">
      <c r="A4" s="27">
        <v>32</v>
      </c>
      <c r="B4" s="15">
        <v>452.82023903999999</v>
      </c>
      <c r="C4" s="17">
        <v>1.75999830112</v>
      </c>
      <c r="D4" s="25">
        <v>0.16525852904319999</v>
      </c>
      <c r="E4" s="17"/>
      <c r="F4" s="36">
        <f t="shared" ref="F4:F33" si="0">C4*$L$3*$L$2</f>
        <v>213.64468102508368</v>
      </c>
      <c r="G4" s="35">
        <f t="shared" ref="G4:G33" si="1">B4+(C4*$L$3*$L$2)</f>
        <v>666.46492006508367</v>
      </c>
      <c r="H4" s="37">
        <f t="shared" ref="H4:H33" si="2">C4*$L$3*$L$1</f>
        <v>85.007917944096008</v>
      </c>
      <c r="I4" s="35">
        <f t="shared" ref="I4:I33" si="3">G4+H4</f>
        <v>751.47283800917967</v>
      </c>
    </row>
    <row r="5" spans="1:15" x14ac:dyDescent="0.2">
      <c r="A5" s="27">
        <v>32.9</v>
      </c>
      <c r="B5" s="15">
        <v>458.65366740000002</v>
      </c>
      <c r="C5" s="17">
        <v>1.7550485447999999</v>
      </c>
      <c r="D5" s="25">
        <v>0.16772615040639999</v>
      </c>
      <c r="E5" s="17"/>
      <c r="F5" s="36">
        <f t="shared" si="0"/>
        <v>213.04383435979696</v>
      </c>
      <c r="G5" s="35">
        <f t="shared" si="1"/>
        <v>671.69750175979698</v>
      </c>
      <c r="H5" s="37">
        <f t="shared" si="2"/>
        <v>84.768844713840011</v>
      </c>
      <c r="I5" s="35">
        <f t="shared" si="3"/>
        <v>756.46634647363703</v>
      </c>
    </row>
    <row r="6" spans="1:15" x14ac:dyDescent="0.2">
      <c r="A6" s="27">
        <v>33.799999999999997</v>
      </c>
      <c r="B6" s="15">
        <v>464.54366057999999</v>
      </c>
      <c r="C6" s="17">
        <v>1.7500619224</v>
      </c>
      <c r="D6" s="25">
        <v>0.1702317244288</v>
      </c>
      <c r="E6" s="17"/>
      <c r="F6" s="36">
        <f t="shared" si="0"/>
        <v>212.438512552746</v>
      </c>
      <c r="G6" s="35">
        <f t="shared" si="1"/>
        <v>676.98217313274597</v>
      </c>
      <c r="H6" s="37">
        <f t="shared" si="2"/>
        <v>84.527990851920009</v>
      </c>
      <c r="I6" s="35">
        <f t="shared" si="3"/>
        <v>761.51016398466595</v>
      </c>
    </row>
    <row r="7" spans="1:15" x14ac:dyDescent="0.2">
      <c r="A7" s="27">
        <v>34.700000000000003</v>
      </c>
      <c r="B7" s="15">
        <v>470.48731781999993</v>
      </c>
      <c r="C7" s="17">
        <v>1.7450423145599998</v>
      </c>
      <c r="D7" s="25">
        <v>0.17277604664159998</v>
      </c>
      <c r="E7" s="17"/>
      <c r="F7" s="36">
        <f t="shared" si="0"/>
        <v>211.82918667148499</v>
      </c>
      <c r="G7" s="35">
        <f t="shared" si="1"/>
        <v>682.31650449148492</v>
      </c>
      <c r="H7" s="37">
        <f t="shared" si="2"/>
        <v>84.285543793247996</v>
      </c>
      <c r="I7" s="35">
        <f t="shared" si="3"/>
        <v>766.60204828473297</v>
      </c>
    </row>
    <row r="8" spans="1:15" x14ac:dyDescent="0.2">
      <c r="A8" s="27">
        <v>35.6</v>
      </c>
      <c r="B8" s="15">
        <v>476.48608949999999</v>
      </c>
      <c r="C8" s="17">
        <v>1.73998778096</v>
      </c>
      <c r="D8" s="25">
        <v>0.17536002899519998</v>
      </c>
      <c r="E8" s="17"/>
      <c r="F8" s="36">
        <f t="shared" si="0"/>
        <v>211.21562118223687</v>
      </c>
      <c r="G8" s="35">
        <f t="shared" si="1"/>
        <v>687.70171068223681</v>
      </c>
      <c r="H8" s="37">
        <f t="shared" si="2"/>
        <v>84.041409820368003</v>
      </c>
      <c r="I8" s="35">
        <f t="shared" si="3"/>
        <v>771.74312050260482</v>
      </c>
    </row>
    <row r="9" spans="1:15" x14ac:dyDescent="0.2">
      <c r="A9" s="27">
        <v>36.5</v>
      </c>
      <c r="B9" s="15">
        <v>482.54142600000006</v>
      </c>
      <c r="C9" s="17">
        <v>1.73489638128</v>
      </c>
      <c r="D9" s="25">
        <v>0.17798456403679999</v>
      </c>
      <c r="E9" s="17"/>
      <c r="F9" s="36">
        <f t="shared" si="0"/>
        <v>210.59758055122458</v>
      </c>
      <c r="G9" s="35">
        <f t="shared" si="1"/>
        <v>693.13900655122461</v>
      </c>
      <c r="H9" s="37">
        <f t="shared" si="2"/>
        <v>83.795495215824019</v>
      </c>
      <c r="I9" s="35">
        <f t="shared" si="3"/>
        <v>776.93450176704869</v>
      </c>
    </row>
    <row r="10" spans="1:15" x14ac:dyDescent="0.2">
      <c r="A10" s="27">
        <v>37.4</v>
      </c>
      <c r="B10" s="15">
        <v>488.65187693999997</v>
      </c>
      <c r="C10" s="17">
        <v>1.7297661752</v>
      </c>
      <c r="D10" s="25">
        <v>0.18065056371679999</v>
      </c>
      <c r="E10" s="17"/>
      <c r="F10" s="36">
        <f t="shared" si="0"/>
        <v>209.97482924467101</v>
      </c>
      <c r="G10" s="35">
        <f t="shared" si="1"/>
        <v>698.62670618467098</v>
      </c>
      <c r="H10" s="37">
        <f t="shared" si="2"/>
        <v>83.547706262160006</v>
      </c>
      <c r="I10" s="35">
        <f t="shared" si="3"/>
        <v>782.17441244683096</v>
      </c>
    </row>
    <row r="11" spans="1:15" x14ac:dyDescent="0.2">
      <c r="A11" s="27">
        <v>38.299999999999997</v>
      </c>
      <c r="B11" s="15">
        <v>494.82034307999999</v>
      </c>
      <c r="C11" s="17">
        <v>1.7246010433599999</v>
      </c>
      <c r="D11" s="25">
        <v>0.18335905640479999</v>
      </c>
      <c r="E11" s="17"/>
      <c r="F11" s="36">
        <f t="shared" si="0"/>
        <v>209.34783833013029</v>
      </c>
      <c r="G11" s="35">
        <f t="shared" si="1"/>
        <v>704.16818141013027</v>
      </c>
      <c r="H11" s="37">
        <f t="shared" si="2"/>
        <v>83.298230394287998</v>
      </c>
      <c r="I11" s="35">
        <f t="shared" si="3"/>
        <v>787.46641180441827</v>
      </c>
    </row>
    <row r="12" spans="1:15" x14ac:dyDescent="0.2">
      <c r="A12" s="27">
        <v>39.200000000000003</v>
      </c>
      <c r="B12" s="15">
        <v>501.04537404000001</v>
      </c>
      <c r="C12" s="17">
        <v>1.7193932244799999</v>
      </c>
      <c r="D12" s="25">
        <v>0.18611099285759999</v>
      </c>
      <c r="E12" s="17"/>
      <c r="F12" s="36">
        <f t="shared" si="0"/>
        <v>208.7156656724942</v>
      </c>
      <c r="G12" s="35">
        <f t="shared" si="1"/>
        <v>709.76103971249427</v>
      </c>
      <c r="H12" s="37">
        <f t="shared" si="2"/>
        <v>83.046692742383996</v>
      </c>
      <c r="I12" s="35">
        <f t="shared" si="3"/>
        <v>792.80773245487831</v>
      </c>
    </row>
    <row r="13" spans="1:15" x14ac:dyDescent="0.2">
      <c r="A13" s="27">
        <v>40.1</v>
      </c>
      <c r="B13" s="15">
        <v>507.32696982000004</v>
      </c>
      <c r="C13" s="17">
        <v>1.71414853952</v>
      </c>
      <c r="D13" s="25">
        <v>0.1889074790576</v>
      </c>
      <c r="E13" s="17"/>
      <c r="F13" s="36">
        <f t="shared" si="0"/>
        <v>208.07901787309396</v>
      </c>
      <c r="G13" s="35">
        <f t="shared" si="1"/>
        <v>715.40598769309395</v>
      </c>
      <c r="H13" s="37">
        <f t="shared" si="2"/>
        <v>82.793374458816004</v>
      </c>
      <c r="I13" s="35">
        <f t="shared" si="3"/>
        <v>798.19936215191001</v>
      </c>
    </row>
    <row r="14" spans="1:15" x14ac:dyDescent="0.2">
      <c r="A14" s="27">
        <v>41</v>
      </c>
      <c r="B14" s="15">
        <v>513.66803117999996</v>
      </c>
      <c r="C14" s="17">
        <v>1.7088611675200001</v>
      </c>
      <c r="D14" s="25">
        <v>0.19174958218079999</v>
      </c>
      <c r="E14" s="17"/>
      <c r="F14" s="36">
        <f t="shared" si="0"/>
        <v>207.4371883305983</v>
      </c>
      <c r="G14" s="35">
        <f t="shared" si="1"/>
        <v>721.10521951059832</v>
      </c>
      <c r="H14" s="37">
        <f t="shared" si="2"/>
        <v>82.537994391216003</v>
      </c>
      <c r="I14" s="35">
        <f t="shared" si="3"/>
        <v>803.64321390181431</v>
      </c>
    </row>
    <row r="15" spans="1:15" x14ac:dyDescent="0.2">
      <c r="A15" s="27">
        <v>41.9</v>
      </c>
      <c r="B15" s="15">
        <v>520.06565735999993</v>
      </c>
      <c r="C15" s="17">
        <v>1.7035330488</v>
      </c>
      <c r="D15" s="25">
        <v>0.19463846641919999</v>
      </c>
      <c r="E15" s="17"/>
      <c r="F15" s="36">
        <f t="shared" si="0"/>
        <v>206.79041257878436</v>
      </c>
      <c r="G15" s="35">
        <f t="shared" si="1"/>
        <v>726.85606993878423</v>
      </c>
      <c r="H15" s="37">
        <f t="shared" si="2"/>
        <v>82.280646257040004</v>
      </c>
      <c r="I15" s="35">
        <f t="shared" si="3"/>
        <v>809.13671619582419</v>
      </c>
    </row>
    <row r="16" spans="1:15" x14ac:dyDescent="0.2">
      <c r="A16" s="27">
        <v>42.8</v>
      </c>
      <c r="B16" s="15">
        <v>526.52129874000002</v>
      </c>
      <c r="C16" s="17">
        <v>1.6981603027200001</v>
      </c>
      <c r="D16" s="25">
        <v>0.19757531536799999</v>
      </c>
      <c r="E16" s="17"/>
      <c r="F16" s="36">
        <f t="shared" si="0"/>
        <v>206.13821955009797</v>
      </c>
      <c r="G16" s="35">
        <f t="shared" si="1"/>
        <v>732.65951829009805</v>
      </c>
      <c r="H16" s="37">
        <f t="shared" si="2"/>
        <v>82.021142621376015</v>
      </c>
      <c r="I16" s="35">
        <f t="shared" si="3"/>
        <v>814.68066091147409</v>
      </c>
    </row>
    <row r="17" spans="1:9" x14ac:dyDescent="0.2">
      <c r="A17" s="27">
        <v>43.7</v>
      </c>
      <c r="B17" s="15">
        <v>533.03640570000005</v>
      </c>
      <c r="C17" s="17">
        <v>1.69274292928</v>
      </c>
      <c r="D17" s="25">
        <v>0.20056135142879999</v>
      </c>
      <c r="E17" s="17"/>
      <c r="F17" s="36">
        <f t="shared" si="0"/>
        <v>205.48060924453912</v>
      </c>
      <c r="G17" s="35">
        <f t="shared" si="1"/>
        <v>738.51701494453914</v>
      </c>
      <c r="H17" s="37">
        <f t="shared" si="2"/>
        <v>81.759483484224006</v>
      </c>
      <c r="I17" s="35">
        <f t="shared" si="3"/>
        <v>820.27649842876315</v>
      </c>
    </row>
    <row r="18" spans="1:9" x14ac:dyDescent="0.2">
      <c r="A18" s="27">
        <v>44.6</v>
      </c>
      <c r="B18" s="15">
        <v>539.61097824000001</v>
      </c>
      <c r="C18" s="17">
        <v>1.6872809284800001</v>
      </c>
      <c r="D18" s="25">
        <v>0.20359789401919998</v>
      </c>
      <c r="E18" s="17"/>
      <c r="F18" s="36">
        <f t="shared" si="0"/>
        <v>204.81758166210787</v>
      </c>
      <c r="G18" s="35">
        <f t="shared" si="1"/>
        <v>744.42855990210785</v>
      </c>
      <c r="H18" s="37">
        <f t="shared" si="2"/>
        <v>81.495668845584021</v>
      </c>
      <c r="I18" s="35">
        <f t="shared" si="3"/>
        <v>825.92422874769181</v>
      </c>
    </row>
    <row r="19" spans="1:9" x14ac:dyDescent="0.2">
      <c r="A19" s="27">
        <v>45.5</v>
      </c>
      <c r="B19" s="15">
        <v>546.24646674000007</v>
      </c>
      <c r="C19" s="17">
        <v>1.6817723599999999</v>
      </c>
      <c r="D19" s="25">
        <v>0.20668630136319999</v>
      </c>
      <c r="E19" s="17"/>
      <c r="F19" s="36">
        <f t="shared" si="0"/>
        <v>204.14890126902705</v>
      </c>
      <c r="G19" s="35">
        <f t="shared" si="1"/>
        <v>750.39536800902715</v>
      </c>
      <c r="H19" s="37">
        <f t="shared" si="2"/>
        <v>81.229604988000006</v>
      </c>
      <c r="I19" s="35">
        <f t="shared" si="3"/>
        <v>831.62497299702716</v>
      </c>
    </row>
    <row r="20" spans="1:9" x14ac:dyDescent="0.2">
      <c r="A20" s="27">
        <v>46.4</v>
      </c>
      <c r="B20" s="15">
        <v>552.93997044000002</v>
      </c>
      <c r="C20" s="17">
        <v>1.6762152835199999</v>
      </c>
      <c r="D20" s="25">
        <v>0.2098279704912</v>
      </c>
      <c r="E20" s="17"/>
      <c r="F20" s="36">
        <f t="shared" si="0"/>
        <v>203.47433253151968</v>
      </c>
      <c r="G20" s="35">
        <f t="shared" si="1"/>
        <v>756.41430297151965</v>
      </c>
      <c r="H20" s="37">
        <f t="shared" si="2"/>
        <v>80.961198194015992</v>
      </c>
      <c r="I20" s="35">
        <f t="shared" si="3"/>
        <v>837.37550116553564</v>
      </c>
    </row>
    <row r="21" spans="1:9" x14ac:dyDescent="0.2">
      <c r="A21" s="27">
        <v>47.3</v>
      </c>
      <c r="B21" s="15">
        <v>559.69439009999996</v>
      </c>
      <c r="C21" s="17">
        <v>1.6706096990399999</v>
      </c>
      <c r="D21" s="25">
        <v>0.21302437604639998</v>
      </c>
      <c r="E21" s="17"/>
      <c r="F21" s="36">
        <f t="shared" si="0"/>
        <v>202.79387544958578</v>
      </c>
      <c r="G21" s="35">
        <f t="shared" si="1"/>
        <v>762.48826554958578</v>
      </c>
      <c r="H21" s="37">
        <f t="shared" si="2"/>
        <v>80.690448463632009</v>
      </c>
      <c r="I21" s="35">
        <f t="shared" si="3"/>
        <v>843.17871401321781</v>
      </c>
    </row>
    <row r="22" spans="1:9" x14ac:dyDescent="0.2">
      <c r="A22" s="27">
        <v>48.2</v>
      </c>
      <c r="B22" s="15">
        <v>566.51117609999994</v>
      </c>
      <c r="C22" s="17">
        <v>1.66495172592</v>
      </c>
      <c r="D22" s="25">
        <v>0.21627710909119999</v>
      </c>
      <c r="E22" s="17"/>
      <c r="F22" s="36">
        <f t="shared" si="0"/>
        <v>202.10705895567119</v>
      </c>
      <c r="G22" s="35">
        <f t="shared" si="1"/>
        <v>768.61823505567111</v>
      </c>
      <c r="H22" s="37">
        <f t="shared" si="2"/>
        <v>80.417168361936007</v>
      </c>
      <c r="I22" s="35">
        <f t="shared" si="3"/>
        <v>849.03540341760709</v>
      </c>
    </row>
    <row r="23" spans="1:9" x14ac:dyDescent="0.2">
      <c r="A23" s="27">
        <v>49.1</v>
      </c>
      <c r="B23" s="15">
        <v>573.38742767999997</v>
      </c>
      <c r="C23" s="17">
        <v>1.6592413641600001</v>
      </c>
      <c r="D23" s="25">
        <v>0.21958774128479999</v>
      </c>
      <c r="E23" s="17"/>
      <c r="F23" s="36">
        <f t="shared" si="0"/>
        <v>201.4138830497759</v>
      </c>
      <c r="G23" s="35">
        <f t="shared" si="1"/>
        <v>774.80131072977588</v>
      </c>
      <c r="H23" s="37">
        <f t="shared" si="2"/>
        <v>80.141357888928013</v>
      </c>
      <c r="I23" s="35">
        <f t="shared" si="3"/>
        <v>854.94266861870392</v>
      </c>
    </row>
    <row r="24" spans="1:9" x14ac:dyDescent="0.2">
      <c r="A24" s="27">
        <v>50</v>
      </c>
      <c r="B24" s="15">
        <v>580.32604560000004</v>
      </c>
      <c r="C24" s="17">
        <v>1.6534766734399999</v>
      </c>
      <c r="D24" s="25">
        <v>0.22295801891519998</v>
      </c>
      <c r="E24" s="17"/>
      <c r="F24" s="36">
        <f t="shared" si="0"/>
        <v>200.71411219812285</v>
      </c>
      <c r="G24" s="35">
        <f t="shared" si="1"/>
        <v>781.04015779812289</v>
      </c>
      <c r="H24" s="37">
        <f t="shared" si="2"/>
        <v>79.862923327152004</v>
      </c>
      <c r="I24" s="35">
        <f t="shared" si="3"/>
        <v>860.90308112527487</v>
      </c>
    </row>
    <row r="25" spans="1:9" x14ac:dyDescent="0.2">
      <c r="A25" s="27">
        <v>50.9</v>
      </c>
      <c r="B25" s="15">
        <v>587.32702986000004</v>
      </c>
      <c r="C25" s="17">
        <v>1.6476576537600001</v>
      </c>
      <c r="D25" s="25">
        <v>0.22638970767359998</v>
      </c>
      <c r="E25" s="17"/>
      <c r="F25" s="36">
        <f t="shared" si="0"/>
        <v>200.00774640071208</v>
      </c>
      <c r="G25" s="35">
        <f t="shared" si="1"/>
        <v>787.33477626071215</v>
      </c>
      <c r="H25" s="37">
        <f t="shared" si="2"/>
        <v>79.581864676608006</v>
      </c>
      <c r="I25" s="35">
        <f t="shared" si="3"/>
        <v>866.91664093732015</v>
      </c>
    </row>
    <row r="26" spans="1:9" x14ac:dyDescent="0.2">
      <c r="A26" s="27">
        <v>51.8</v>
      </c>
      <c r="B26" s="15">
        <v>594.39038045999996</v>
      </c>
      <c r="C26" s="17">
        <v>1.6417804244800001</v>
      </c>
      <c r="D26" s="25">
        <v>0.22988470907359998</v>
      </c>
      <c r="E26" s="17"/>
      <c r="F26" s="36">
        <f t="shared" si="0"/>
        <v>199.2943145899894</v>
      </c>
      <c r="G26" s="35">
        <f t="shared" si="1"/>
        <v>793.68469504998939</v>
      </c>
      <c r="H26" s="37">
        <f t="shared" si="2"/>
        <v>79.297994502384014</v>
      </c>
      <c r="I26" s="35">
        <f t="shared" si="3"/>
        <v>872.98268955237336</v>
      </c>
    </row>
    <row r="27" spans="1:9" x14ac:dyDescent="0.2">
      <c r="A27" s="27">
        <v>52.7</v>
      </c>
      <c r="B27" s="15">
        <v>601.51754778000009</v>
      </c>
      <c r="C27" s="17">
        <v>1.6358430452799999</v>
      </c>
      <c r="D27" s="25">
        <v>0.23344498283839998</v>
      </c>
      <c r="E27" s="17"/>
      <c r="F27" s="36">
        <f t="shared" si="0"/>
        <v>198.57358123217773</v>
      </c>
      <c r="G27" s="35">
        <f t="shared" si="1"/>
        <v>800.09112901217782</v>
      </c>
      <c r="H27" s="37">
        <f t="shared" si="2"/>
        <v>79.011219087024003</v>
      </c>
      <c r="I27" s="35">
        <f t="shared" si="3"/>
        <v>879.10234809920178</v>
      </c>
    </row>
    <row r="28" spans="1:9" x14ac:dyDescent="0.2">
      <c r="A28" s="27">
        <v>53.6</v>
      </c>
      <c r="B28" s="15">
        <v>608.70708144000002</v>
      </c>
      <c r="C28" s="17">
        <v>1.6298455161600001</v>
      </c>
      <c r="D28" s="25">
        <v>0.23707262451360001</v>
      </c>
      <c r="E28" s="17"/>
      <c r="F28" s="36">
        <f t="shared" si="0"/>
        <v>197.84554632727719</v>
      </c>
      <c r="G28" s="35">
        <f t="shared" si="1"/>
        <v>806.55262776727727</v>
      </c>
      <c r="H28" s="37">
        <f t="shared" si="2"/>
        <v>78.721538430528014</v>
      </c>
      <c r="I28" s="35">
        <f t="shared" si="3"/>
        <v>885.27416619780524</v>
      </c>
    </row>
    <row r="29" spans="1:9" x14ac:dyDescent="0.2">
      <c r="A29" s="27">
        <v>54.5</v>
      </c>
      <c r="B29" s="15">
        <v>615.96188219999999</v>
      </c>
      <c r="C29" s="17">
        <v>1.6237820161600001</v>
      </c>
      <c r="D29" s="25">
        <v>0.2407698072576</v>
      </c>
      <c r="E29" s="17"/>
      <c r="F29" s="36">
        <f t="shared" si="0"/>
        <v>197.10950327395648</v>
      </c>
      <c r="G29" s="35">
        <f t="shared" si="1"/>
        <v>813.07138547395652</v>
      </c>
      <c r="H29" s="37">
        <f t="shared" si="2"/>
        <v>78.428671380528002</v>
      </c>
      <c r="I29" s="35">
        <f t="shared" si="3"/>
        <v>891.50005685448457</v>
      </c>
    </row>
    <row r="30" spans="1:9" x14ac:dyDescent="0.2">
      <c r="A30" s="27">
        <v>55.4</v>
      </c>
      <c r="B30" s="15">
        <v>623.28049967999993</v>
      </c>
      <c r="C30" s="17">
        <v>1.6176544856000001</v>
      </c>
      <c r="D30" s="25">
        <v>0.24453885945439999</v>
      </c>
      <c r="E30" s="17"/>
      <c r="F30" s="36">
        <f t="shared" si="0"/>
        <v>196.36568760599275</v>
      </c>
      <c r="G30" s="35">
        <f t="shared" si="1"/>
        <v>819.64618728599271</v>
      </c>
      <c r="H30" s="37">
        <f t="shared" si="2"/>
        <v>78.132711654480005</v>
      </c>
      <c r="I30" s="35">
        <f t="shared" si="3"/>
        <v>897.77889894047269</v>
      </c>
    </row>
    <row r="31" spans="1:9" x14ac:dyDescent="0.2">
      <c r="A31" s="27">
        <v>56.3</v>
      </c>
      <c r="B31" s="15">
        <v>630.66438426000002</v>
      </c>
      <c r="C31" s="17">
        <v>1.6114590438399998</v>
      </c>
      <c r="D31" s="25">
        <v>0.24838222590720002</v>
      </c>
      <c r="E31" s="17"/>
      <c r="F31" s="36">
        <f t="shared" si="0"/>
        <v>195.61362825583177</v>
      </c>
      <c r="G31" s="35">
        <f t="shared" si="1"/>
        <v>826.27801251583173</v>
      </c>
      <c r="H31" s="37">
        <f t="shared" si="2"/>
        <v>77.833471817472002</v>
      </c>
      <c r="I31" s="35">
        <f t="shared" si="3"/>
        <v>904.11148433330368</v>
      </c>
    </row>
    <row r="32" spans="1:9" x14ac:dyDescent="0.2">
      <c r="A32" s="27">
        <v>57.2</v>
      </c>
      <c r="B32" s="15">
        <v>638.11353594000002</v>
      </c>
      <c r="C32" s="17">
        <v>1.60519375056</v>
      </c>
      <c r="D32" s="25">
        <v>0.25230250664479997</v>
      </c>
      <c r="E32" s="17"/>
      <c r="F32" s="36">
        <f t="shared" si="0"/>
        <v>194.85308968969659</v>
      </c>
      <c r="G32" s="35">
        <f t="shared" si="1"/>
        <v>832.96662562969664</v>
      </c>
      <c r="H32" s="37">
        <f t="shared" si="2"/>
        <v>77.530858152048012</v>
      </c>
      <c r="I32" s="35">
        <f t="shared" si="3"/>
        <v>910.49748378174468</v>
      </c>
    </row>
    <row r="33" spans="1:11" x14ac:dyDescent="0.2">
      <c r="A33" s="27">
        <v>58.1</v>
      </c>
      <c r="B33" s="15">
        <v>645.62795472000005</v>
      </c>
      <c r="C33" s="17">
        <v>1.5988547251199998</v>
      </c>
      <c r="D33" s="25">
        <v>0.25630243751839998</v>
      </c>
      <c r="E33" s="17"/>
      <c r="F33" s="36">
        <f t="shared" si="0"/>
        <v>194.08360084003297</v>
      </c>
      <c r="G33" s="35">
        <f t="shared" si="1"/>
        <v>839.71155556003305</v>
      </c>
      <c r="H33" s="37">
        <f t="shared" si="2"/>
        <v>77.224683223295997</v>
      </c>
      <c r="I33" s="35">
        <f t="shared" si="3"/>
        <v>916.93623878332903</v>
      </c>
    </row>
    <row r="34" spans="1:11" x14ac:dyDescent="0.2">
      <c r="A34" s="27">
        <v>59</v>
      </c>
      <c r="B34" s="15">
        <v>653.21054135999998</v>
      </c>
      <c r="C34" s="17">
        <v>1.5924400272000001</v>
      </c>
      <c r="D34" s="25">
        <v>0.26038490960479999</v>
      </c>
      <c r="E34" s="17"/>
      <c r="F34" s="36">
        <f t="shared" ref="F34:F79" si="4">C34*$L$3*$L$2</f>
        <v>193.30492617306399</v>
      </c>
      <c r="G34" s="35">
        <f t="shared" ref="G34:G79" si="5">B34+(C34*$L$3*$L$2)</f>
        <v>846.515467533064</v>
      </c>
      <c r="H34" s="37">
        <f t="shared" ref="H34:H79" si="6">C34*$L$3*$L$1</f>
        <v>76.914853313760005</v>
      </c>
      <c r="I34" s="35">
        <f t="shared" ref="I34:I79" si="7">G34+H34</f>
        <v>923.43032084682397</v>
      </c>
    </row>
    <row r="35" spans="1:11" x14ac:dyDescent="0.2">
      <c r="A35" s="27">
        <v>59.9</v>
      </c>
      <c r="B35" s="15">
        <v>660.85839510000005</v>
      </c>
      <c r="C35" s="17">
        <v>1.58594577616</v>
      </c>
      <c r="D35" s="25">
        <v>0.26455302741599995</v>
      </c>
      <c r="E35" s="17"/>
      <c r="F35" s="36">
        <f t="shared" si="4"/>
        <v>192.51659462123538</v>
      </c>
      <c r="G35" s="35">
        <f t="shared" si="5"/>
        <v>853.37498972123547</v>
      </c>
      <c r="H35" s="37">
        <f t="shared" si="6"/>
        <v>76.601180988528014</v>
      </c>
      <c r="I35" s="35">
        <f t="shared" si="7"/>
        <v>929.97617070976344</v>
      </c>
    </row>
    <row r="36" spans="1:11" x14ac:dyDescent="0.2">
      <c r="A36" s="27">
        <v>60.8</v>
      </c>
      <c r="B36" s="15">
        <v>668.57586708000008</v>
      </c>
      <c r="C36" s="17">
        <v>1.5793700316800001</v>
      </c>
      <c r="D36" s="25">
        <v>0.2688100700928</v>
      </c>
      <c r="E36" s="17"/>
      <c r="F36" s="36">
        <f t="shared" si="4"/>
        <v>191.71837065077017</v>
      </c>
      <c r="G36" s="35">
        <f t="shared" si="5"/>
        <v>860.29423773077019</v>
      </c>
      <c r="H36" s="37">
        <f t="shared" si="6"/>
        <v>76.283572530144014</v>
      </c>
      <c r="I36" s="35">
        <f t="shared" si="7"/>
        <v>936.57781026091425</v>
      </c>
    </row>
    <row r="37" spans="1:11" x14ac:dyDescent="0.2">
      <c r="A37" s="27">
        <v>61.7</v>
      </c>
      <c r="B37" s="15">
        <v>676.36005653999996</v>
      </c>
      <c r="C37" s="17">
        <v>1.5727089131200001</v>
      </c>
      <c r="D37" s="25">
        <v>0.27315953021120004</v>
      </c>
      <c r="E37" s="17"/>
      <c r="F37" s="36">
        <f t="shared" si="4"/>
        <v>190.9097831941142</v>
      </c>
      <c r="G37" s="35">
        <f t="shared" si="5"/>
        <v>867.26983973411416</v>
      </c>
      <c r="H37" s="37">
        <f t="shared" si="6"/>
        <v>75.96184050369601</v>
      </c>
      <c r="I37" s="35">
        <f t="shared" si="7"/>
        <v>943.23168023781022</v>
      </c>
    </row>
    <row r="38" spans="1:11" x14ac:dyDescent="0.2">
      <c r="A38" s="27">
        <v>62.6</v>
      </c>
      <c r="B38" s="15">
        <v>684.21241385999997</v>
      </c>
      <c r="C38" s="17">
        <v>1.56595853984</v>
      </c>
      <c r="D38" s="25">
        <v>0.27760515258880003</v>
      </c>
      <c r="E38" s="17"/>
      <c r="F38" s="36">
        <f t="shared" si="4"/>
        <v>190.0903611837133</v>
      </c>
      <c r="G38" s="35">
        <f t="shared" si="5"/>
        <v>874.30277504371327</v>
      </c>
      <c r="H38" s="37">
        <f t="shared" si="6"/>
        <v>75.63579747427201</v>
      </c>
      <c r="I38" s="35">
        <f t="shared" si="7"/>
        <v>949.93857251798522</v>
      </c>
    </row>
    <row r="39" spans="1:11" x14ac:dyDescent="0.2">
      <c r="A39" s="27">
        <v>63.5</v>
      </c>
      <c r="B39" s="15">
        <v>692.13438942000005</v>
      </c>
      <c r="C39" s="17">
        <v>1.5591150311999999</v>
      </c>
      <c r="D39" s="25">
        <v>0.28215091488159999</v>
      </c>
      <c r="E39" s="17"/>
      <c r="F39" s="36">
        <f t="shared" si="4"/>
        <v>189.25963355201344</v>
      </c>
      <c r="G39" s="35">
        <f t="shared" si="5"/>
        <v>881.39402297201354</v>
      </c>
      <c r="H39" s="37">
        <f t="shared" si="6"/>
        <v>75.305256006960008</v>
      </c>
      <c r="I39" s="35">
        <f t="shared" si="7"/>
        <v>956.69927897897355</v>
      </c>
    </row>
    <row r="40" spans="1:11" x14ac:dyDescent="0.2">
      <c r="A40" s="27">
        <v>64.400000000000006</v>
      </c>
      <c r="B40" s="15">
        <v>700.12743360000002</v>
      </c>
      <c r="C40" s="17">
        <v>1.5521764468799999</v>
      </c>
      <c r="D40" s="25">
        <v>0.28680106639039998</v>
      </c>
      <c r="E40" s="17"/>
      <c r="F40" s="36">
        <f t="shared" si="4"/>
        <v>188.41736476523749</v>
      </c>
      <c r="G40" s="35">
        <f t="shared" si="5"/>
        <v>888.54479836523751</v>
      </c>
      <c r="H40" s="37">
        <f t="shared" si="6"/>
        <v>74.970122384304005</v>
      </c>
      <c r="I40" s="35">
        <f t="shared" si="7"/>
        <v>963.51492074954149</v>
      </c>
    </row>
    <row r="41" spans="1:11" x14ac:dyDescent="0.2">
      <c r="A41" s="27">
        <v>65.3</v>
      </c>
      <c r="B41" s="15">
        <v>708.18864564</v>
      </c>
      <c r="C41" s="17">
        <v>1.5451350256</v>
      </c>
      <c r="D41" s="25">
        <v>0.29156020567359997</v>
      </c>
      <c r="E41" s="17"/>
      <c r="F41" s="36">
        <f t="shared" si="4"/>
        <v>187.56261268827728</v>
      </c>
      <c r="G41" s="35">
        <f t="shared" si="5"/>
        <v>895.75125832827734</v>
      </c>
      <c r="H41" s="37">
        <f t="shared" si="6"/>
        <v>74.630021736480018</v>
      </c>
      <c r="I41" s="35">
        <f t="shared" si="7"/>
        <v>970.38128006475733</v>
      </c>
    </row>
    <row r="42" spans="1:11" x14ac:dyDescent="0.2">
      <c r="A42" s="27">
        <v>66.2</v>
      </c>
      <c r="B42" s="15">
        <v>716.32237667999993</v>
      </c>
      <c r="C42" s="17">
        <v>1.5379868867199999</v>
      </c>
      <c r="D42" s="25">
        <v>0.29643326114399998</v>
      </c>
      <c r="E42" s="17"/>
      <c r="F42" s="36">
        <f t="shared" si="4"/>
        <v>186.69490625357855</v>
      </c>
      <c r="G42" s="35">
        <f t="shared" si="5"/>
        <v>903.01728293357849</v>
      </c>
      <c r="H42" s="37">
        <f t="shared" si="6"/>
        <v>74.284766628575994</v>
      </c>
      <c r="I42" s="35">
        <f t="shared" si="7"/>
        <v>977.30204956215448</v>
      </c>
    </row>
    <row r="43" spans="1:11" x14ac:dyDescent="0.2">
      <c r="A43" s="27">
        <v>67.099999999999994</v>
      </c>
      <c r="B43" s="15">
        <v>724.52862672000003</v>
      </c>
      <c r="C43" s="17">
        <v>1.5307281495999998</v>
      </c>
      <c r="D43" s="25">
        <v>0.301425510472</v>
      </c>
      <c r="E43" s="17"/>
      <c r="F43" s="36">
        <f t="shared" si="4"/>
        <v>185.81377439358727</v>
      </c>
      <c r="G43" s="35">
        <f t="shared" si="5"/>
        <v>910.34240111358736</v>
      </c>
      <c r="H43" s="37">
        <f t="shared" si="6"/>
        <v>73.934169625679999</v>
      </c>
      <c r="I43" s="35">
        <f t="shared" si="7"/>
        <v>984.2765707392673</v>
      </c>
    </row>
    <row r="44" spans="1:11" x14ac:dyDescent="0.2">
      <c r="A44" s="27">
        <v>68</v>
      </c>
      <c r="B44" s="15">
        <v>732.80594538000003</v>
      </c>
      <c r="C44" s="17">
        <v>1.5233529932800001</v>
      </c>
      <c r="D44" s="25">
        <v>0.30654265819839999</v>
      </c>
      <c r="E44" s="17"/>
      <c r="F44" s="36">
        <f t="shared" si="4"/>
        <v>184.91851050697227</v>
      </c>
      <c r="G44" s="35">
        <f t="shared" si="5"/>
        <v>917.72445588697224</v>
      </c>
      <c r="H44" s="37">
        <f t="shared" si="6"/>
        <v>73.577949575424014</v>
      </c>
      <c r="I44" s="35">
        <f t="shared" si="7"/>
        <v>991.30240546239622</v>
      </c>
    </row>
    <row r="45" spans="1:11" x14ac:dyDescent="0.2">
      <c r="A45" s="27">
        <v>68.900000000000006</v>
      </c>
      <c r="B45" s="15">
        <v>741.15723342000001</v>
      </c>
      <c r="C45" s="17">
        <v>1.51585365648</v>
      </c>
      <c r="D45" s="25">
        <v>0.31179093275039999</v>
      </c>
      <c r="E45" s="17"/>
      <c r="F45" s="36">
        <f t="shared" si="4"/>
        <v>184.00817245862527</v>
      </c>
      <c r="G45" s="35">
        <f t="shared" si="5"/>
        <v>925.16540587862528</v>
      </c>
      <c r="H45" s="37">
        <f t="shared" si="6"/>
        <v>73.215731607984011</v>
      </c>
      <c r="I45" s="35">
        <f t="shared" si="7"/>
        <v>998.3811374866093</v>
      </c>
    </row>
    <row r="46" spans="1:11" x14ac:dyDescent="0.2">
      <c r="A46" s="27">
        <v>69.8</v>
      </c>
      <c r="B46" s="15">
        <v>749.58104045999994</v>
      </c>
      <c r="C46" s="17">
        <v>1.5082262585599999</v>
      </c>
      <c r="D46" s="25">
        <v>0.31717698942559996</v>
      </c>
      <c r="E46" s="17"/>
      <c r="F46" s="36">
        <f t="shared" si="4"/>
        <v>183.08228918099206</v>
      </c>
      <c r="G46" s="35">
        <f t="shared" si="5"/>
        <v>932.66332964099206</v>
      </c>
      <c r="H46" s="37">
        <f t="shared" si="6"/>
        <v>72.847328288447997</v>
      </c>
      <c r="I46" s="35">
        <f t="shared" si="7"/>
        <v>1005.5106579294401</v>
      </c>
    </row>
    <row r="47" spans="1:11" x14ac:dyDescent="0.2">
      <c r="A47" s="27">
        <v>70</v>
      </c>
      <c r="B47" s="15">
        <f>B46+(((B48-B46)/($A$48-$A$46))*($A$47-$A$46))</f>
        <v>751.46975752666663</v>
      </c>
      <c r="C47" s="17">
        <f>C46+(((C48-C46)/($A$48-$A$46))*($A$47-$A$46))</f>
        <v>1.5065010984888887</v>
      </c>
      <c r="D47" s="17">
        <f>D46+(((D48-D46)/($A$48-$A$46))*($A$47-$A$46))</f>
        <v>0.31840613902737774</v>
      </c>
      <c r="E47" s="17"/>
      <c r="F47" s="41">
        <f t="shared" ref="F47:I47" si="8">F46+(((F48-F46)/($A$48-$A$46))*($A$47-$A$46))</f>
        <v>182.87287348276371</v>
      </c>
      <c r="G47" s="44">
        <f t="shared" si="8"/>
        <v>934.34263100943042</v>
      </c>
      <c r="H47" s="41">
        <f t="shared" si="8"/>
        <v>72.764003057013326</v>
      </c>
      <c r="I47" s="44">
        <f t="shared" si="8"/>
        <v>1007.1066340664437</v>
      </c>
      <c r="J47" s="44"/>
      <c r="K47" s="42" t="s">
        <v>38</v>
      </c>
    </row>
    <row r="48" spans="1:11" x14ac:dyDescent="0.2">
      <c r="A48" s="27">
        <v>70.7</v>
      </c>
      <c r="B48" s="15">
        <v>758.08026725999991</v>
      </c>
      <c r="C48" s="17">
        <v>1.5004630382399999</v>
      </c>
      <c r="D48" s="25">
        <v>0.32270816263359997</v>
      </c>
      <c r="E48" s="17"/>
      <c r="F48" s="36">
        <f t="shared" si="4"/>
        <v>182.13991853896454</v>
      </c>
      <c r="G48" s="35">
        <f t="shared" si="5"/>
        <v>940.22018579896439</v>
      </c>
      <c r="H48" s="37">
        <f t="shared" si="6"/>
        <v>72.472364746992</v>
      </c>
      <c r="I48" s="35">
        <f t="shared" si="7"/>
        <v>1012.6925505459564</v>
      </c>
    </row>
    <row r="49" spans="1:11" x14ac:dyDescent="0.2">
      <c r="A49" s="27">
        <v>71.599999999999994</v>
      </c>
      <c r="B49" s="15">
        <v>766.65491381999993</v>
      </c>
      <c r="C49" s="17">
        <v>1.4925542939199998</v>
      </c>
      <c r="D49" s="25">
        <v>0.32839236888000001</v>
      </c>
      <c r="E49" s="17"/>
      <c r="F49" s="36">
        <f t="shared" si="4"/>
        <v>181.17988286365727</v>
      </c>
      <c r="G49" s="35">
        <f t="shared" si="5"/>
        <v>947.83479668365726</v>
      </c>
      <c r="H49" s="37">
        <f t="shared" si="6"/>
        <v>72.090372396335994</v>
      </c>
      <c r="I49" s="35">
        <f t="shared" si="7"/>
        <v>1019.9251690799932</v>
      </c>
    </row>
    <row r="50" spans="1:11" x14ac:dyDescent="0.2">
      <c r="A50" s="27">
        <v>72.5</v>
      </c>
      <c r="B50" s="15">
        <v>775.30498014</v>
      </c>
      <c r="C50" s="17">
        <v>1.48449226432</v>
      </c>
      <c r="D50" s="25">
        <v>0.33423830079839995</v>
      </c>
      <c r="E50" s="17"/>
      <c r="F50" s="36">
        <f t="shared" si="4"/>
        <v>180.20124001996211</v>
      </c>
      <c r="G50" s="35">
        <f t="shared" si="5"/>
        <v>955.50622015996214</v>
      </c>
      <c r="H50" s="37">
        <f t="shared" si="6"/>
        <v>71.700976366656008</v>
      </c>
      <c r="I50" s="35">
        <f t="shared" si="7"/>
        <v>1027.2071965266182</v>
      </c>
    </row>
    <row r="51" spans="1:11" x14ac:dyDescent="0.2">
      <c r="A51" s="27">
        <v>73.400000000000006</v>
      </c>
      <c r="B51" s="15">
        <v>784.03191660000005</v>
      </c>
      <c r="C51" s="17">
        <v>1.4762691881599999</v>
      </c>
      <c r="D51" s="25">
        <v>0.34025552416639998</v>
      </c>
      <c r="E51" s="17"/>
      <c r="F51" s="36">
        <f t="shared" si="4"/>
        <v>179.2030478727707</v>
      </c>
      <c r="G51" s="35">
        <f t="shared" si="5"/>
        <v>963.2349644727708</v>
      </c>
      <c r="H51" s="37">
        <f t="shared" si="6"/>
        <v>71.303801788127998</v>
      </c>
      <c r="I51" s="35">
        <f t="shared" si="7"/>
        <v>1034.5387662608987</v>
      </c>
    </row>
    <row r="52" spans="1:11" x14ac:dyDescent="0.2">
      <c r="A52" s="27">
        <v>74.3</v>
      </c>
      <c r="B52" s="15">
        <v>792.83572320000007</v>
      </c>
      <c r="C52" s="17">
        <v>1.4678734235199999</v>
      </c>
      <c r="D52" s="25">
        <v>0.34645449730880001</v>
      </c>
      <c r="E52" s="17"/>
      <c r="F52" s="36">
        <f t="shared" si="4"/>
        <v>178.18389321942075</v>
      </c>
      <c r="G52" s="35">
        <f t="shared" si="5"/>
        <v>971.0196164194208</v>
      </c>
      <c r="H52" s="36">
        <f t="shared" si="6"/>
        <v>70.898286356016001</v>
      </c>
      <c r="I52" s="35">
        <f t="shared" si="7"/>
        <v>1041.9179027754367</v>
      </c>
    </row>
    <row r="53" spans="1:11" x14ac:dyDescent="0.2">
      <c r="A53" s="27">
        <v>75</v>
      </c>
      <c r="B53" s="15">
        <f>B52+(((B54-B52)/($A$54-$A$52))*($A$53-$A$52))</f>
        <v>799.74517236666668</v>
      </c>
      <c r="C53" s="17">
        <f t="shared" ref="C53:D53" si="9">C52+(((C54-C52)/($A$54-$A$52))*($A$53-$A$52))</f>
        <v>1.4612000162666667</v>
      </c>
      <c r="D53" s="25">
        <f t="shared" si="9"/>
        <v>0.35142632153493331</v>
      </c>
      <c r="E53" s="25"/>
      <c r="F53" s="41">
        <f>F52+(((F54-F52)/($A$54-$A$52))*($A$53-$A$52))</f>
        <v>177.3738140488434</v>
      </c>
      <c r="G53" s="45">
        <f t="shared" ref="G53" si="10">G52+(((G54-G52)/($A$54-$A$52))*($A$53-$A$52))</f>
        <v>977.11898641550999</v>
      </c>
      <c r="H53" s="41">
        <f t="shared" ref="H53" si="11">H52+(((H54-H52)/($A$54-$A$52))*($A$53-$A$52))</f>
        <v>70.57596078568001</v>
      </c>
      <c r="I53" s="45">
        <f t="shared" ref="I53" si="12">I52+(((I54-I52)/($A$54-$A$52))*($A$53-$A$52))</f>
        <v>1047.69494720119</v>
      </c>
      <c r="J53" s="64"/>
      <c r="K53" s="43" t="s">
        <v>38</v>
      </c>
    </row>
    <row r="54" spans="1:11" x14ac:dyDescent="0.2">
      <c r="A54" s="27">
        <v>75.2</v>
      </c>
      <c r="B54" s="15">
        <v>801.71930069999996</v>
      </c>
      <c r="C54" s="17">
        <v>1.45929332848</v>
      </c>
      <c r="D54" s="25">
        <v>0.35284684274239997</v>
      </c>
      <c r="E54" s="17"/>
      <c r="F54" s="36">
        <f t="shared" si="4"/>
        <v>177.14236285724985</v>
      </c>
      <c r="G54" s="35">
        <f t="shared" si="5"/>
        <v>978.86166355724981</v>
      </c>
      <c r="H54" s="37">
        <f t="shared" si="6"/>
        <v>70.483867765584009</v>
      </c>
      <c r="I54" s="35">
        <f t="shared" si="7"/>
        <v>1049.3455313228337</v>
      </c>
    </row>
    <row r="55" spans="1:11" x14ac:dyDescent="0.2">
      <c r="A55" s="27">
        <v>76.099999999999994</v>
      </c>
      <c r="B55" s="15">
        <v>810.68264910000005</v>
      </c>
      <c r="C55" s="17">
        <v>1.4505153208000001</v>
      </c>
      <c r="D55" s="25">
        <v>0.35944542478879998</v>
      </c>
      <c r="E55" s="17"/>
      <c r="F55" s="36">
        <f t="shared" si="4"/>
        <v>176.07680804981857</v>
      </c>
      <c r="G55" s="35">
        <f t="shared" si="5"/>
        <v>986.75945714981867</v>
      </c>
      <c r="H55" s="37">
        <f t="shared" si="6"/>
        <v>70.059889994640017</v>
      </c>
      <c r="I55" s="35">
        <f t="shared" si="7"/>
        <v>1056.8193471444588</v>
      </c>
    </row>
    <row r="56" spans="1:11" x14ac:dyDescent="0.2">
      <c r="A56" s="27">
        <v>77</v>
      </c>
      <c r="B56" s="15">
        <v>819.72576839999999</v>
      </c>
      <c r="C56" s="17">
        <v>1.4415277585599999</v>
      </c>
      <c r="D56" s="25">
        <v>0.36626458241279997</v>
      </c>
      <c r="E56" s="17"/>
      <c r="F56" s="36">
        <f t="shared" si="4"/>
        <v>174.98581559446447</v>
      </c>
      <c r="G56" s="35">
        <f t="shared" si="5"/>
        <v>994.71158399446449</v>
      </c>
      <c r="H56" s="37">
        <f t="shared" si="6"/>
        <v>69.625790738448003</v>
      </c>
      <c r="I56" s="35">
        <f t="shared" si="7"/>
        <v>1064.3373747329124</v>
      </c>
    </row>
    <row r="57" spans="1:11" x14ac:dyDescent="0.2">
      <c r="A57" s="27">
        <v>77.900000000000006</v>
      </c>
      <c r="B57" s="15">
        <v>828.85010898000007</v>
      </c>
      <c r="C57" s="17">
        <v>1.4323131788799999</v>
      </c>
      <c r="D57" s="25">
        <v>0.37332036206079999</v>
      </c>
      <c r="E57" s="17"/>
      <c r="F57" s="36">
        <f t="shared" si="4"/>
        <v>173.86726568719408</v>
      </c>
      <c r="G57" s="35">
        <f t="shared" si="5"/>
        <v>1002.7173746671941</v>
      </c>
      <c r="H57" s="37">
        <f t="shared" si="6"/>
        <v>69.180726539904001</v>
      </c>
      <c r="I57" s="35">
        <f t="shared" si="7"/>
        <v>1071.8981012070981</v>
      </c>
    </row>
    <row r="58" spans="1:11" x14ac:dyDescent="0.2">
      <c r="A58" s="27">
        <v>78.8</v>
      </c>
      <c r="B58" s="15">
        <v>838.05712122</v>
      </c>
      <c r="C58" s="17">
        <v>1.4228541188799999</v>
      </c>
      <c r="D58" s="25">
        <v>0.38063080870880001</v>
      </c>
      <c r="E58" s="17"/>
      <c r="F58" s="36">
        <f t="shared" si="4"/>
        <v>172.71903852401377</v>
      </c>
      <c r="G58" s="35">
        <f t="shared" si="5"/>
        <v>1010.7761597440137</v>
      </c>
      <c r="H58" s="37">
        <f t="shared" si="6"/>
        <v>68.723853941903997</v>
      </c>
      <c r="I58" s="35">
        <f t="shared" si="7"/>
        <v>1079.5000136859178</v>
      </c>
    </row>
    <row r="59" spans="1:11" x14ac:dyDescent="0.2">
      <c r="A59" s="27">
        <v>79.7</v>
      </c>
      <c r="B59" s="15">
        <v>847.34825549999994</v>
      </c>
      <c r="C59" s="17">
        <v>1.41312923504</v>
      </c>
      <c r="D59" s="25">
        <v>0.38821637332959996</v>
      </c>
      <c r="E59" s="17"/>
      <c r="F59" s="36">
        <f t="shared" si="4"/>
        <v>171.53854323337595</v>
      </c>
      <c r="G59" s="35">
        <f t="shared" si="5"/>
        <v>1018.8867987333758</v>
      </c>
      <c r="H59" s="37">
        <f t="shared" si="6"/>
        <v>68.254142052432002</v>
      </c>
      <c r="I59" s="35">
        <f t="shared" si="7"/>
        <v>1087.1409407858077</v>
      </c>
    </row>
    <row r="60" spans="1:11" x14ac:dyDescent="0.2">
      <c r="A60" s="27">
        <v>80.599999999999994</v>
      </c>
      <c r="B60" s="15">
        <v>856.72351182</v>
      </c>
      <c r="C60" s="17">
        <v>1.4031171838399998</v>
      </c>
      <c r="D60" s="25">
        <v>0.3961002815536</v>
      </c>
      <c r="E60" s="17"/>
      <c r="F60" s="36">
        <f t="shared" si="4"/>
        <v>170.32318894373279</v>
      </c>
      <c r="G60" s="35">
        <f t="shared" si="5"/>
        <v>1027.0467007637328</v>
      </c>
      <c r="H60" s="37">
        <f t="shared" si="6"/>
        <v>67.770559979471997</v>
      </c>
      <c r="I60" s="35">
        <f t="shared" si="7"/>
        <v>1094.8172607432048</v>
      </c>
    </row>
    <row r="61" spans="1:11" x14ac:dyDescent="0.2">
      <c r="A61" s="27">
        <v>81.5</v>
      </c>
      <c r="B61" s="15">
        <v>866.18579093999995</v>
      </c>
      <c r="C61" s="17">
        <v>1.3927888604799998</v>
      </c>
      <c r="D61" s="25">
        <v>0.40430919337760002</v>
      </c>
      <c r="E61" s="17"/>
      <c r="F61" s="36">
        <f t="shared" si="4"/>
        <v>169.06944264842846</v>
      </c>
      <c r="G61" s="35">
        <f t="shared" si="5"/>
        <v>1035.2552335884284</v>
      </c>
      <c r="H61" s="37">
        <f t="shared" si="6"/>
        <v>67.271701961183993</v>
      </c>
      <c r="I61" s="35">
        <f t="shared" si="7"/>
        <v>1102.5269355496123</v>
      </c>
    </row>
    <row r="62" spans="1:11" x14ac:dyDescent="0.2">
      <c r="A62" s="27">
        <v>82.4</v>
      </c>
      <c r="B62" s="15">
        <v>875.73364248000007</v>
      </c>
      <c r="C62" s="17">
        <v>1.3821171004799999</v>
      </c>
      <c r="D62" s="25">
        <v>0.41287390167999999</v>
      </c>
      <c r="E62" s="17"/>
      <c r="F62" s="36">
        <f t="shared" si="4"/>
        <v>167.77400687458405</v>
      </c>
      <c r="G62" s="35">
        <f t="shared" si="5"/>
        <v>1043.5076493545841</v>
      </c>
      <c r="H62" s="37">
        <f t="shared" si="6"/>
        <v>66.756255953183995</v>
      </c>
      <c r="I62" s="35">
        <f t="shared" si="7"/>
        <v>1110.2639053077683</v>
      </c>
    </row>
    <row r="63" spans="1:11" x14ac:dyDescent="0.2">
      <c r="A63" s="27">
        <v>83.3</v>
      </c>
      <c r="B63" s="15">
        <v>885.37141757999996</v>
      </c>
      <c r="C63" s="17">
        <v>1.37106309744</v>
      </c>
      <c r="D63" s="25">
        <v>0.42183024417120002</v>
      </c>
      <c r="E63" s="17"/>
      <c r="F63" s="36">
        <f t="shared" si="4"/>
        <v>166.43217094665832</v>
      </c>
      <c r="G63" s="35">
        <f t="shared" si="5"/>
        <v>1051.8035885266584</v>
      </c>
      <c r="H63" s="37">
        <f t="shared" si="6"/>
        <v>66.222347606352002</v>
      </c>
      <c r="I63" s="35">
        <f t="shared" si="7"/>
        <v>1118.0259361330104</v>
      </c>
    </row>
    <row r="64" spans="1:11" x14ac:dyDescent="0.2">
      <c r="A64" s="27">
        <v>84.2</v>
      </c>
      <c r="B64" s="15">
        <v>895.10056662</v>
      </c>
      <c r="C64" s="17">
        <v>1.35958416432</v>
      </c>
      <c r="D64" s="25">
        <v>0.43122034519840002</v>
      </c>
      <c r="E64" s="17"/>
      <c r="F64" s="36">
        <f t="shared" si="4"/>
        <v>165.03875312155583</v>
      </c>
      <c r="G64" s="35">
        <f t="shared" si="5"/>
        <v>1060.1393197415559</v>
      </c>
      <c r="H64" s="37">
        <f t="shared" si="6"/>
        <v>65.667915136656006</v>
      </c>
      <c r="I64" s="35">
        <f t="shared" si="7"/>
        <v>1125.8072348782121</v>
      </c>
    </row>
    <row r="65" spans="1:11" x14ac:dyDescent="0.2">
      <c r="A65" s="27">
        <v>85.1</v>
      </c>
      <c r="B65" s="15">
        <v>904.91963922000002</v>
      </c>
      <c r="C65" s="17">
        <v>1.3476317931200001</v>
      </c>
      <c r="D65" s="25">
        <v>0.44109424561439997</v>
      </c>
      <c r="E65" s="17"/>
      <c r="F65" s="36">
        <f t="shared" si="4"/>
        <v>163.58786505485011</v>
      </c>
      <c r="G65" s="35">
        <f t="shared" si="5"/>
        <v>1068.5075042748501</v>
      </c>
      <c r="H65" s="37">
        <f t="shared" si="6"/>
        <v>65.090615607696009</v>
      </c>
      <c r="I65" s="35">
        <f t="shared" si="7"/>
        <v>1133.5981198825461</v>
      </c>
    </row>
    <row r="66" spans="1:11" x14ac:dyDescent="0.2">
      <c r="A66" s="27">
        <v>86</v>
      </c>
      <c r="B66" s="15">
        <v>914.83443690000001</v>
      </c>
      <c r="C66" s="17">
        <v>1.33514583392</v>
      </c>
      <c r="D66" s="25">
        <v>0.45151211474239994</v>
      </c>
      <c r="E66" s="17"/>
      <c r="F66" s="36">
        <f t="shared" si="4"/>
        <v>162.07220519945213</v>
      </c>
      <c r="G66" s="35">
        <f t="shared" si="5"/>
        <v>1076.9066420994523</v>
      </c>
      <c r="H66" s="37">
        <f t="shared" si="6"/>
        <v>64.487543778336004</v>
      </c>
      <c r="I66" s="35">
        <f t="shared" si="7"/>
        <v>1141.3941858777882</v>
      </c>
    </row>
    <row r="67" spans="1:11" x14ac:dyDescent="0.2">
      <c r="A67" s="27">
        <v>86.9</v>
      </c>
      <c r="B67" s="15">
        <v>924.84350928000003</v>
      </c>
      <c r="C67" s="17">
        <v>1.3220506142399999</v>
      </c>
      <c r="D67" s="25">
        <v>0.4625472966784</v>
      </c>
      <c r="E67" s="17"/>
      <c r="F67" s="36">
        <f t="shared" si="4"/>
        <v>160.48258773805651</v>
      </c>
      <c r="G67" s="35">
        <f t="shared" si="5"/>
        <v>1085.3260970180565</v>
      </c>
      <c r="H67" s="37">
        <f t="shared" si="6"/>
        <v>63.855044667792001</v>
      </c>
      <c r="I67" s="35">
        <f t="shared" si="7"/>
        <v>1149.1811416858486</v>
      </c>
    </row>
    <row r="68" spans="1:11" x14ac:dyDescent="0.2">
      <c r="A68" s="27">
        <v>87.8</v>
      </c>
      <c r="B68" s="15">
        <v>934.95120750000012</v>
      </c>
      <c r="C68" s="17">
        <v>1.30825687936</v>
      </c>
      <c r="D68" s="25">
        <v>0.47429065660800002</v>
      </c>
      <c r="E68" s="17"/>
      <c r="F68" s="36">
        <f t="shared" si="4"/>
        <v>158.80817811691833</v>
      </c>
      <c r="G68" s="35">
        <f t="shared" si="5"/>
        <v>1093.7593856169185</v>
      </c>
      <c r="H68" s="37">
        <f t="shared" si="6"/>
        <v>63.18880727308801</v>
      </c>
      <c r="I68" s="35">
        <f t="shared" si="7"/>
        <v>1156.9481928900066</v>
      </c>
    </row>
    <row r="69" spans="1:11" x14ac:dyDescent="0.2">
      <c r="A69" s="27">
        <v>88.7</v>
      </c>
      <c r="B69" s="15">
        <v>945.16043231999993</v>
      </c>
      <c r="C69" s="17">
        <v>1.29364626976</v>
      </c>
      <c r="D69" s="25">
        <v>0.48685690624959999</v>
      </c>
      <c r="E69" s="17"/>
      <c r="F69" s="36">
        <f t="shared" si="4"/>
        <v>157.0346087756368</v>
      </c>
      <c r="G69" s="35">
        <f t="shared" si="5"/>
        <v>1102.1950410956367</v>
      </c>
      <c r="H69" s="37">
        <f t="shared" si="6"/>
        <v>62.483114829408009</v>
      </c>
      <c r="I69" s="35">
        <f t="shared" si="7"/>
        <v>1164.6781559250448</v>
      </c>
    </row>
    <row r="70" spans="1:11" x14ac:dyDescent="0.2">
      <c r="A70" s="27">
        <v>89.6</v>
      </c>
      <c r="B70" s="15">
        <v>955.47118374000013</v>
      </c>
      <c r="C70" s="17">
        <v>1.2780693808000001</v>
      </c>
      <c r="D70" s="25">
        <v>0.50039415022879996</v>
      </c>
      <c r="E70" s="17"/>
      <c r="F70" s="36">
        <f t="shared" si="4"/>
        <v>155.14374361337809</v>
      </c>
      <c r="G70" s="35">
        <f t="shared" si="5"/>
        <v>1110.6149273533783</v>
      </c>
      <c r="H70" s="37">
        <f t="shared" si="6"/>
        <v>61.730751092640013</v>
      </c>
      <c r="I70" s="35">
        <f t="shared" si="7"/>
        <v>1172.3456784460184</v>
      </c>
    </row>
    <row r="71" spans="1:11" x14ac:dyDescent="0.2">
      <c r="A71" s="27">
        <v>90.5</v>
      </c>
      <c r="B71" s="15">
        <v>965.88781289999997</v>
      </c>
      <c r="C71" s="17">
        <v>1.2613302401599999</v>
      </c>
      <c r="D71" s="25">
        <v>0.51509886534880001</v>
      </c>
      <c r="E71" s="17"/>
      <c r="F71" s="36">
        <f t="shared" si="4"/>
        <v>153.11179371865882</v>
      </c>
      <c r="G71" s="35">
        <f t="shared" si="5"/>
        <v>1118.9996066186588</v>
      </c>
      <c r="H71" s="37">
        <f t="shared" si="6"/>
        <v>60.922250599728002</v>
      </c>
      <c r="I71" s="35">
        <f t="shared" si="7"/>
        <v>1179.9218572183868</v>
      </c>
    </row>
    <row r="72" spans="1:11" x14ac:dyDescent="0.2">
      <c r="A72" s="27">
        <v>91.4</v>
      </c>
      <c r="B72" s="15">
        <v>976.41612132</v>
      </c>
      <c r="C72" s="17">
        <v>1.24315138208</v>
      </c>
      <c r="D72" s="25">
        <v>0.53124065907359996</v>
      </c>
      <c r="E72" s="17"/>
      <c r="F72" s="36">
        <f t="shared" si="4"/>
        <v>150.90507776135911</v>
      </c>
      <c r="G72" s="35">
        <f t="shared" si="5"/>
        <v>1127.3211990813591</v>
      </c>
      <c r="H72" s="37">
        <f t="shared" si="6"/>
        <v>60.044211754464001</v>
      </c>
      <c r="I72" s="35">
        <f t="shared" si="7"/>
        <v>1187.365410835823</v>
      </c>
    </row>
    <row r="73" spans="1:11" x14ac:dyDescent="0.2">
      <c r="A73" s="27">
        <v>92.3</v>
      </c>
      <c r="B73" s="15">
        <v>987.05610900000011</v>
      </c>
      <c r="C73" s="17">
        <v>1.2231428022399999</v>
      </c>
      <c r="D73" s="25">
        <v>0.54920555806720006</v>
      </c>
      <c r="E73" s="17"/>
      <c r="F73" s="36">
        <f t="shared" si="4"/>
        <v>148.47625345228937</v>
      </c>
      <c r="G73" s="35">
        <f t="shared" si="5"/>
        <v>1135.5323624522894</v>
      </c>
      <c r="H73" s="37">
        <f t="shared" si="6"/>
        <v>59.077797348192007</v>
      </c>
      <c r="I73" s="35">
        <f t="shared" si="7"/>
        <v>1194.6101598004814</v>
      </c>
    </row>
    <row r="74" spans="1:11" x14ac:dyDescent="0.2">
      <c r="A74" s="27">
        <v>93.2</v>
      </c>
      <c r="B74" s="15">
        <v>997.81792859999996</v>
      </c>
      <c r="C74" s="17">
        <v>1.20071076272</v>
      </c>
      <c r="D74" s="25">
        <v>0.56957841358399997</v>
      </c>
      <c r="E74" s="17"/>
      <c r="F74" s="36">
        <f t="shared" si="4"/>
        <v>145.7532474556684</v>
      </c>
      <c r="G74" s="35">
        <f t="shared" si="5"/>
        <v>1143.5711760556683</v>
      </c>
      <c r="H74" s="37">
        <f t="shared" si="6"/>
        <v>57.994329839376007</v>
      </c>
      <c r="I74" s="35">
        <f t="shared" si="7"/>
        <v>1201.5655058950442</v>
      </c>
    </row>
    <row r="75" spans="1:11" x14ac:dyDescent="0.2">
      <c r="A75" s="27">
        <v>94.1</v>
      </c>
      <c r="B75" s="15">
        <v>1008.70448088</v>
      </c>
      <c r="C75" s="17">
        <v>1.1748812228800001</v>
      </c>
      <c r="D75" s="25">
        <v>0.59331624965759999</v>
      </c>
      <c r="E75" s="17"/>
      <c r="F75" s="36">
        <f t="shared" si="4"/>
        <v>142.61782181541079</v>
      </c>
      <c r="G75" s="35">
        <f t="shared" si="5"/>
        <v>1151.3223026954108</v>
      </c>
      <c r="H75" s="37">
        <f t="shared" si="6"/>
        <v>56.746763065104005</v>
      </c>
      <c r="I75" s="35">
        <f t="shared" si="7"/>
        <v>1208.0690657605148</v>
      </c>
    </row>
    <row r="76" spans="1:11" x14ac:dyDescent="0.2">
      <c r="A76" s="27">
        <v>95</v>
      </c>
      <c r="B76" s="15">
        <v>1019.7259185</v>
      </c>
      <c r="C76" s="17">
        <v>1.143867148</v>
      </c>
      <c r="D76" s="25">
        <v>0.6221741633408</v>
      </c>
      <c r="E76" s="17"/>
      <c r="F76" s="36">
        <f t="shared" si="4"/>
        <v>138.85304992284185</v>
      </c>
      <c r="G76" s="35">
        <f t="shared" si="5"/>
        <v>1158.5789684228419</v>
      </c>
      <c r="H76" s="37">
        <f t="shared" si="6"/>
        <v>55.248783248400002</v>
      </c>
      <c r="I76" s="35">
        <f t="shared" si="7"/>
        <v>1213.8277516712419</v>
      </c>
    </row>
    <row r="77" spans="1:11" x14ac:dyDescent="0.2">
      <c r="A77" s="27">
        <v>95.9</v>
      </c>
      <c r="B77" s="15">
        <v>1030.8938445000001</v>
      </c>
      <c r="C77" s="17">
        <v>1.1037122256</v>
      </c>
      <c r="D77" s="25">
        <v>0.66003374539039994</v>
      </c>
      <c r="E77" s="17"/>
      <c r="F77" s="36">
        <f t="shared" si="4"/>
        <v>133.97867840653092</v>
      </c>
      <c r="G77" s="35">
        <f t="shared" si="5"/>
        <v>1164.872522906531</v>
      </c>
      <c r="H77" s="37">
        <f t="shared" si="6"/>
        <v>53.309300496480006</v>
      </c>
      <c r="I77" s="35">
        <f t="shared" si="7"/>
        <v>1218.1818234030111</v>
      </c>
    </row>
    <row r="78" spans="1:11" x14ac:dyDescent="0.2">
      <c r="A78" s="27">
        <v>96.8</v>
      </c>
      <c r="B78" s="15">
        <v>1042.23146496</v>
      </c>
      <c r="C78" s="17">
        <v>1.04153273088</v>
      </c>
      <c r="D78" s="25">
        <v>0.7195324357888</v>
      </c>
      <c r="E78" s="17"/>
      <c r="F78" s="36">
        <f t="shared" si="4"/>
        <v>126.43076298678214</v>
      </c>
      <c r="G78" s="35">
        <f t="shared" si="5"/>
        <v>1168.6622279467822</v>
      </c>
      <c r="H78" s="37">
        <f t="shared" si="6"/>
        <v>50.306030901504002</v>
      </c>
      <c r="I78" s="35">
        <f t="shared" si="7"/>
        <v>1218.9682588482863</v>
      </c>
    </row>
    <row r="79" spans="1:11" x14ac:dyDescent="0.2">
      <c r="A79" s="28">
        <v>97.47</v>
      </c>
      <c r="B79" s="16">
        <v>1050.8003100000001</v>
      </c>
      <c r="C79" s="18">
        <v>0.87704598352000007</v>
      </c>
      <c r="D79" s="26">
        <v>0.8770468760672</v>
      </c>
      <c r="E79" s="18"/>
      <c r="F79" s="40">
        <f t="shared" si="4"/>
        <v>106.46385810385254</v>
      </c>
      <c r="G79" s="38">
        <f t="shared" si="5"/>
        <v>1157.2641681038526</v>
      </c>
      <c r="H79" s="39">
        <f t="shared" si="6"/>
        <v>42.361321004016006</v>
      </c>
      <c r="I79" s="38">
        <f t="shared" si="7"/>
        <v>1199.6254891078686</v>
      </c>
      <c r="J79" s="65"/>
      <c r="K79" s="22"/>
    </row>
    <row r="80" spans="1:11" x14ac:dyDescent="0.2">
      <c r="A80" s="27"/>
    </row>
    <row r="81" spans="1:1" x14ac:dyDescent="0.2">
      <c r="A81" s="29"/>
    </row>
    <row r="82" spans="1:1" x14ac:dyDescent="0.2">
      <c r="A82" s="29"/>
    </row>
    <row r="83" spans="1:1" x14ac:dyDescent="0.2">
      <c r="A83" s="29"/>
    </row>
    <row r="84" spans="1:1" x14ac:dyDescent="0.2">
      <c r="A84" s="29"/>
    </row>
    <row r="85" spans="1:1" x14ac:dyDescent="0.2">
      <c r="A85" s="29"/>
    </row>
    <row r="86" spans="1:1" x14ac:dyDescent="0.2">
      <c r="A86" s="29"/>
    </row>
    <row r="87" spans="1:1" x14ac:dyDescent="0.2">
      <c r="A87" s="29"/>
    </row>
    <row r="88" spans="1:1" x14ac:dyDescent="0.2">
      <c r="A88" s="29"/>
    </row>
    <row r="89" spans="1:1" x14ac:dyDescent="0.2">
      <c r="A89" s="29"/>
    </row>
    <row r="90" spans="1:1" x14ac:dyDescent="0.2">
      <c r="A90" s="29"/>
    </row>
    <row r="91" spans="1:1" x14ac:dyDescent="0.2">
      <c r="A91" s="29"/>
    </row>
    <row r="92" spans="1:1" x14ac:dyDescent="0.2">
      <c r="A92" s="29"/>
    </row>
    <row r="93" spans="1:1" x14ac:dyDescent="0.2">
      <c r="A93" s="29"/>
    </row>
    <row r="94" spans="1:1" x14ac:dyDescent="0.2">
      <c r="A94" s="29"/>
    </row>
    <row r="95" spans="1:1" x14ac:dyDescent="0.2">
      <c r="A95" s="29"/>
    </row>
    <row r="96" spans="1:1" x14ac:dyDescent="0.2">
      <c r="A96" s="29"/>
    </row>
    <row r="97" spans="1:1" x14ac:dyDescent="0.2">
      <c r="A97" s="29"/>
    </row>
    <row r="98" spans="1:1" x14ac:dyDescent="0.2">
      <c r="A98" s="29"/>
    </row>
    <row r="99" spans="1:1" x14ac:dyDescent="0.2">
      <c r="A99" s="29"/>
    </row>
    <row r="100" spans="1:1" x14ac:dyDescent="0.2">
      <c r="A100" s="29"/>
    </row>
    <row r="101" spans="1:1" x14ac:dyDescent="0.2">
      <c r="A101" s="29"/>
    </row>
    <row r="102" spans="1:1" x14ac:dyDescent="0.2">
      <c r="A102" s="29"/>
    </row>
    <row r="103" spans="1:1" x14ac:dyDescent="0.2">
      <c r="A103" s="29"/>
    </row>
    <row r="104" spans="1:1" x14ac:dyDescent="0.2">
      <c r="A104" s="29"/>
    </row>
    <row r="105" spans="1:1" x14ac:dyDescent="0.2">
      <c r="A105" s="29"/>
    </row>
    <row r="106" spans="1:1" x14ac:dyDescent="0.2">
      <c r="A106" s="29"/>
    </row>
    <row r="107" spans="1:1" x14ac:dyDescent="0.2">
      <c r="A107" s="29"/>
    </row>
    <row r="108" spans="1:1" x14ac:dyDescent="0.2">
      <c r="A108" s="29"/>
    </row>
    <row r="109" spans="1:1" x14ac:dyDescent="0.2">
      <c r="A109" s="29"/>
    </row>
    <row r="110" spans="1:1" x14ac:dyDescent="0.2">
      <c r="A110" s="29"/>
    </row>
    <row r="111" spans="1:1" x14ac:dyDescent="0.2">
      <c r="A111" s="29"/>
    </row>
    <row r="112" spans="1:1" x14ac:dyDescent="0.2">
      <c r="A112" s="29"/>
    </row>
    <row r="113" spans="1:1" x14ac:dyDescent="0.2">
      <c r="A113" s="29"/>
    </row>
    <row r="114" spans="1:1" x14ac:dyDescent="0.2">
      <c r="A114" s="29"/>
    </row>
    <row r="115" spans="1:1" x14ac:dyDescent="0.2">
      <c r="A115" s="29"/>
    </row>
    <row r="116" spans="1:1" x14ac:dyDescent="0.2">
      <c r="A116" s="29"/>
    </row>
    <row r="117" spans="1:1" x14ac:dyDescent="0.2">
      <c r="A117" s="29"/>
    </row>
    <row r="118" spans="1:1" x14ac:dyDescent="0.2">
      <c r="A118" s="29"/>
    </row>
    <row r="119" spans="1:1" x14ac:dyDescent="0.2">
      <c r="A119" s="29"/>
    </row>
    <row r="120" spans="1:1" x14ac:dyDescent="0.2">
      <c r="A120" s="29"/>
    </row>
    <row r="121" spans="1:1" x14ac:dyDescent="0.2">
      <c r="A121" s="29"/>
    </row>
    <row r="122" spans="1:1" x14ac:dyDescent="0.2">
      <c r="A122" s="29"/>
    </row>
    <row r="123" spans="1:1" x14ac:dyDescent="0.2">
      <c r="A123" s="29"/>
    </row>
    <row r="124" spans="1:1" x14ac:dyDescent="0.2">
      <c r="A124" s="29"/>
    </row>
    <row r="125" spans="1:1" x14ac:dyDescent="0.2">
      <c r="A125" s="29"/>
    </row>
    <row r="126" spans="1:1" x14ac:dyDescent="0.2">
      <c r="A126" s="29"/>
    </row>
    <row r="127" spans="1:1" x14ac:dyDescent="0.2">
      <c r="A127" s="29"/>
    </row>
    <row r="128" spans="1:1" x14ac:dyDescent="0.2">
      <c r="A128" s="29"/>
    </row>
    <row r="129" spans="1:1" x14ac:dyDescent="0.2">
      <c r="A129" s="29"/>
    </row>
    <row r="130" spans="1:1" x14ac:dyDescent="0.2">
      <c r="A130" s="29"/>
    </row>
    <row r="131" spans="1:1" x14ac:dyDescent="0.2">
      <c r="A131" s="29"/>
    </row>
    <row r="132" spans="1:1" x14ac:dyDescent="0.2">
      <c r="A132" s="29"/>
    </row>
    <row r="133" spans="1:1" x14ac:dyDescent="0.2">
      <c r="A133" s="29"/>
    </row>
    <row r="134" spans="1:1" x14ac:dyDescent="0.2">
      <c r="A134" s="29"/>
    </row>
    <row r="135" spans="1:1" x14ac:dyDescent="0.2">
      <c r="A135" s="29"/>
    </row>
    <row r="136" spans="1:1" x14ac:dyDescent="0.2">
      <c r="A136" s="29"/>
    </row>
    <row r="137" spans="1:1" x14ac:dyDescent="0.2">
      <c r="A137" s="29"/>
    </row>
    <row r="138" spans="1:1" x14ac:dyDescent="0.2">
      <c r="A138" s="29"/>
    </row>
    <row r="139" spans="1:1" x14ac:dyDescent="0.2">
      <c r="A139" s="29"/>
    </row>
    <row r="140" spans="1:1" x14ac:dyDescent="0.2">
      <c r="A140" s="29"/>
    </row>
    <row r="141" spans="1:1" x14ac:dyDescent="0.2">
      <c r="A141" s="29"/>
    </row>
    <row r="142" spans="1:1" x14ac:dyDescent="0.2">
      <c r="A142" s="29"/>
    </row>
    <row r="143" spans="1:1" x14ac:dyDescent="0.2">
      <c r="A143" s="29"/>
    </row>
    <row r="144" spans="1:1" x14ac:dyDescent="0.2">
      <c r="A144" s="29"/>
    </row>
    <row r="145" spans="1:1" x14ac:dyDescent="0.2">
      <c r="A145" s="29"/>
    </row>
    <row r="146" spans="1:1" x14ac:dyDescent="0.2">
      <c r="A146" s="29"/>
    </row>
    <row r="147" spans="1:1" x14ac:dyDescent="0.2">
      <c r="A147" s="29"/>
    </row>
    <row r="148" spans="1:1" x14ac:dyDescent="0.2">
      <c r="A148" s="29"/>
    </row>
    <row r="149" spans="1:1" x14ac:dyDescent="0.2">
      <c r="A149" s="29"/>
    </row>
    <row r="150" spans="1:1" x14ac:dyDescent="0.2">
      <c r="A150" s="29"/>
    </row>
    <row r="151" spans="1:1" x14ac:dyDescent="0.2">
      <c r="A151" s="29"/>
    </row>
    <row r="152" spans="1:1" x14ac:dyDescent="0.2">
      <c r="A152" s="29"/>
    </row>
    <row r="153" spans="1:1" x14ac:dyDescent="0.2">
      <c r="A153" s="29"/>
    </row>
    <row r="154" spans="1:1" x14ac:dyDescent="0.2">
      <c r="A154" s="29"/>
    </row>
    <row r="155" spans="1:1" x14ac:dyDescent="0.2">
      <c r="A155" s="29"/>
    </row>
    <row r="156" spans="1:1" x14ac:dyDescent="0.2">
      <c r="A156" s="29"/>
    </row>
    <row r="157" spans="1:1" x14ac:dyDescent="0.2">
      <c r="A157" s="29"/>
    </row>
    <row r="158" spans="1:1" x14ac:dyDescent="0.2">
      <c r="A158" s="29"/>
    </row>
    <row r="159" spans="1:1" x14ac:dyDescent="0.2">
      <c r="A159" s="29"/>
    </row>
    <row r="160" spans="1:1" x14ac:dyDescent="0.2">
      <c r="A160" s="29"/>
    </row>
    <row r="161" spans="1:1" x14ac:dyDescent="0.2">
      <c r="A161" s="29"/>
    </row>
    <row r="162" spans="1:1" x14ac:dyDescent="0.2">
      <c r="A162" s="29"/>
    </row>
    <row r="163" spans="1:1" x14ac:dyDescent="0.2">
      <c r="A163" s="29"/>
    </row>
    <row r="164" spans="1:1" x14ac:dyDescent="0.2">
      <c r="A164" s="29"/>
    </row>
    <row r="165" spans="1:1" x14ac:dyDescent="0.2">
      <c r="A165" s="29"/>
    </row>
    <row r="166" spans="1:1" x14ac:dyDescent="0.2">
      <c r="A166" s="29"/>
    </row>
    <row r="167" spans="1:1" x14ac:dyDescent="0.2">
      <c r="A167" s="29"/>
    </row>
    <row r="168" spans="1:1" x14ac:dyDescent="0.2">
      <c r="A168" s="29"/>
    </row>
    <row r="169" spans="1:1" x14ac:dyDescent="0.2">
      <c r="A169" s="29"/>
    </row>
    <row r="170" spans="1:1" x14ac:dyDescent="0.2">
      <c r="A170" s="29"/>
    </row>
    <row r="171" spans="1:1" x14ac:dyDescent="0.2">
      <c r="A171" s="29"/>
    </row>
    <row r="172" spans="1:1" x14ac:dyDescent="0.2">
      <c r="A172" s="29"/>
    </row>
    <row r="173" spans="1:1" x14ac:dyDescent="0.2">
      <c r="A173" s="29"/>
    </row>
    <row r="174" spans="1:1" x14ac:dyDescent="0.2">
      <c r="A174" s="29"/>
    </row>
    <row r="175" spans="1:1" x14ac:dyDescent="0.2">
      <c r="A175" s="29"/>
    </row>
    <row r="176" spans="1:1" x14ac:dyDescent="0.2">
      <c r="A176" s="29"/>
    </row>
    <row r="177" spans="1:1" x14ac:dyDescent="0.2">
      <c r="A177" s="29"/>
    </row>
    <row r="178" spans="1:1" x14ac:dyDescent="0.2">
      <c r="A178" s="29"/>
    </row>
    <row r="179" spans="1:1" x14ac:dyDescent="0.2">
      <c r="A179" s="29"/>
    </row>
    <row r="180" spans="1:1" x14ac:dyDescent="0.2">
      <c r="A180" s="29"/>
    </row>
    <row r="181" spans="1:1" x14ac:dyDescent="0.2">
      <c r="A181" s="29"/>
    </row>
    <row r="182" spans="1:1" x14ac:dyDescent="0.2">
      <c r="A182" s="29"/>
    </row>
    <row r="183" spans="1:1" x14ac:dyDescent="0.2">
      <c r="A183" s="29"/>
    </row>
    <row r="184" spans="1:1" x14ac:dyDescent="0.2">
      <c r="A184" s="29"/>
    </row>
    <row r="185" spans="1:1" x14ac:dyDescent="0.2">
      <c r="A185" s="29"/>
    </row>
    <row r="186" spans="1:1" x14ac:dyDescent="0.2">
      <c r="A186" s="29"/>
    </row>
    <row r="187" spans="1:1" x14ac:dyDescent="0.2">
      <c r="A187" s="29"/>
    </row>
    <row r="188" spans="1:1" x14ac:dyDescent="0.2">
      <c r="A188" s="29"/>
    </row>
    <row r="189" spans="1:1" x14ac:dyDescent="0.2">
      <c r="A189" s="29"/>
    </row>
    <row r="190" spans="1:1" x14ac:dyDescent="0.2">
      <c r="A190" s="29"/>
    </row>
    <row r="191" spans="1:1" x14ac:dyDescent="0.2">
      <c r="A191" s="29"/>
    </row>
    <row r="192" spans="1:1" x14ac:dyDescent="0.2">
      <c r="A192" s="29"/>
    </row>
    <row r="193" spans="1:1" x14ac:dyDescent="0.2">
      <c r="A193" s="29"/>
    </row>
    <row r="194" spans="1:1" x14ac:dyDescent="0.2">
      <c r="A194" s="29"/>
    </row>
    <row r="195" spans="1:1" x14ac:dyDescent="0.2">
      <c r="A195" s="29"/>
    </row>
    <row r="196" spans="1:1" x14ac:dyDescent="0.2">
      <c r="A196" s="29"/>
    </row>
    <row r="197" spans="1:1" x14ac:dyDescent="0.2">
      <c r="A197" s="29"/>
    </row>
    <row r="198" spans="1:1" x14ac:dyDescent="0.2">
      <c r="A198" s="29"/>
    </row>
    <row r="199" spans="1:1" x14ac:dyDescent="0.2">
      <c r="A199" s="29"/>
    </row>
    <row r="200" spans="1:1" x14ac:dyDescent="0.2">
      <c r="A200" s="29"/>
    </row>
    <row r="201" spans="1:1" x14ac:dyDescent="0.2">
      <c r="A201" s="29"/>
    </row>
    <row r="202" spans="1:1" x14ac:dyDescent="0.2">
      <c r="A202" s="29"/>
    </row>
    <row r="203" spans="1:1" x14ac:dyDescent="0.2">
      <c r="A203" s="29"/>
    </row>
    <row r="204" spans="1:1" x14ac:dyDescent="0.2">
      <c r="A204" s="29"/>
    </row>
    <row r="205" spans="1:1" x14ac:dyDescent="0.2">
      <c r="A205" s="29"/>
    </row>
    <row r="206" spans="1:1" x14ac:dyDescent="0.2">
      <c r="A206" s="29"/>
    </row>
    <row r="207" spans="1:1" x14ac:dyDescent="0.2">
      <c r="A207" s="29"/>
    </row>
    <row r="208" spans="1:1" x14ac:dyDescent="0.2">
      <c r="A208" s="29"/>
    </row>
    <row r="209" spans="1:1" x14ac:dyDescent="0.2">
      <c r="A209" s="29"/>
    </row>
    <row r="210" spans="1:1" x14ac:dyDescent="0.2">
      <c r="A210" s="29"/>
    </row>
    <row r="211" spans="1:1" x14ac:dyDescent="0.2">
      <c r="A211" s="29"/>
    </row>
    <row r="212" spans="1:1" x14ac:dyDescent="0.2">
      <c r="A212" s="29"/>
    </row>
    <row r="213" spans="1:1" x14ac:dyDescent="0.2">
      <c r="A213" s="29"/>
    </row>
    <row r="214" spans="1:1" x14ac:dyDescent="0.2">
      <c r="A214" s="29"/>
    </row>
    <row r="215" spans="1:1" x14ac:dyDescent="0.2">
      <c r="A215" s="29"/>
    </row>
    <row r="216" spans="1:1" x14ac:dyDescent="0.2">
      <c r="A216" s="29"/>
    </row>
    <row r="217" spans="1:1" x14ac:dyDescent="0.2">
      <c r="A217" s="29"/>
    </row>
    <row r="218" spans="1:1" x14ac:dyDescent="0.2">
      <c r="A218" s="29"/>
    </row>
    <row r="219" spans="1:1" x14ac:dyDescent="0.2">
      <c r="A219" s="29"/>
    </row>
    <row r="220" spans="1:1" x14ac:dyDescent="0.2">
      <c r="A220" s="29"/>
    </row>
    <row r="221" spans="1:1" x14ac:dyDescent="0.2">
      <c r="A221" s="29"/>
    </row>
    <row r="222" spans="1:1" x14ac:dyDescent="0.2">
      <c r="A222" s="29"/>
    </row>
    <row r="223" spans="1:1" x14ac:dyDescent="0.2">
      <c r="A223" s="29"/>
    </row>
    <row r="224" spans="1:1" x14ac:dyDescent="0.2">
      <c r="A224" s="29"/>
    </row>
    <row r="225" spans="1:1" x14ac:dyDescent="0.2">
      <c r="A225" s="29"/>
    </row>
    <row r="226" spans="1:1" x14ac:dyDescent="0.2">
      <c r="A226" s="29"/>
    </row>
    <row r="227" spans="1:1" x14ac:dyDescent="0.2">
      <c r="A227" s="29"/>
    </row>
    <row r="228" spans="1:1" x14ac:dyDescent="0.2">
      <c r="A228" s="29"/>
    </row>
    <row r="229" spans="1:1" x14ac:dyDescent="0.2">
      <c r="A229" s="29"/>
    </row>
    <row r="230" spans="1:1" x14ac:dyDescent="0.2">
      <c r="A230" s="29"/>
    </row>
    <row r="231" spans="1:1" x14ac:dyDescent="0.2">
      <c r="A231" s="29"/>
    </row>
    <row r="232" spans="1:1" x14ac:dyDescent="0.2">
      <c r="A232" s="29"/>
    </row>
    <row r="233" spans="1:1" x14ac:dyDescent="0.2">
      <c r="A233" s="29"/>
    </row>
    <row r="234" spans="1:1" x14ac:dyDescent="0.2">
      <c r="A234" s="29"/>
    </row>
    <row r="235" spans="1:1" x14ac:dyDescent="0.2">
      <c r="A235" s="29"/>
    </row>
    <row r="236" spans="1:1" x14ac:dyDescent="0.2">
      <c r="A236" s="29"/>
    </row>
    <row r="237" spans="1:1" x14ac:dyDescent="0.2">
      <c r="A237" s="29"/>
    </row>
    <row r="238" spans="1:1" x14ac:dyDescent="0.2">
      <c r="A238" s="29"/>
    </row>
    <row r="239" spans="1:1" x14ac:dyDescent="0.2">
      <c r="A239" s="29"/>
    </row>
    <row r="240" spans="1:1" x14ac:dyDescent="0.2">
      <c r="A240" s="29"/>
    </row>
    <row r="241" spans="1:1" x14ac:dyDescent="0.2">
      <c r="A241" s="29"/>
    </row>
    <row r="242" spans="1:1" x14ac:dyDescent="0.2">
      <c r="A242" s="29"/>
    </row>
    <row r="243" spans="1:1" x14ac:dyDescent="0.2">
      <c r="A243" s="29"/>
    </row>
    <row r="244" spans="1:1" x14ac:dyDescent="0.2">
      <c r="A244" s="29"/>
    </row>
    <row r="245" spans="1:1" x14ac:dyDescent="0.2">
      <c r="A245" s="29"/>
    </row>
    <row r="246" spans="1:1" x14ac:dyDescent="0.2">
      <c r="A246" s="29"/>
    </row>
    <row r="247" spans="1:1" x14ac:dyDescent="0.2">
      <c r="A247" s="29"/>
    </row>
    <row r="248" spans="1:1" x14ac:dyDescent="0.2">
      <c r="A248" s="29"/>
    </row>
    <row r="249" spans="1:1" x14ac:dyDescent="0.2">
      <c r="A249" s="29"/>
    </row>
    <row r="250" spans="1:1" x14ac:dyDescent="0.2">
      <c r="A250" s="29"/>
    </row>
    <row r="251" spans="1:1" x14ac:dyDescent="0.2">
      <c r="A251" s="29"/>
    </row>
    <row r="252" spans="1:1" x14ac:dyDescent="0.2">
      <c r="A252" s="29"/>
    </row>
    <row r="253" spans="1:1" x14ac:dyDescent="0.2">
      <c r="A253" s="29"/>
    </row>
    <row r="254" spans="1:1" x14ac:dyDescent="0.2">
      <c r="A254" s="29"/>
    </row>
    <row r="255" spans="1:1" x14ac:dyDescent="0.2">
      <c r="A255" s="29"/>
    </row>
    <row r="256" spans="1:1" x14ac:dyDescent="0.2">
      <c r="A256" s="29"/>
    </row>
    <row r="257" spans="1:1" x14ac:dyDescent="0.2">
      <c r="A257" s="29"/>
    </row>
    <row r="258" spans="1:1" x14ac:dyDescent="0.2">
      <c r="A258" s="29"/>
    </row>
    <row r="259" spans="1:1" x14ac:dyDescent="0.2">
      <c r="A259" s="29"/>
    </row>
    <row r="260" spans="1:1" x14ac:dyDescent="0.2">
      <c r="A260" s="29"/>
    </row>
    <row r="261" spans="1:1" x14ac:dyDescent="0.2">
      <c r="A261" s="29"/>
    </row>
    <row r="262" spans="1:1" x14ac:dyDescent="0.2">
      <c r="A262" s="29"/>
    </row>
    <row r="263" spans="1:1" x14ac:dyDescent="0.2">
      <c r="A263" s="29"/>
    </row>
    <row r="264" spans="1:1" x14ac:dyDescent="0.2">
      <c r="A264" s="29"/>
    </row>
    <row r="265" spans="1:1" x14ac:dyDescent="0.2">
      <c r="A265" s="29"/>
    </row>
    <row r="266" spans="1:1" x14ac:dyDescent="0.2">
      <c r="A266" s="29"/>
    </row>
    <row r="267" spans="1:1" x14ac:dyDescent="0.2">
      <c r="A267" s="29"/>
    </row>
    <row r="268" spans="1:1" x14ac:dyDescent="0.2">
      <c r="A268" s="29"/>
    </row>
    <row r="269" spans="1:1" x14ac:dyDescent="0.2">
      <c r="A269" s="29"/>
    </row>
    <row r="270" spans="1:1" x14ac:dyDescent="0.2">
      <c r="A270" s="29"/>
    </row>
    <row r="271" spans="1:1" x14ac:dyDescent="0.2">
      <c r="A271" s="29"/>
    </row>
    <row r="272" spans="1:1" x14ac:dyDescent="0.2">
      <c r="A272" s="29"/>
    </row>
    <row r="273" spans="1:1" x14ac:dyDescent="0.2">
      <c r="A273" s="29"/>
    </row>
    <row r="274" spans="1:1" x14ac:dyDescent="0.2">
      <c r="A274" s="29"/>
    </row>
    <row r="275" spans="1:1" x14ac:dyDescent="0.2">
      <c r="A275" s="29"/>
    </row>
    <row r="276" spans="1:1" x14ac:dyDescent="0.2">
      <c r="A276" s="29"/>
    </row>
    <row r="277" spans="1:1" x14ac:dyDescent="0.2">
      <c r="A277" s="29"/>
    </row>
    <row r="278" spans="1:1" x14ac:dyDescent="0.2">
      <c r="A278" s="29"/>
    </row>
    <row r="279" spans="1:1" x14ac:dyDescent="0.2">
      <c r="A279" s="29"/>
    </row>
    <row r="280" spans="1:1" x14ac:dyDescent="0.2">
      <c r="A280" s="29"/>
    </row>
    <row r="281" spans="1:1" x14ac:dyDescent="0.2">
      <c r="A281" s="29"/>
    </row>
    <row r="282" spans="1:1" x14ac:dyDescent="0.2">
      <c r="A282" s="29"/>
    </row>
    <row r="283" spans="1:1" x14ac:dyDescent="0.2">
      <c r="A283" s="29"/>
    </row>
    <row r="284" spans="1:1" x14ac:dyDescent="0.2">
      <c r="A284" s="29"/>
    </row>
    <row r="285" spans="1:1" x14ac:dyDescent="0.2">
      <c r="A285" s="29"/>
    </row>
    <row r="286" spans="1:1" x14ac:dyDescent="0.2">
      <c r="A286" s="29"/>
    </row>
    <row r="287" spans="1:1" x14ac:dyDescent="0.2">
      <c r="A287" s="29"/>
    </row>
    <row r="288" spans="1:1" x14ac:dyDescent="0.2">
      <c r="A288" s="29"/>
    </row>
    <row r="289" spans="1:1" x14ac:dyDescent="0.2">
      <c r="A289" s="29"/>
    </row>
    <row r="290" spans="1:1" x14ac:dyDescent="0.2">
      <c r="A290" s="29"/>
    </row>
    <row r="291" spans="1:1" x14ac:dyDescent="0.2">
      <c r="A291" s="29"/>
    </row>
    <row r="292" spans="1:1" x14ac:dyDescent="0.2">
      <c r="A292" s="29"/>
    </row>
    <row r="293" spans="1:1" x14ac:dyDescent="0.2">
      <c r="A293" s="29"/>
    </row>
    <row r="294" spans="1:1" x14ac:dyDescent="0.2">
      <c r="A294" s="29"/>
    </row>
    <row r="295" spans="1:1" x14ac:dyDescent="0.2">
      <c r="A295" s="29"/>
    </row>
    <row r="296" spans="1:1" x14ac:dyDescent="0.2">
      <c r="A296" s="29"/>
    </row>
    <row r="297" spans="1:1" x14ac:dyDescent="0.2">
      <c r="A297" s="29"/>
    </row>
    <row r="298" spans="1:1" x14ac:dyDescent="0.2">
      <c r="A298" s="29"/>
    </row>
    <row r="299" spans="1:1" x14ac:dyDescent="0.2">
      <c r="A299" s="29"/>
    </row>
    <row r="300" spans="1:1" x14ac:dyDescent="0.2">
      <c r="A300" s="29"/>
    </row>
    <row r="301" spans="1:1" x14ac:dyDescent="0.2">
      <c r="A301" s="29"/>
    </row>
    <row r="302" spans="1:1" x14ac:dyDescent="0.2">
      <c r="A302" s="29"/>
    </row>
    <row r="303" spans="1:1" x14ac:dyDescent="0.2">
      <c r="A303" s="29"/>
    </row>
    <row r="304" spans="1:1" x14ac:dyDescent="0.2">
      <c r="A304" s="29"/>
    </row>
    <row r="305" spans="1:1" x14ac:dyDescent="0.2">
      <c r="A305" s="29"/>
    </row>
    <row r="306" spans="1:1" x14ac:dyDescent="0.2">
      <c r="A306" s="29"/>
    </row>
    <row r="307" spans="1:1" x14ac:dyDescent="0.2">
      <c r="A307" s="29"/>
    </row>
    <row r="308" spans="1:1" x14ac:dyDescent="0.2">
      <c r="A308" s="29"/>
    </row>
    <row r="309" spans="1:1" x14ac:dyDescent="0.2">
      <c r="A309" s="29"/>
    </row>
    <row r="310" spans="1:1" x14ac:dyDescent="0.2">
      <c r="A310" s="29"/>
    </row>
    <row r="311" spans="1:1" x14ac:dyDescent="0.2">
      <c r="A311" s="29"/>
    </row>
    <row r="312" spans="1:1" x14ac:dyDescent="0.2">
      <c r="A312" s="29"/>
    </row>
    <row r="313" spans="1:1" x14ac:dyDescent="0.2">
      <c r="A313" s="29"/>
    </row>
    <row r="314" spans="1:1" x14ac:dyDescent="0.2">
      <c r="A314" s="29"/>
    </row>
    <row r="315" spans="1:1" x14ac:dyDescent="0.2">
      <c r="A315" s="29"/>
    </row>
    <row r="316" spans="1:1" x14ac:dyDescent="0.2">
      <c r="A316" s="29"/>
    </row>
    <row r="317" spans="1:1" x14ac:dyDescent="0.2">
      <c r="A317" s="29"/>
    </row>
    <row r="318" spans="1:1" x14ac:dyDescent="0.2">
      <c r="A318" s="29"/>
    </row>
    <row r="319" spans="1:1" x14ac:dyDescent="0.2">
      <c r="A319" s="29"/>
    </row>
    <row r="320" spans="1:1" x14ac:dyDescent="0.2">
      <c r="A320" s="29"/>
    </row>
    <row r="321" spans="1:1" x14ac:dyDescent="0.2">
      <c r="A321" s="29"/>
    </row>
    <row r="322" spans="1:1" x14ac:dyDescent="0.2">
      <c r="A322" s="29"/>
    </row>
    <row r="323" spans="1:1" x14ac:dyDescent="0.2">
      <c r="A323" s="29"/>
    </row>
    <row r="324" spans="1:1" x14ac:dyDescent="0.2">
      <c r="A324" s="29"/>
    </row>
    <row r="325" spans="1:1" x14ac:dyDescent="0.2">
      <c r="A325" s="29"/>
    </row>
    <row r="326" spans="1:1" x14ac:dyDescent="0.2">
      <c r="A326" s="29"/>
    </row>
    <row r="327" spans="1:1" x14ac:dyDescent="0.2">
      <c r="A327" s="29"/>
    </row>
    <row r="328" spans="1:1" x14ac:dyDescent="0.2">
      <c r="A328" s="29"/>
    </row>
    <row r="329" spans="1:1" x14ac:dyDescent="0.2">
      <c r="A329" s="29"/>
    </row>
    <row r="330" spans="1:1" x14ac:dyDescent="0.2">
      <c r="A330" s="29"/>
    </row>
    <row r="331" spans="1:1" x14ac:dyDescent="0.2">
      <c r="A331" s="29"/>
    </row>
    <row r="332" spans="1:1" x14ac:dyDescent="0.2">
      <c r="A332" s="29"/>
    </row>
    <row r="333" spans="1:1" x14ac:dyDescent="0.2">
      <c r="A333" s="29"/>
    </row>
    <row r="334" spans="1:1" x14ac:dyDescent="0.2">
      <c r="A334" s="29"/>
    </row>
    <row r="335" spans="1:1" x14ac:dyDescent="0.2">
      <c r="A335" s="29"/>
    </row>
    <row r="336" spans="1:1" x14ac:dyDescent="0.2">
      <c r="A336" s="29"/>
    </row>
    <row r="337" spans="1:1" x14ac:dyDescent="0.2">
      <c r="A337" s="29"/>
    </row>
    <row r="338" spans="1:1" x14ac:dyDescent="0.2">
      <c r="A338" s="29"/>
    </row>
    <row r="339" spans="1:1" x14ac:dyDescent="0.2">
      <c r="A339" s="29"/>
    </row>
    <row r="340" spans="1:1" x14ac:dyDescent="0.2">
      <c r="A340" s="29"/>
    </row>
    <row r="341" spans="1:1" x14ac:dyDescent="0.2">
      <c r="A341" s="29"/>
    </row>
    <row r="342" spans="1:1" x14ac:dyDescent="0.2">
      <c r="A342" s="29"/>
    </row>
    <row r="343" spans="1:1" x14ac:dyDescent="0.2">
      <c r="A343" s="29"/>
    </row>
    <row r="344" spans="1:1" x14ac:dyDescent="0.2">
      <c r="A344" s="29"/>
    </row>
    <row r="345" spans="1:1" x14ac:dyDescent="0.2">
      <c r="A345" s="29"/>
    </row>
    <row r="346" spans="1:1" x14ac:dyDescent="0.2">
      <c r="A346" s="29"/>
    </row>
    <row r="347" spans="1:1" x14ac:dyDescent="0.2">
      <c r="A347" s="29"/>
    </row>
    <row r="348" spans="1:1" x14ac:dyDescent="0.2">
      <c r="A348" s="29"/>
    </row>
    <row r="349" spans="1:1" x14ac:dyDescent="0.2">
      <c r="A349" s="29"/>
    </row>
    <row r="350" spans="1:1" x14ac:dyDescent="0.2">
      <c r="A350" s="29"/>
    </row>
    <row r="351" spans="1:1" x14ac:dyDescent="0.2">
      <c r="A351" s="29"/>
    </row>
    <row r="352" spans="1:1" x14ac:dyDescent="0.2">
      <c r="A352" s="29"/>
    </row>
    <row r="353" spans="1:1" x14ac:dyDescent="0.2">
      <c r="A353" s="29"/>
    </row>
    <row r="354" spans="1:1" x14ac:dyDescent="0.2">
      <c r="A354" s="29"/>
    </row>
    <row r="355" spans="1:1" x14ac:dyDescent="0.2">
      <c r="A355" s="29"/>
    </row>
    <row r="356" spans="1:1" x14ac:dyDescent="0.2">
      <c r="A356" s="29"/>
    </row>
    <row r="357" spans="1:1" x14ac:dyDescent="0.2">
      <c r="A357" s="29"/>
    </row>
    <row r="358" spans="1:1" x14ac:dyDescent="0.2">
      <c r="A358" s="29"/>
    </row>
    <row r="359" spans="1:1" x14ac:dyDescent="0.2">
      <c r="A359" s="29"/>
    </row>
    <row r="360" spans="1:1" x14ac:dyDescent="0.2">
      <c r="A360" s="29"/>
    </row>
    <row r="361" spans="1:1" x14ac:dyDescent="0.2">
      <c r="A361" s="29"/>
    </row>
    <row r="362" spans="1:1" x14ac:dyDescent="0.2">
      <c r="A362" s="29"/>
    </row>
    <row r="363" spans="1:1" x14ac:dyDescent="0.2">
      <c r="A363" s="29"/>
    </row>
    <row r="364" spans="1:1" x14ac:dyDescent="0.2">
      <c r="A364" s="29"/>
    </row>
    <row r="365" spans="1:1" x14ac:dyDescent="0.2">
      <c r="A365" s="29"/>
    </row>
    <row r="366" spans="1:1" x14ac:dyDescent="0.2">
      <c r="A366" s="29"/>
    </row>
    <row r="367" spans="1:1" x14ac:dyDescent="0.2">
      <c r="A367" s="29"/>
    </row>
    <row r="368" spans="1:1" x14ac:dyDescent="0.2">
      <c r="A368" s="29"/>
    </row>
    <row r="369" spans="1:1" x14ac:dyDescent="0.2">
      <c r="A369" s="29"/>
    </row>
    <row r="370" spans="1:1" x14ac:dyDescent="0.2">
      <c r="A370" s="29"/>
    </row>
    <row r="371" spans="1:1" x14ac:dyDescent="0.2">
      <c r="A371" s="29"/>
    </row>
    <row r="372" spans="1:1" x14ac:dyDescent="0.2">
      <c r="A372" s="29"/>
    </row>
    <row r="373" spans="1:1" x14ac:dyDescent="0.2">
      <c r="A373" s="29"/>
    </row>
    <row r="374" spans="1:1" x14ac:dyDescent="0.2">
      <c r="A374" s="29"/>
    </row>
    <row r="375" spans="1:1" x14ac:dyDescent="0.2">
      <c r="A375" s="29"/>
    </row>
    <row r="376" spans="1:1" x14ac:dyDescent="0.2">
      <c r="A376" s="29"/>
    </row>
    <row r="377" spans="1:1" x14ac:dyDescent="0.2">
      <c r="A377" s="29"/>
    </row>
    <row r="378" spans="1:1" x14ac:dyDescent="0.2">
      <c r="A378" s="29"/>
    </row>
    <row r="379" spans="1:1" x14ac:dyDescent="0.2">
      <c r="A379" s="29"/>
    </row>
    <row r="380" spans="1:1" x14ac:dyDescent="0.2">
      <c r="A380" s="29"/>
    </row>
    <row r="381" spans="1:1" x14ac:dyDescent="0.2">
      <c r="A381" s="29"/>
    </row>
    <row r="382" spans="1:1" x14ac:dyDescent="0.2">
      <c r="A382" s="29"/>
    </row>
    <row r="383" spans="1:1" x14ac:dyDescent="0.2">
      <c r="A383" s="29"/>
    </row>
    <row r="384" spans="1:1" x14ac:dyDescent="0.2">
      <c r="A384" s="29"/>
    </row>
    <row r="385" spans="1:1" x14ac:dyDescent="0.2">
      <c r="A385" s="29"/>
    </row>
    <row r="386" spans="1:1" x14ac:dyDescent="0.2">
      <c r="A386" s="29"/>
    </row>
    <row r="387" spans="1:1" x14ac:dyDescent="0.2">
      <c r="A387" s="29"/>
    </row>
    <row r="388" spans="1:1" x14ac:dyDescent="0.2">
      <c r="A388" s="29"/>
    </row>
    <row r="389" spans="1:1" x14ac:dyDescent="0.2">
      <c r="A389" s="29"/>
    </row>
    <row r="390" spans="1:1" x14ac:dyDescent="0.2">
      <c r="A390" s="29"/>
    </row>
    <row r="391" spans="1:1" x14ac:dyDescent="0.2">
      <c r="A391" s="29"/>
    </row>
    <row r="392" spans="1:1" x14ac:dyDescent="0.2">
      <c r="A392" s="29"/>
    </row>
    <row r="393" spans="1:1" x14ac:dyDescent="0.2">
      <c r="A393" s="29"/>
    </row>
    <row r="394" spans="1:1" x14ac:dyDescent="0.2">
      <c r="A394" s="29"/>
    </row>
    <row r="395" spans="1:1" x14ac:dyDescent="0.2">
      <c r="A395" s="29"/>
    </row>
    <row r="396" spans="1:1" x14ac:dyDescent="0.2">
      <c r="A396" s="29"/>
    </row>
    <row r="397" spans="1:1" x14ac:dyDescent="0.2">
      <c r="A397" s="29"/>
    </row>
    <row r="398" spans="1:1" x14ac:dyDescent="0.2">
      <c r="A398" s="29"/>
    </row>
    <row r="399" spans="1:1" x14ac:dyDescent="0.2">
      <c r="A399" s="29"/>
    </row>
    <row r="400" spans="1:1" x14ac:dyDescent="0.2">
      <c r="A400" s="29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</sheetData>
  <mergeCells count="4">
    <mergeCell ref="A1:D1"/>
    <mergeCell ref="F2:G2"/>
    <mergeCell ref="H2:I2"/>
    <mergeCell ref="F1:I1"/>
  </mergeCells>
  <pageMargins left="0.7" right="0.7" top="0.75" bottom="0.75" header="0.3" footer="0.3"/>
  <ignoredErrors>
    <ignoredError sqref="F53:I53 G47:I47 F4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 + Answers</vt:lpstr>
      <vt:lpstr>N2O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2018-07-22T20:55:33Z</dcterms:created>
  <dcterms:modified xsi:type="dcterms:W3CDTF">2018-10-09T20:19:38Z</dcterms:modified>
</cp:coreProperties>
</file>