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560D539C-257F-7345-B7E5-D4C704E94B4D}" xr6:coauthVersionLast="32" xr6:coauthVersionMax="32" xr10:uidLastSave="{00000000-0000-0000-0000-000000000000}"/>
  <bookViews>
    <workbookView xWindow="0" yWindow="460" windowWidth="25600" windowHeight="14320" activeTab="2" xr2:uid="{9A462BF7-F855-3543-8421-29C9FE395588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2" i="3"/>
  <c r="AG4" i="3" l="1"/>
  <c r="AF5" i="3"/>
  <c r="W65" i="3"/>
  <c r="X65" i="3"/>
  <c r="Y65" i="3"/>
  <c r="Z65" i="3"/>
  <c r="AA65" i="3"/>
  <c r="AB65" i="3"/>
  <c r="AC6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2" i="3"/>
  <c r="AH2" i="3"/>
  <c r="AH5" i="3"/>
  <c r="AH3" i="3"/>
  <c r="AH4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F31" i="3" l="1"/>
  <c r="AG31" i="3" s="1"/>
  <c r="AK31" i="3" s="1"/>
  <c r="AF63" i="3"/>
  <c r="AG63" i="3" s="1"/>
  <c r="AK63" i="3" s="1"/>
  <c r="AE3" i="3"/>
  <c r="AF3" i="3" s="1"/>
  <c r="AG3" i="3" s="1"/>
  <c r="AK3" i="3" s="1"/>
  <c r="AE4" i="3"/>
  <c r="AF4" i="3" s="1"/>
  <c r="AK4" i="3" s="1"/>
  <c r="AE5" i="3"/>
  <c r="AG5" i="3" s="1"/>
  <c r="AK5" i="3" s="1"/>
  <c r="AE6" i="3"/>
  <c r="AF6" i="3" s="1"/>
  <c r="AG6" i="3" s="1"/>
  <c r="AK6" i="3" s="1"/>
  <c r="AE7" i="3"/>
  <c r="AF7" i="3" s="1"/>
  <c r="AG7" i="3" s="1"/>
  <c r="AK7" i="3" s="1"/>
  <c r="AE8" i="3"/>
  <c r="AF8" i="3" s="1"/>
  <c r="AG8" i="3" s="1"/>
  <c r="AK8" i="3" s="1"/>
  <c r="AE9" i="3"/>
  <c r="AF9" i="3" s="1"/>
  <c r="AG9" i="3" s="1"/>
  <c r="AK9" i="3" s="1"/>
  <c r="AE10" i="3"/>
  <c r="AF10" i="3" s="1"/>
  <c r="AG10" i="3" s="1"/>
  <c r="AK10" i="3" s="1"/>
  <c r="AE11" i="3"/>
  <c r="AF11" i="3" s="1"/>
  <c r="AG11" i="3" s="1"/>
  <c r="AK11" i="3" s="1"/>
  <c r="AE12" i="3"/>
  <c r="AF12" i="3" s="1"/>
  <c r="AG12" i="3" s="1"/>
  <c r="AK12" i="3" s="1"/>
  <c r="AE13" i="3"/>
  <c r="AF13" i="3" s="1"/>
  <c r="AG13" i="3" s="1"/>
  <c r="AK13" i="3" s="1"/>
  <c r="AE14" i="3"/>
  <c r="AF14" i="3" s="1"/>
  <c r="AG14" i="3" s="1"/>
  <c r="AK14" i="3" s="1"/>
  <c r="AE15" i="3"/>
  <c r="AF15" i="3" s="1"/>
  <c r="AG15" i="3" s="1"/>
  <c r="AK15" i="3" s="1"/>
  <c r="AE16" i="3"/>
  <c r="AF16" i="3" s="1"/>
  <c r="AG16" i="3" s="1"/>
  <c r="AK16" i="3" s="1"/>
  <c r="AE17" i="3"/>
  <c r="AF17" i="3" s="1"/>
  <c r="AG17" i="3" s="1"/>
  <c r="AK17" i="3" s="1"/>
  <c r="AE18" i="3"/>
  <c r="AF18" i="3" s="1"/>
  <c r="AG18" i="3" s="1"/>
  <c r="AK18" i="3" s="1"/>
  <c r="AE19" i="3"/>
  <c r="AF19" i="3" s="1"/>
  <c r="AG19" i="3" s="1"/>
  <c r="AK19" i="3" s="1"/>
  <c r="AE20" i="3"/>
  <c r="AF20" i="3" s="1"/>
  <c r="AG20" i="3" s="1"/>
  <c r="AK20" i="3" s="1"/>
  <c r="AE21" i="3"/>
  <c r="AF21" i="3" s="1"/>
  <c r="AG21" i="3" s="1"/>
  <c r="AK21" i="3" s="1"/>
  <c r="AE22" i="3"/>
  <c r="AF22" i="3" s="1"/>
  <c r="AG22" i="3" s="1"/>
  <c r="AK22" i="3" s="1"/>
  <c r="AE23" i="3"/>
  <c r="AF23" i="3" s="1"/>
  <c r="AG23" i="3" s="1"/>
  <c r="AK23" i="3" s="1"/>
  <c r="AE24" i="3"/>
  <c r="AF24" i="3" s="1"/>
  <c r="AG24" i="3" s="1"/>
  <c r="AK24" i="3" s="1"/>
  <c r="AE25" i="3"/>
  <c r="AF25" i="3" s="1"/>
  <c r="AG25" i="3" s="1"/>
  <c r="AK25" i="3" s="1"/>
  <c r="AE26" i="3"/>
  <c r="AF26" i="3" s="1"/>
  <c r="AG26" i="3" s="1"/>
  <c r="AK26" i="3" s="1"/>
  <c r="AE27" i="3"/>
  <c r="AF27" i="3" s="1"/>
  <c r="AG27" i="3" s="1"/>
  <c r="AK27" i="3" s="1"/>
  <c r="AE28" i="3"/>
  <c r="AF28" i="3" s="1"/>
  <c r="AG28" i="3" s="1"/>
  <c r="AK28" i="3" s="1"/>
  <c r="AE29" i="3"/>
  <c r="AF29" i="3" s="1"/>
  <c r="AG29" i="3" s="1"/>
  <c r="AK29" i="3" s="1"/>
  <c r="AE30" i="3"/>
  <c r="AF30" i="3" s="1"/>
  <c r="AG30" i="3" s="1"/>
  <c r="AK30" i="3" s="1"/>
  <c r="AE31" i="3"/>
  <c r="AE32" i="3"/>
  <c r="AF32" i="3" s="1"/>
  <c r="AG32" i="3" s="1"/>
  <c r="AK32" i="3" s="1"/>
  <c r="AE33" i="3"/>
  <c r="AF33" i="3" s="1"/>
  <c r="AG33" i="3" s="1"/>
  <c r="AK33" i="3" s="1"/>
  <c r="AE34" i="3"/>
  <c r="AF34" i="3" s="1"/>
  <c r="AG34" i="3" s="1"/>
  <c r="AK34" i="3" s="1"/>
  <c r="AE35" i="3"/>
  <c r="AF35" i="3" s="1"/>
  <c r="AG35" i="3" s="1"/>
  <c r="AK35" i="3" s="1"/>
  <c r="AE36" i="3"/>
  <c r="AF36" i="3" s="1"/>
  <c r="AG36" i="3" s="1"/>
  <c r="AK36" i="3" s="1"/>
  <c r="AE37" i="3"/>
  <c r="AF37" i="3" s="1"/>
  <c r="AG37" i="3" s="1"/>
  <c r="AK37" i="3" s="1"/>
  <c r="AE38" i="3"/>
  <c r="AF38" i="3" s="1"/>
  <c r="AG38" i="3" s="1"/>
  <c r="AK38" i="3" s="1"/>
  <c r="AE39" i="3"/>
  <c r="AF39" i="3" s="1"/>
  <c r="AG39" i="3" s="1"/>
  <c r="AK39" i="3" s="1"/>
  <c r="AE40" i="3"/>
  <c r="AF40" i="3" s="1"/>
  <c r="AG40" i="3" s="1"/>
  <c r="AK40" i="3" s="1"/>
  <c r="AE41" i="3"/>
  <c r="AF41" i="3" s="1"/>
  <c r="AG41" i="3" s="1"/>
  <c r="AK41" i="3" s="1"/>
  <c r="AE42" i="3"/>
  <c r="AF42" i="3" s="1"/>
  <c r="AG42" i="3" s="1"/>
  <c r="AK42" i="3" s="1"/>
  <c r="AE43" i="3"/>
  <c r="AF43" i="3" s="1"/>
  <c r="AG43" i="3" s="1"/>
  <c r="AK43" i="3" s="1"/>
  <c r="AE44" i="3"/>
  <c r="AF44" i="3" s="1"/>
  <c r="AG44" i="3" s="1"/>
  <c r="AK44" i="3" s="1"/>
  <c r="AE45" i="3"/>
  <c r="AF45" i="3" s="1"/>
  <c r="AG45" i="3" s="1"/>
  <c r="AK45" i="3" s="1"/>
  <c r="AE46" i="3"/>
  <c r="AF46" i="3" s="1"/>
  <c r="AG46" i="3" s="1"/>
  <c r="AK46" i="3" s="1"/>
  <c r="AE47" i="3"/>
  <c r="AF47" i="3" s="1"/>
  <c r="AG47" i="3" s="1"/>
  <c r="AK47" i="3" s="1"/>
  <c r="AE48" i="3"/>
  <c r="AF48" i="3" s="1"/>
  <c r="AG48" i="3" s="1"/>
  <c r="AK48" i="3" s="1"/>
  <c r="AE49" i="3"/>
  <c r="AF49" i="3" s="1"/>
  <c r="AG49" i="3" s="1"/>
  <c r="AK49" i="3" s="1"/>
  <c r="AE50" i="3"/>
  <c r="AF50" i="3" s="1"/>
  <c r="AG50" i="3" s="1"/>
  <c r="AK50" i="3" s="1"/>
  <c r="AE51" i="3"/>
  <c r="AF51" i="3" s="1"/>
  <c r="AG51" i="3" s="1"/>
  <c r="AK51" i="3" s="1"/>
  <c r="AE52" i="3"/>
  <c r="AF52" i="3" s="1"/>
  <c r="AG52" i="3" s="1"/>
  <c r="AK52" i="3" s="1"/>
  <c r="AE53" i="3"/>
  <c r="AF53" i="3" s="1"/>
  <c r="AG53" i="3" s="1"/>
  <c r="AK53" i="3" s="1"/>
  <c r="AE54" i="3"/>
  <c r="AF54" i="3" s="1"/>
  <c r="AG54" i="3" s="1"/>
  <c r="AK54" i="3" s="1"/>
  <c r="AE55" i="3"/>
  <c r="AF55" i="3" s="1"/>
  <c r="AG55" i="3" s="1"/>
  <c r="AK55" i="3" s="1"/>
  <c r="AE56" i="3"/>
  <c r="AF56" i="3" s="1"/>
  <c r="AG56" i="3" s="1"/>
  <c r="AK56" i="3" s="1"/>
  <c r="AE57" i="3"/>
  <c r="AF57" i="3" s="1"/>
  <c r="AG57" i="3" s="1"/>
  <c r="AK57" i="3" s="1"/>
  <c r="AE58" i="3"/>
  <c r="AF58" i="3" s="1"/>
  <c r="AG58" i="3" s="1"/>
  <c r="AK58" i="3" s="1"/>
  <c r="AE59" i="3"/>
  <c r="AF59" i="3" s="1"/>
  <c r="AG59" i="3" s="1"/>
  <c r="AK59" i="3" s="1"/>
  <c r="AE60" i="3"/>
  <c r="AF60" i="3" s="1"/>
  <c r="AG60" i="3" s="1"/>
  <c r="AK60" i="3" s="1"/>
  <c r="AE61" i="3"/>
  <c r="AF61" i="3" s="1"/>
  <c r="AG61" i="3" s="1"/>
  <c r="AK61" i="3" s="1"/>
  <c r="AE62" i="3"/>
  <c r="AF62" i="3" s="1"/>
  <c r="AG62" i="3" s="1"/>
  <c r="AK62" i="3" s="1"/>
  <c r="AE63" i="3"/>
  <c r="AE64" i="3"/>
  <c r="AF64" i="3" s="1"/>
  <c r="AG64" i="3" s="1"/>
  <c r="AK64" i="3" s="1"/>
  <c r="AE2" i="3"/>
  <c r="AF2" i="3" l="1"/>
  <c r="AG2" i="3" s="1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<sst xmlns="http://schemas.openxmlformats.org/spreadsheetml/2006/main" count="287" uniqueCount="155">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</sst>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3" borderId="0" xfId="0" applyFill="1"/>
    <xf numFmtId="0" fontId="0" fillId="0" borderId="4" xfId="0" applyBorder="1"/>
    <xf numFmtId="164" fontId="1" fillId="0" borderId="0" xfId="1" applyNumberFormat="1" applyFont="1"/>
    <xf numFmtId="0" fontId="5" fillId="4" borderId="0" xfId="0" applyFont="1" applyFill="1" applyAlignment="1">
      <alignment textRotation="90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B320B-12E8-8E40-AAE7-06BD8E2BB9EF}" name="Tabla1" displayName="Tabla1" ref="A3:G12" totalsRowShown="0">
  <autoFilter ref="A3:G12" xr:uid="{BFB07A8B-A0BC-994A-9E27-FFB0DFFB074E}"/>
  <tableColumns count="7">
    <tableColumn id="1" xr3:uid="{148447C6-9DFF-214D-B120-27798BB75361}" name="Resource ID"/>
    <tableColumn id="2" xr3:uid="{303D6E50-195A-6A46-981A-09D2B77C025F}" name="Resource Description"/>
    <tableColumn id="3" xr3:uid="{755FF05D-32DA-B94B-841C-D87DD9F33B04}" name="Type of resource"/>
    <tableColumn id="4" xr3:uid="{7F478BB1-A1EC-1A4A-A4D9-18FC26CB293F}" name="Annual Gross Salary" dataDxfId="3" dataCellStyle="Moneda"/>
    <tableColumn id="5" xr3:uid="{5929D665-A5D4-4942-822D-00E1C1F81823}" name="Monthly Pay" dataDxfId="2" dataCellStyle="Moneda">
      <calculatedColumnFormula>D4/12</calculatedColumnFormula>
    </tableColumn>
    <tableColumn id="6" xr3:uid="{93E16FC9-7A1D-2946-A8E9-5D6AB8A17076}" name="Hourly Cost (€/h)" dataDxfId="1" dataCellStyle="Moneda">
      <calculatedColumnFormula>E4/180</calculatedColumnFormula>
    </tableColumn>
    <tableColumn id="7" xr3:uid="{02494C07-BBD2-1C44-91EC-7AB29A1E1DA5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BF1D7-6546-B84F-BEEF-741E1DDB6B56}" name="Tabla2" displayName="Tabla2" ref="A1:B4" totalsRowShown="0">
  <autoFilter ref="A1:B4" xr:uid="{DDB3D896-5094-D349-AD64-808023458417}"/>
  <tableColumns count="2">
    <tableColumn id="1" xr3:uid="{C83F59AC-3737-9C42-A22D-271CCD3A2E49}" name="Employee Group"/>
    <tableColumn id="2" xr3:uid="{5A82D7AE-DE92-0948-B050-42DFCA87C2D7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B270-6EB5-C845-9243-E1C485BEDE83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000F-B5AC-6D41-83D6-A361039B7429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3103-BA4A-034D-A5D7-99AF2FC30E8C}">
  <dimension ref="A1:AL65"/>
  <sheetViews>
    <sheetView tabSelected="1" workbookViewId="0">
      <pane xSplit="2" ySplit="1" topLeftCell="C46" activePane="bottomRight" state="frozen"/>
      <selection pane="topRight" activeCell="B1" sqref="B1"/>
      <selection pane="bottomLeft" activeCell="A2" sqref="A2"/>
      <selection pane="bottomRight" activeCell="AM2" sqref="AM2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0.33203125" bestFit="1" customWidth="1"/>
    <col min="34" max="35" width="6.33203125" bestFit="1" customWidth="1"/>
    <col min="36" max="36" width="3.6640625" bestFit="1" customWidth="1"/>
    <col min="37" max="37" width="10.33203125" bestFit="1" customWidth="1"/>
    <col min="38" max="38" width="6.8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15" t="s">
        <v>133</v>
      </c>
      <c r="AL1" s="6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TASK'!D2*DATOS!B4+'COST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0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3280</v>
      </c>
      <c r="AL2" s="8">
        <f>AK2/AD2</f>
        <v>164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TASK'!D3*DATOS!B5+'COST PER TASK'!AF3*'COST PER TASK'!E3*DATOS!$B$5</f>
        <v>133760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133760</v>
      </c>
      <c r="AL3" s="8">
        <f t="shared" ref="AL3:AL64" si="2">AK3/AD3</f>
        <v>152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AF4*C4*DATOS!$B$3+AF4*D4*DATOS!$B$4+AF4*E4*DATOS!$B$5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0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144320</v>
      </c>
      <c r="AL4" s="8">
        <f t="shared" si="2"/>
        <v>164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TASK'!D5*DATOS!B7+'COST PER TASK'!AF5*'COST PER TASK'!E5*DATOS!$B$5</f>
        <v>88000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0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88000</v>
      </c>
      <c r="AL5" s="8">
        <f t="shared" si="2"/>
        <v>100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TASK'!D6*DATOS!B8+'COST PER TASK'!AF6*'COST PER TASK'!E6*DATOS!$B$5</f>
        <v>88000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88000</v>
      </c>
      <c r="AL6" s="8">
        <f t="shared" si="2"/>
        <v>100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TASK'!D7*DATOS!B9+'COST PER TASK'!AF7*'COST PER TASK'!E7*DATOS!$B$5</f>
        <v>3000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3000</v>
      </c>
      <c r="AL7" s="8">
        <f t="shared" si="2"/>
        <v>100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TASK'!D8*DATOS!B10+'COST PER TASK'!AF8*'COST PER TASK'!E8*DATOS!$B$5</f>
        <v>83000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83000</v>
      </c>
      <c r="AL8" s="8">
        <f t="shared" si="2"/>
        <v>100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TASK'!D9*DATOS!B11+'COST PER TASK'!AF9*'COST PER TASK'!E9*DATOS!$B$5</f>
        <v>200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0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200</v>
      </c>
      <c r="AL9" s="8">
        <f t="shared" si="2"/>
        <v>100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TASK'!D10*DATOS!B12+'COST PER TASK'!AF10*'COST PER TASK'!E10*DATOS!$B$5</f>
        <v>200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0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200</v>
      </c>
      <c r="AL10" s="8">
        <f t="shared" si="2"/>
        <v>100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TASK'!D11*DATOS!B13+'COST PER TASK'!AF11*'COST PER TASK'!E11*DATOS!$B$5</f>
        <v>300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0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300</v>
      </c>
      <c r="AL11" s="8">
        <f t="shared" si="2"/>
        <v>100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TASK'!D12*DATOS!B14+'COST PER TASK'!AF12*'COST PER TASK'!E12*DATOS!$B$5</f>
        <v>500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0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500</v>
      </c>
      <c r="AL12" s="8">
        <f t="shared" si="2"/>
        <v>100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TASK'!D13*DATOS!B15+'COST PER TASK'!AF13*'COST PER TASK'!E13*DATOS!$B$5</f>
        <v>500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0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500</v>
      </c>
      <c r="AL13" s="8">
        <f t="shared" si="2"/>
        <v>100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TASK'!D14*DATOS!B16+'COST PER TASK'!AF14*'COST PER TASK'!E14*DATOS!$B$5</f>
        <v>300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300</v>
      </c>
      <c r="AL14" s="8">
        <f t="shared" si="2"/>
        <v>100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TASK'!D15*DATOS!B17+'COST PER TASK'!AF15*'COST PER TASK'!E15*DATOS!$B$5</f>
        <v>88000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0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88000</v>
      </c>
      <c r="AL15" s="8">
        <f t="shared" si="2"/>
        <v>100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TASK'!D16*DATOS!B18+'COST PER TASK'!AF16*'COST PER TASK'!E16*DATOS!$B$5</f>
        <v>88000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0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88000</v>
      </c>
      <c r="AL16" s="8">
        <f t="shared" si="2"/>
        <v>100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TASK'!D17*DATOS!B19+'COST PER TASK'!AF17*'COST PER TASK'!E17*DATOS!$B$5</f>
        <v>88000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0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88000</v>
      </c>
      <c r="AL17" s="8">
        <f t="shared" si="2"/>
        <v>100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TASK'!D18*DATOS!B20+'COST PER TASK'!AF18*'COST PER TASK'!E18*DATOS!$B$5</f>
        <v>88000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0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88000</v>
      </c>
      <c r="AL18" s="8">
        <f t="shared" si="2"/>
        <v>100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TASK'!D19*DATOS!B21+'COST PER TASK'!AF19*'COST PER TASK'!E19*DATOS!$B$5</f>
        <v>88000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0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88000</v>
      </c>
      <c r="AL19" s="8">
        <f t="shared" si="2"/>
        <v>100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TASK'!D20*DATOS!B22+'COST PER TASK'!AF20*'COST PER TASK'!E20*DATOS!$B$5</f>
        <v>2448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0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2448</v>
      </c>
      <c r="AL20" s="8">
        <f t="shared" si="2"/>
        <v>81.599999999999994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TASK'!D21*DATOS!B23+'COST PER TASK'!AF21*'COST PER TASK'!E21*DATOS!$B$5</f>
        <v>1666.6666666666667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0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1666.6666666666667</v>
      </c>
      <c r="AL21" s="8">
        <f t="shared" si="2"/>
        <v>66.666666666666671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TASK'!D22*DATOS!B24+'COST PER TASK'!AF22*'COST PER TASK'!E22*DATOS!$B$5</f>
        <v>2040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0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2040</v>
      </c>
      <c r="AL22" s="8">
        <f t="shared" si="2"/>
        <v>81.599999999999994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TASK'!D23*DATOS!B25+'COST PER TASK'!AF23*'COST PER TASK'!E23*DATOS!$B$5</f>
        <v>2000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0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2000</v>
      </c>
      <c r="AL23" s="8">
        <f t="shared" si="2"/>
        <v>66.666666666666671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TASK'!D24*DATOS!B26+'COST PER TASK'!AF24*'COST PER TASK'!E24*DATOS!$B$5</f>
        <v>1632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0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1632</v>
      </c>
      <c r="AL24" s="8">
        <f t="shared" si="2"/>
        <v>81.599999999999994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TASK'!D25*DATOS!B27+'COST PER TASK'!AF25*'COST PER TASK'!E25*DATOS!$B$5</f>
        <v>1632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0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1632</v>
      </c>
      <c r="AL25" s="8">
        <f t="shared" si="2"/>
        <v>81.599999999999994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TASK'!D26*DATOS!B28+'COST PER TASK'!AF26*'COST PER TASK'!E26*DATOS!$B$5</f>
        <v>1632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0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1632</v>
      </c>
      <c r="AL26" s="8">
        <f t="shared" si="2"/>
        <v>81.599999999999994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TASK'!D27*DATOS!B29+'COST PER TASK'!AF27*'COST PER TASK'!E27*DATOS!$B$5</f>
        <v>2666.666666666667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0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2666.666666666667</v>
      </c>
      <c r="AL27" s="8">
        <f t="shared" si="2"/>
        <v>66.666666666666671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TASK'!D28*DATOS!B30+'COST PER TASK'!AF28*'COST PER TASK'!E28*DATOS!$B$5</f>
        <v>1500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0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1500</v>
      </c>
      <c r="AL28" s="8">
        <f t="shared" si="2"/>
        <v>50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TASK'!D29*DATOS!B31+'COST PER TASK'!AF29*'COST PER TASK'!E29*DATOS!$B$5</f>
        <v>2914.2857142857147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0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2914.2857142857147</v>
      </c>
      <c r="AL29" s="8">
        <f t="shared" si="2"/>
        <v>58.285714285714292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TASK'!D30*DATOS!B32+'COST PER TASK'!AF30*'COST PER TASK'!E30*DATOS!$B$5</f>
        <v>1748.5714285714284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0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1748.5714285714284</v>
      </c>
      <c r="AL30" s="8">
        <f t="shared" si="2"/>
        <v>58.285714285714285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TASK'!D31*DATOS!B33+'COST PER TASK'!AF31*'COST PER TASK'!E31*DATOS!$B$5</f>
        <v>1748.5714285714284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0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1748.5714285714284</v>
      </c>
      <c r="AL31" s="8">
        <f t="shared" si="2"/>
        <v>58.285714285714285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TASK'!D32*DATOS!B34+'COST PER TASK'!AF32*'COST PER TASK'!E32*DATOS!$B$5</f>
        <v>1165.7142857142858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0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1165.7142857142858</v>
      </c>
      <c r="AL32" s="8">
        <f t="shared" si="2"/>
        <v>58.285714285714292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TASK'!D33*DATOS!B35+'COST PER TASK'!AF33*'COST PER TASK'!E33*DATOS!$B$5</f>
        <v>666.66666666666674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0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666.66666666666674</v>
      </c>
      <c r="AL33" s="8">
        <f t="shared" si="2"/>
        <v>66.666666666666671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TASK'!D34*DATOS!B36+'COST PER TASK'!AF34*'COST PER TASK'!E34*DATOS!$B$5</f>
        <v>1165.7142857142858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0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1165.7142857142858</v>
      </c>
      <c r="AL34" s="8">
        <f t="shared" si="2"/>
        <v>58.285714285714292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TASK'!D35*DATOS!B37+'COST PER TASK'!AF35*'COST PER TASK'!E35*DATOS!$B$5</f>
        <v>2331.4285714285716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0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2331.4285714285716</v>
      </c>
      <c r="AL35" s="8">
        <f t="shared" si="2"/>
        <v>58.285714285714292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TASK'!D36*DATOS!B38+'COST PER TASK'!AF36*'COST PER TASK'!E36*DATOS!$B$5</f>
        <v>1165.7142857142858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0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1165.7142857142858</v>
      </c>
      <c r="AL36" s="8">
        <f t="shared" si="2"/>
        <v>58.285714285714292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TASK'!D37*DATOS!B39+'COST PER TASK'!AF37*'COST PER TASK'!E37*DATOS!$B$5</f>
        <v>11657.142857142859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0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11657.142857142859</v>
      </c>
      <c r="AL37" s="8">
        <f t="shared" si="2"/>
        <v>58.285714285714292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TASK'!D38*DATOS!B40+'COST PER TASK'!AF38*'COST PER TASK'!E38*DATOS!$B$5</f>
        <v>3497.1428571428569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0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3497.1428571428569</v>
      </c>
      <c r="AL38" s="8">
        <f t="shared" si="2"/>
        <v>58.285714285714285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TASK'!D39*DATOS!B41+'COST PER TASK'!AF39*'COST PER TASK'!E39*DATOS!$B$5</f>
        <v>11657.142857142859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0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11657.142857142859</v>
      </c>
      <c r="AL39" s="8">
        <f t="shared" si="2"/>
        <v>58.285714285714292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TASK'!D40*DATOS!B42+'COST PER TASK'!AF40*'COST PER TASK'!E40*DATOS!$B$5</f>
        <v>11657.142857142859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0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11657.142857142859</v>
      </c>
      <c r="AL40" s="8">
        <f t="shared" si="2"/>
        <v>58.285714285714292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TASK'!D41*DATOS!B43+'COST PER TASK'!AF41*'COST PER TASK'!E41*DATOS!$B$5</f>
        <v>3497.1428571428569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0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3497.1428571428569</v>
      </c>
      <c r="AL41" s="8">
        <f t="shared" si="2"/>
        <v>58.285714285714285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TASK'!D42*DATOS!B44+'COST PER TASK'!AF42*'COST PER TASK'!E42*DATOS!$B$5</f>
        <v>5828.5714285714294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0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5828.5714285714294</v>
      </c>
      <c r="AL42" s="8">
        <f t="shared" si="2"/>
        <v>58.285714285714292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TASK'!D43*DATOS!B45+'COST PER TASK'!AF43*'COST PER TASK'!E43*DATOS!$B$5</f>
        <v>10491.428571428572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0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10491.428571428572</v>
      </c>
      <c r="AL43" s="8">
        <f t="shared" si="2"/>
        <v>58.285714285714292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TASK'!D44*DATOS!B46+'COST PER TASK'!AF44*'COST PER TASK'!E44*DATOS!$B$5</f>
        <v>7868.5714285714275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0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7868.5714285714275</v>
      </c>
      <c r="AL44" s="8">
        <f t="shared" si="2"/>
        <v>58.285714285714278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TASK'!D45*DATOS!B47+'COST PER TASK'!AF45*'COST PER TASK'!E45*DATOS!$B$5</f>
        <v>1457.1428571428573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0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1457.1428571428573</v>
      </c>
      <c r="AL45" s="8">
        <f t="shared" si="2"/>
        <v>58.285714285714292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TASK'!D46*DATOS!B48+'COST PER TASK'!AF46*'COST PER TASK'!E46*DATOS!$B$5</f>
        <v>13866.666666666668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8">
        <f t="shared" si="1"/>
        <v>13866.666666666668</v>
      </c>
      <c r="AL46" s="8">
        <f t="shared" si="2"/>
        <v>69.333333333333343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TASK'!D47*DATOS!B49+'COST PER TASK'!AF47*'COST PER TASK'!E47*DATOS!$B$5</f>
        <v>10400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8">
        <f t="shared" si="1"/>
        <v>10400</v>
      </c>
      <c r="AL47" s="8">
        <f t="shared" si="2"/>
        <v>69.333333333333329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TASK'!D48*DATOS!B50+'COST PER TASK'!AF48*'COST PER TASK'!E48*DATOS!$B$5</f>
        <v>6933.3333333333339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8">
        <f t="shared" si="1"/>
        <v>6933.3333333333339</v>
      </c>
      <c r="AL48" s="8">
        <f t="shared" si="2"/>
        <v>69.333333333333343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TASK'!D49*DATOS!B51+'COST PER TASK'!AF49*'COST PER TASK'!E49*DATOS!$B$5</f>
        <v>3120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8">
        <f t="shared" si="1"/>
        <v>3120</v>
      </c>
      <c r="AL49" s="8">
        <f t="shared" si="2"/>
        <v>52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TASK'!D50*DATOS!B52+'COST PER TASK'!AF50*'COST PER TASK'!E50*DATOS!$B$5</f>
        <v>3120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8">
        <f t="shared" si="1"/>
        <v>3120</v>
      </c>
      <c r="AL50" s="8">
        <f t="shared" si="2"/>
        <v>52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TASK'!D51*DATOS!B53+'COST PER TASK'!AF51*'COST PER TASK'!E51*DATOS!$B$5</f>
        <v>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8">
        <f t="shared" si="1"/>
        <v>0</v>
      </c>
      <c r="AL51" s="8">
        <f t="shared" si="2"/>
        <v>0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TASK'!D52*DATOS!B54+'COST PER TASK'!AF52*'COST PER TASK'!E52*DATOS!$B$5</f>
        <v>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8">
        <f t="shared" si="1"/>
        <v>0</v>
      </c>
      <c r="AL52" s="8">
        <f t="shared" si="2"/>
        <v>0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TASK'!D53*DATOS!B55+'COST PER TASK'!AF53*'COST PER TASK'!E53*DATOS!$B$5</f>
        <v>6000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8">
        <f t="shared" si="1"/>
        <v>6000</v>
      </c>
      <c r="AL53" s="8">
        <f t="shared" si="2"/>
        <v>100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TASK'!D54*DATOS!B56+'COST PER TASK'!AF54*'COST PER TASK'!E54*DATOS!$B$5</f>
        <v>400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0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400</v>
      </c>
      <c r="AL54" s="8">
        <f t="shared" si="2"/>
        <v>50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TASK'!D55*DATOS!B57+'COST PER TASK'!AF55*'COST PER TASK'!E55*DATOS!$B$5</f>
        <v>250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0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250</v>
      </c>
      <c r="AL55" s="8">
        <f t="shared" si="2"/>
        <v>50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TASK'!D56*DATOS!B58+'COST PER TASK'!AF56*'COST PER TASK'!E56*DATOS!$B$5</f>
        <v>666.66666666666674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0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666.66666666666674</v>
      </c>
      <c r="AL56" s="8">
        <f t="shared" si="2"/>
        <v>66.666666666666671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14">
        <f>AF57*C57*DATOS!$B$3+'COST PER TASK'!AF57*'COST PER TASK'!D57*DATOS!B59+'COST PER TASK'!AF57*'COST PER TASK'!E57*DATOS!$B$5</f>
        <v>640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0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640</v>
      </c>
      <c r="AL57" s="8">
        <f t="shared" si="2"/>
        <v>80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TASK'!D58*DATOS!B60+'COST PER TASK'!AF58*'COST PER TASK'!E58*DATOS!$B$5</f>
        <v>1666.6666666666667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0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1666.6666666666667</v>
      </c>
      <c r="AL58" s="8">
        <f t="shared" si="2"/>
        <v>66.666666666666671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TASK'!D59*DATOS!B61+'COST PER TASK'!AF59*'COST PER TASK'!E59*DATOS!$B$5</f>
        <v>6000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0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6000</v>
      </c>
      <c r="AL59" s="8">
        <f t="shared" si="2"/>
        <v>66.666666666666671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TASK'!D60*DATOS!B62+'COST PER TASK'!AF60*'COST PER TASK'!E60*DATOS!$B$5</f>
        <v>51333.333333333336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51333.333333333336</v>
      </c>
      <c r="AL60" s="8">
        <f t="shared" si="2"/>
        <v>66.666666666666671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TASK'!D61*DATOS!B63+'COST PER TASK'!AF61*'COST PER TASK'!E61*DATOS!$B$5</f>
        <v>57333.333333333336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57333.333333333336</v>
      </c>
      <c r="AL61" s="8">
        <f t="shared" si="2"/>
        <v>66.666666666666671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TASK'!D62*DATOS!B64+'COST PER TASK'!AF62*'COST PER TASK'!E62*DATOS!$B$5</f>
        <v>57333.333333333336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57333.333333333336</v>
      </c>
      <c r="AL62" s="8">
        <f t="shared" si="2"/>
        <v>66.666666666666671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TASK'!D63*DATOS!B65+'COST PER TASK'!AF63*'COST PER TASK'!E63*DATOS!$B$5</f>
        <v>57333.333333333336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0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57333.333333333336</v>
      </c>
      <c r="AL63" s="8">
        <f t="shared" si="2"/>
        <v>66.666666666666671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TASK'!D64*DATOS!B66+'COST PER TASK'!AF64*'COST PER TASK'!E64*DATOS!$B$5</f>
        <v>57333.333333333336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0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57333.333333333336</v>
      </c>
      <c r="AL64" s="8">
        <f t="shared" si="2"/>
        <v>66.666666666666671</v>
      </c>
    </row>
    <row r="65" spans="6:29" x14ac:dyDescent="0.2">
      <c r="F65" s="13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3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3">
        <f t="shared" si="3"/>
        <v>48904</v>
      </c>
      <c r="I65" s="13">
        <f t="shared" si="3"/>
        <v>14080</v>
      </c>
      <c r="J65" s="13">
        <f t="shared" si="3"/>
        <v>7120</v>
      </c>
      <c r="K65" s="13">
        <f t="shared" si="3"/>
        <v>4160</v>
      </c>
      <c r="L65" s="13">
        <f t="shared" si="3"/>
        <v>160</v>
      </c>
      <c r="M65" s="13">
        <f t="shared" si="3"/>
        <v>720</v>
      </c>
      <c r="N65" s="13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3">
        <f t="shared" si="3"/>
        <v>13760</v>
      </c>
      <c r="P65" s="13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3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3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3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3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3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3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3">
        <f t="shared" si="10"/>
        <v>59528</v>
      </c>
      <c r="X65" s="13">
        <f t="shared" si="10"/>
        <v>35040</v>
      </c>
      <c r="Y65" s="13">
        <f t="shared" si="10"/>
        <v>13920</v>
      </c>
      <c r="Z65" s="13">
        <f t="shared" si="10"/>
        <v>1200</v>
      </c>
      <c r="AA65" s="13">
        <f t="shared" si="10"/>
        <v>28280</v>
      </c>
      <c r="AB65" s="13">
        <f t="shared" si="10"/>
        <v>3880</v>
      </c>
      <c r="AC65" s="13">
        <f t="shared" si="10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439D-E1D1-2D40-B576-DC587E33645E}">
  <dimension ref="A1:AGW65"/>
  <sheetViews>
    <sheetView topLeftCell="BA47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835-55AC-F340-BA81-54AC84F1938A}">
  <dimension ref="A2:E29"/>
  <sheetViews>
    <sheetView workbookViewId="0">
      <selection activeCell="D29" sqref="D29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C6" t="s">
        <v>152</v>
      </c>
      <c r="D6" s="12">
        <f>B6/'COST PER TASK'!F65</f>
        <v>0</v>
      </c>
      <c r="E6" t="s">
        <v>129</v>
      </c>
    </row>
    <row r="7" spans="1:5" x14ac:dyDescent="0.2">
      <c r="A7" t="s">
        <v>135</v>
      </c>
      <c r="C7" t="s">
        <v>152</v>
      </c>
      <c r="D7" s="12">
        <f>B7/'COST PER TASK'!G65</f>
        <v>0</v>
      </c>
      <c r="E7" t="s">
        <v>129</v>
      </c>
    </row>
    <row r="8" spans="1:5" x14ac:dyDescent="0.2">
      <c r="A8" t="s">
        <v>143</v>
      </c>
      <c r="C8" t="s">
        <v>152</v>
      </c>
      <c r="D8" s="12">
        <f>B8/'COST PER TASK'!H65</f>
        <v>0</v>
      </c>
      <c r="E8" t="s">
        <v>129</v>
      </c>
    </row>
    <row r="9" spans="1:5" x14ac:dyDescent="0.2">
      <c r="A9" t="s">
        <v>136</v>
      </c>
      <c r="C9" t="s">
        <v>152</v>
      </c>
      <c r="D9" s="12">
        <f>B9/'COST PER TASK'!I65</f>
        <v>0</v>
      </c>
      <c r="E9" t="s">
        <v>129</v>
      </c>
    </row>
    <row r="10" spans="1:5" x14ac:dyDescent="0.2">
      <c r="A10" t="s">
        <v>137</v>
      </c>
      <c r="C10" t="s">
        <v>152</v>
      </c>
      <c r="D10" s="12">
        <f>B10/'COST PER TASK'!J65</f>
        <v>0</v>
      </c>
      <c r="E10" t="s">
        <v>129</v>
      </c>
    </row>
    <row r="11" spans="1:5" x14ac:dyDescent="0.2">
      <c r="A11" t="s">
        <v>138</v>
      </c>
      <c r="C11" t="s">
        <v>152</v>
      </c>
      <c r="D11" s="12">
        <f>B11/'COST PER TASK'!K65</f>
        <v>0</v>
      </c>
      <c r="E11" t="s">
        <v>129</v>
      </c>
    </row>
    <row r="12" spans="1:5" x14ac:dyDescent="0.2">
      <c r="A12" t="s">
        <v>139</v>
      </c>
      <c r="C12" t="s">
        <v>152</v>
      </c>
      <c r="D12" s="12">
        <f>B12/'COST PER TASK'!L65</f>
        <v>0</v>
      </c>
      <c r="E12" t="s">
        <v>129</v>
      </c>
    </row>
    <row r="13" spans="1:5" x14ac:dyDescent="0.2">
      <c r="A13" t="s">
        <v>140</v>
      </c>
      <c r="C13" t="s">
        <v>152</v>
      </c>
      <c r="D13" s="12">
        <f>B13/'COST PER TASK'!M65</f>
        <v>0</v>
      </c>
      <c r="E13" t="s">
        <v>129</v>
      </c>
    </row>
    <row r="14" spans="1:5" x14ac:dyDescent="0.2">
      <c r="A14" t="s">
        <v>141</v>
      </c>
      <c r="C14" t="s">
        <v>152</v>
      </c>
      <c r="D14" s="12">
        <f>B14/'COST PER TASK'!N65</f>
        <v>0</v>
      </c>
      <c r="E14" t="s">
        <v>129</v>
      </c>
    </row>
    <row r="15" spans="1:5" x14ac:dyDescent="0.2">
      <c r="A15" t="s">
        <v>142</v>
      </c>
      <c r="C15" t="s">
        <v>152</v>
      </c>
      <c r="D15" s="12">
        <f>B15/'COST PER TASK'!O65</f>
        <v>0</v>
      </c>
      <c r="E15" t="s">
        <v>129</v>
      </c>
    </row>
    <row r="16" spans="1:5" x14ac:dyDescent="0.2">
      <c r="A16" t="s">
        <v>145</v>
      </c>
      <c r="C16" t="s">
        <v>152</v>
      </c>
      <c r="D16" s="12">
        <f>B16/'COST PER TASK'!P65</f>
        <v>0</v>
      </c>
      <c r="E16" t="s">
        <v>129</v>
      </c>
    </row>
    <row r="17" spans="1:5" x14ac:dyDescent="0.2">
      <c r="A17" t="s">
        <v>146</v>
      </c>
      <c r="C17" t="s">
        <v>152</v>
      </c>
      <c r="D17" s="12">
        <f>B17/'COST PER TASK'!Q65</f>
        <v>0</v>
      </c>
      <c r="E17" t="s">
        <v>129</v>
      </c>
    </row>
    <row r="18" spans="1:5" x14ac:dyDescent="0.2">
      <c r="A18" t="s">
        <v>147</v>
      </c>
      <c r="C18" t="s">
        <v>152</v>
      </c>
      <c r="D18" s="12">
        <f>B18/'COST PER TASK'!R65</f>
        <v>0</v>
      </c>
      <c r="E18" t="s">
        <v>129</v>
      </c>
    </row>
    <row r="19" spans="1:5" x14ac:dyDescent="0.2">
      <c r="A19" t="s">
        <v>148</v>
      </c>
      <c r="C19" t="s">
        <v>152</v>
      </c>
      <c r="D19" s="12">
        <f>B19/'COST PER TASK'!S65</f>
        <v>0</v>
      </c>
      <c r="E19" t="s">
        <v>129</v>
      </c>
    </row>
    <row r="20" spans="1:5" x14ac:dyDescent="0.2">
      <c r="A20" t="s">
        <v>149</v>
      </c>
      <c r="C20" t="s">
        <v>152</v>
      </c>
      <c r="D20" s="12">
        <f>B20/'COST PER TASK'!T65</f>
        <v>0</v>
      </c>
      <c r="E20" t="s">
        <v>129</v>
      </c>
    </row>
    <row r="21" spans="1:5" x14ac:dyDescent="0.2">
      <c r="A21" t="s">
        <v>150</v>
      </c>
      <c r="C21" t="s">
        <v>152</v>
      </c>
      <c r="D21" s="12">
        <f>B21/'COST PER TASK'!U65</f>
        <v>0</v>
      </c>
      <c r="E21" t="s">
        <v>129</v>
      </c>
    </row>
    <row r="22" spans="1:5" x14ac:dyDescent="0.2">
      <c r="A22" t="s">
        <v>151</v>
      </c>
      <c r="C22" t="s">
        <v>152</v>
      </c>
      <c r="D22" s="12">
        <f>B22/'COST PER TASK'!V65</f>
        <v>0</v>
      </c>
      <c r="E22" t="s">
        <v>129</v>
      </c>
    </row>
    <row r="23" spans="1:5" x14ac:dyDescent="0.2">
      <c r="A23" t="s">
        <v>39</v>
      </c>
      <c r="C23" t="s">
        <v>129</v>
      </c>
    </row>
    <row r="24" spans="1:5" x14ac:dyDescent="0.2">
      <c r="A24" t="s">
        <v>38</v>
      </c>
      <c r="C24" t="s">
        <v>129</v>
      </c>
    </row>
    <row r="25" spans="1:5" x14ac:dyDescent="0.2">
      <c r="A25" t="s">
        <v>40</v>
      </c>
      <c r="C25" t="s">
        <v>129</v>
      </c>
    </row>
    <row r="26" spans="1:5" x14ac:dyDescent="0.2">
      <c r="A26" t="s">
        <v>41</v>
      </c>
      <c r="C26" t="s">
        <v>129</v>
      </c>
    </row>
    <row r="27" spans="1:5" x14ac:dyDescent="0.2">
      <c r="A27" t="s">
        <v>42</v>
      </c>
      <c r="C27" t="s">
        <v>129</v>
      </c>
    </row>
    <row r="28" spans="1:5" x14ac:dyDescent="0.2">
      <c r="A28" t="s">
        <v>43</v>
      </c>
      <c r="C28" t="s">
        <v>129</v>
      </c>
    </row>
    <row r="29" spans="1:5" x14ac:dyDescent="0.2">
      <c r="A29" t="s">
        <v>44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2018-04-17T18:41:40Z</dcterms:modified>
</cp:coreProperties>
</file>