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4383AAB2-28C9-B64E-9EF0-FDAC0FF9CD67}" xr6:coauthVersionLast="32" xr6:coauthVersionMax="32" xr10:uidLastSave="{00000000-0000-0000-0000-000000000000}"/>
  <bookViews>
    <workbookView xWindow="0" yWindow="460" windowWidth="25600" windowHeight="14320" xr2:uid="{00000000-000D-0000-FFFF-FFFF00000000}"/>
  </bookViews>
  <sheets>
    <sheet name="Hoja1" sheetId="1" r:id="rId1"/>
    <sheet name="CONCLUSIONS" sheetId="2" r:id="rId2"/>
    <sheet name="COST PER TASK" sheetId="3" r:id="rId3"/>
    <sheet name="COST PER TASK SUMMARIZED" sheetId="6" r:id="rId4"/>
    <sheet name="COST CURVE" sheetId="5" r:id="rId5"/>
    <sheet name="DAT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3" l="1"/>
  <c r="AJ2" i="3"/>
  <c r="AJ65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H2" i="3"/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6" i="3"/>
  <c r="AI4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<sst xmlns="http://schemas.openxmlformats.org/spreadsheetml/2006/main" count="355" uniqueCount="158">
  <si>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</si>
  <si>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</si>
  <si>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</si>
  <si>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</si>
  <si>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</si>
  <si>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</si>
  <si>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</si>
  <si>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</si>
  <si>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</si>
  <si>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</si>
  <si>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</si>
  <si>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</si>
  <si>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</si>
  <si>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</si>
  <si>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</si>
  <si>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</si>
  <si>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</si>
  <si>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</si>
  <si>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</si>
  <si>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</si>
  <si>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</si>
  <si>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</si>
  <si>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</si>
  <si>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</si>
  <si>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</si>
  <si>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</si>
  <si>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</si>
  <si>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</si>
  <si>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</si>
  <si>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</si>
  <si>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</si>
  <si>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</si>
  <si>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</si>
  <si>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</si>
  <si>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</si>
  <si>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</si>
  <si>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</si>
  <si>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</si>
  <si>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</si>
  <si>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</si>
  <si>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</si>
  <si>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</si>
  <si>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</si>
  <si>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</si>
  <si>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</si>
  <si>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</si>
  <si>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</si>
  <si>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</si>
  <si>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</si>
  <si>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</si>
  <si>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</si>
  <si>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</si>
  <si>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</si>
  <si>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</si>
  <si>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</si>
  <si>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</si>
  <si>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</si>
  <si>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</si>
  <si>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</si>
  <si>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</si>
  <si>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</si>
  <si>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</si>
  <si>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</si>
  <si>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</si>
  <si>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</si>
  <si>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</si>
  <si>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</si>
  <si>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</si>
  <si>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</si>
  <si>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</si>
  <si>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</si>
  <si>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</si>
  <si>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</si>
  <si>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</si>
  <si>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</si>
  <si>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</si>
  <si>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</si>
  <si>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</si>
  <si>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</si>
  <si>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</si>
  <si>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</si>
  <si>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</si>
  <si>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</si>
  <si>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</si>
  <si>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</si>
  <si>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</si>
  <si>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</si>
  <si>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</si>
  <si>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</si>
  <si>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</si>
  <si>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</si>
  <si>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</si>
  <si>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</si>
  <si>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</si>
  <si>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</si>
  <si>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</si>
  <si>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</si>
  <si>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</si>
  <si>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</si>
  <si>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</si>
  <si>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</si>
  <si>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</si>
  <si>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</si>
  <si>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</si>
  <si>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</si>
  <si>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</si>
  <si>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</si>
  <si>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</si>
  <si>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</si>
  <si>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</si>
  <si>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</si>
  <si>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</si>
  <si>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</si>
  <si>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</si>
  <si>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</si>
  <si>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</si>
  <si>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</si>
  <si>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</si>
  <si>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</si>
  <si>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</si>
  <si>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</si>
  <si>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</si>
  <si>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</si>
  <si>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</si>
  <si>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</si>
  <si>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</si>
  <si>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</si>
  <si>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</si>
  <si>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</si>
  <si>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</si>
  <si>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</si>
  <si>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</si>
  <si>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</si>
  <si>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</si>
  <si>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</si>
  <si>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</si>
  <si>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</si>
  <si>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</si>
  <si>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</si>
  <si>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</si>
  <si>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</si>
  <si>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</si>
  <si>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</si>
  <si>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</si>
  <si>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</si>
  <si>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</si>
  <si>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</si>
  <si>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</si>
  <si>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</si>
  <si>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</si>
  <si>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</si>
  <si>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</si>
  <si>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</si>
  <si>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</si>
  <si>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</si>
  <si>
    <t>TASK</t>
  </si>
  <si>
    <t>START DATE</t>
  </si>
  <si>
    <t>CUIDADO NO MODIFICAR QUE CAMBIARA TODA LA TABLA GRANDE DE COST PER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</si>
</sst>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164" fontId="4" fillId="5" borderId="4" xfId="0" applyNumberFormat="1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6" fillId="0" borderId="5" xfId="0" applyFont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6" sqref="G6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I3" sqref="AI3"/>
    </sheetView>
  </sheetViews>
  <sheetFormatPr baseColWidth="10" defaultRowHeight="16" x14ac:dyDescent="0.2"/>
  <cols>
    <col min="1" max="1" width="3.6640625" bestFit="1" customWidth="1"/>
    <col min="3" max="5" width="3.6640625" bestFit="1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4" t="s">
        <v>123</v>
      </c>
      <c r="AE1" s="14" t="s">
        <v>124</v>
      </c>
      <c r="AF1" s="14" t="s">
        <v>127</v>
      </c>
      <c r="AG1" s="14" t="s">
        <v>128</v>
      </c>
      <c r="AH1" s="14" t="s">
        <v>130</v>
      </c>
      <c r="AI1" s="14" t="s">
        <v>131</v>
      </c>
      <c r="AJ1" s="14" t="s">
        <v>132</v>
      </c>
      <c r="AK1" s="15" t="s">
        <v>133</v>
      </c>
      <c r="AL1" s="14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4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4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J2" s="4">
        <f>'COST PER TASK'!W2*'COST PER TASK'!AE2*DATOS!$B$23+'COST PER TASK'!X2*'COST PER TASK'!AE2*DATOS!$B$24+'COST PER TASK'!Y2*'COST PER TASK'!AE2*DATOS!$B$25+'COST PER TASK'!Z2*'COST PER TASK'!AE2*DATOS!$B$26+'COST PER TASK'!AA2*'COST PER TASK'!AE2*DATOS!$B$27+'COST PER TASK'!AB2*'COST PER TASK'!AE2*DATOS!$B$28+'COST PER TASK'!AC2*'COST PER TASK'!AE2*DATOS!$B$29</f>
        <v>800</v>
      </c>
      <c r="AK2" s="8">
        <f>AG2+AH2+AI2+AJ2</f>
        <v>4150.7798882566758</v>
      </c>
      <c r="AL2" s="8">
        <f>AK2/AD2</f>
        <v>207.5389944128338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4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4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J3" s="4">
        <f>'COST PER TASK'!W3*'COST PER TASK'!AE3*DATOS!$B$23+'COST PER TASK'!X3*'COST PER TASK'!AE3*DATOS!$B$24+'COST PER TASK'!Y3*'COST PER TASK'!AE3*DATOS!$B$25+'COST PER TASK'!Z3*'COST PER TASK'!AE3*DATOS!$B$26+'COST PER TASK'!AA3*'COST PER TASK'!AE3*DATOS!$B$27+'COST PER TASK'!AB3*'COST PER TASK'!AE3*DATOS!$B$28+'COST PER TASK'!AC3*'COST PER TASK'!AE3*DATOS!$B$29</f>
        <v>7040</v>
      </c>
      <c r="AK3" s="8">
        <f t="shared" ref="AK3:AK64" si="1">AG3+AH3+AI3+AJ3</f>
        <v>151360</v>
      </c>
      <c r="AL3" s="8">
        <f t="shared" ref="AL3:AL64" si="2">AK3/AD3</f>
        <v>172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4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4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J4" s="4">
        <f>'COST PER TASK'!W4*'COST PER TASK'!AE4*DATOS!$B$23+'COST PER TASK'!X4*'COST PER TASK'!AE4*DATOS!$B$24+'COST PER TASK'!Y4*'COST PER TASK'!AE4*DATOS!$B$25+'COST PER TASK'!Z4*'COST PER TASK'!AE4*DATOS!$B$26+'COST PER TASK'!AA4*'COST PER TASK'!AE4*DATOS!$B$27+'COST PER TASK'!AB4*'COST PER TASK'!AE4*DATOS!$B$28+'COST PER TASK'!AC4*'COST PER TASK'!AE4*DATOS!$B$29</f>
        <v>7040</v>
      </c>
      <c r="AK4" s="8">
        <f t="shared" si="1"/>
        <v>155624</v>
      </c>
      <c r="AL4" s="8">
        <f t="shared" si="2"/>
        <v>176.84545454545454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4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4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J5" s="4">
        <f>'COST PER TASK'!W5*'COST PER TASK'!AE5*DATOS!$B$23+'COST PER TASK'!X5*'COST PER TASK'!AE5*DATOS!$B$24+'COST PER TASK'!Y5*'COST PER TASK'!AE5*DATOS!$B$25+'COST PER TASK'!Z5*'COST PER TASK'!AE5*DATOS!$B$26+'COST PER TASK'!AA5*'COST PER TASK'!AE5*DATOS!$B$27+'COST PER TASK'!AB5*'COST PER TASK'!AE5*DATOS!$B$28+'COST PER TASK'!AC5*'COST PER TASK'!AE5*DATOS!$B$29</f>
        <v>49280</v>
      </c>
      <c r="AK5" s="8">
        <f t="shared" si="1"/>
        <v>196714.31508329374</v>
      </c>
      <c r="AL5" s="8">
        <f t="shared" si="2"/>
        <v>223.5389944128338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4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4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J6" s="4">
        <f>'COST PER TASK'!W6*'COST PER TASK'!AE6*DATOS!$B$23+'COST PER TASK'!X6*'COST PER TASK'!AE6*DATOS!$B$24+'COST PER TASK'!Y6*'COST PER TASK'!AE6*DATOS!$B$25+'COST PER TASK'!Z6*'COST PER TASK'!AE6*DATOS!$B$26+'COST PER TASK'!AA6*'COST PER TASK'!AE6*DATOS!$B$27+'COST PER TASK'!AB6*'COST PER TASK'!AE6*DATOS!$B$28+'COST PER TASK'!AC6*'COST PER TASK'!AE6*DATOS!$B$29</f>
        <v>35200</v>
      </c>
      <c r="AK6" s="8">
        <f t="shared" si="1"/>
        <v>179520</v>
      </c>
      <c r="AL6" s="8">
        <f t="shared" si="2"/>
        <v>204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4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4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J7" s="4">
        <f>'COST PER TASK'!W7*'COST PER TASK'!AE7*DATOS!$B$23+'COST PER TASK'!X7*'COST PER TASK'!AE7*DATOS!$B$24+'COST PER TASK'!Y7*'COST PER TASK'!AE7*DATOS!$B$25+'COST PER TASK'!Z7*'COST PER TASK'!AE7*DATOS!$B$26+'COST PER TASK'!AA7*'COST PER TASK'!AE7*DATOS!$B$27+'COST PER TASK'!AB7*'COST PER TASK'!AE7*DATOS!$B$28+'COST PER TASK'!AC7*'COST PER TASK'!AE7*DATOS!$B$29</f>
        <v>1200</v>
      </c>
      <c r="AK7" s="8">
        <f t="shared" si="1"/>
        <v>6120</v>
      </c>
      <c r="AL7" s="8">
        <f t="shared" si="2"/>
        <v>204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4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4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J8" s="4">
        <f>'COST PER TASK'!W8*'COST PER TASK'!AE8*DATOS!$B$23+'COST PER TASK'!X8*'COST PER TASK'!AE8*DATOS!$B$24+'COST PER TASK'!Y8*'COST PER TASK'!AE8*DATOS!$B$25+'COST PER TASK'!Z8*'COST PER TASK'!AE8*DATOS!$B$26+'COST PER TASK'!AA8*'COST PER TASK'!AE8*DATOS!$B$27+'COST PER TASK'!AB8*'COST PER TASK'!AE8*DATOS!$B$28+'COST PER TASK'!AC8*'COST PER TASK'!AE8*DATOS!$B$29</f>
        <v>33200</v>
      </c>
      <c r="AK8" s="8">
        <f t="shared" si="1"/>
        <v>169320</v>
      </c>
      <c r="AL8" s="8">
        <f>AK8/AD8</f>
        <v>204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4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4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J9" s="4">
        <f>'COST PER TASK'!W9*'COST PER TASK'!AE9*DATOS!$B$23+'COST PER TASK'!X9*'COST PER TASK'!AE9*DATOS!$B$24+'COST PER TASK'!Y9*'COST PER TASK'!AE9*DATOS!$B$25+'COST PER TASK'!Z9*'COST PER TASK'!AE9*DATOS!$B$26+'COST PER TASK'!AA9*'COST PER TASK'!AE9*DATOS!$B$27+'COST PER TASK'!AB9*'COST PER TASK'!AE9*DATOS!$B$28+'COST PER TASK'!AC9*'COST PER TASK'!AE9*DATOS!$B$29</f>
        <v>80</v>
      </c>
      <c r="AK9" s="8">
        <f t="shared" si="1"/>
        <v>456.0779888256676</v>
      </c>
      <c r="AL9" s="8">
        <f t="shared" si="2"/>
        <v>228.0389944128338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4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4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J10" s="4">
        <f>'COST PER TASK'!W10*'COST PER TASK'!AE10*DATOS!$B$23+'COST PER TASK'!X10*'COST PER TASK'!AE10*DATOS!$B$24+'COST PER TASK'!Y10*'COST PER TASK'!AE10*DATOS!$B$25+'COST PER TASK'!Z10*'COST PER TASK'!AE10*DATOS!$B$26+'COST PER TASK'!AA10*'COST PER TASK'!AE10*DATOS!$B$27+'COST PER TASK'!AB10*'COST PER TASK'!AE10*DATOS!$B$28+'COST PER TASK'!AC10*'COST PER TASK'!AE10*DATOS!$B$29</f>
        <v>80</v>
      </c>
      <c r="AK10" s="8">
        <f t="shared" si="1"/>
        <v>456.0779888256676</v>
      </c>
      <c r="AL10" s="8">
        <f t="shared" si="2"/>
        <v>228.0389944128338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4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4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J11" s="4">
        <f>'COST PER TASK'!W11*'COST PER TASK'!AE11*DATOS!$B$23+'COST PER TASK'!X11*'COST PER TASK'!AE11*DATOS!$B$24+'COST PER TASK'!Y11*'COST PER TASK'!AE11*DATOS!$B$25+'COST PER TASK'!Z11*'COST PER TASK'!AE11*DATOS!$B$26+'COST PER TASK'!AA11*'COST PER TASK'!AE11*DATOS!$B$27+'COST PER TASK'!AB11*'COST PER TASK'!AE11*DATOS!$B$28+'COST PER TASK'!AC11*'COST PER TASK'!AE11*DATOS!$B$29</f>
        <v>120</v>
      </c>
      <c r="AK11" s="8">
        <f t="shared" si="1"/>
        <v>684.11698323850135</v>
      </c>
      <c r="AL11" s="8">
        <f t="shared" si="2"/>
        <v>228.03899441283377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4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4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J12" s="4">
        <f>'COST PER TASK'!W12*'COST PER TASK'!AE12*DATOS!$B$23+'COST PER TASK'!X12*'COST PER TASK'!AE12*DATOS!$B$24+'COST PER TASK'!Y12*'COST PER TASK'!AE12*DATOS!$B$25+'COST PER TASK'!Z12*'COST PER TASK'!AE12*DATOS!$B$26+'COST PER TASK'!AA12*'COST PER TASK'!AE12*DATOS!$B$27+'COST PER TASK'!AB12*'COST PER TASK'!AE12*DATOS!$B$28+'COST PER TASK'!AC12*'COST PER TASK'!AE12*DATOS!$B$29</f>
        <v>200</v>
      </c>
      <c r="AK12" s="8">
        <f t="shared" si="1"/>
        <v>1140.194972064169</v>
      </c>
      <c r="AL12" s="8">
        <f t="shared" si="2"/>
        <v>228.0389944128338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4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4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J13" s="4">
        <f>'COST PER TASK'!W13*'COST PER TASK'!AE13*DATOS!$B$23+'COST PER TASK'!X13*'COST PER TASK'!AE13*DATOS!$B$24+'COST PER TASK'!Y13*'COST PER TASK'!AE13*DATOS!$B$25+'COST PER TASK'!Z13*'COST PER TASK'!AE13*DATOS!$B$26+'COST PER TASK'!AA13*'COST PER TASK'!AE13*DATOS!$B$27+'COST PER TASK'!AB13*'COST PER TASK'!AE13*DATOS!$B$28+'COST PER TASK'!AC13*'COST PER TASK'!AE13*DATOS!$B$29</f>
        <v>200</v>
      </c>
      <c r="AK13" s="8">
        <f t="shared" si="1"/>
        <v>1037.694972064169</v>
      </c>
      <c r="AL13" s="8">
        <f t="shared" si="2"/>
        <v>207.5389944128338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4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4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J14" s="4">
        <f>'COST PER TASK'!W14*'COST PER TASK'!AE14*DATOS!$B$23+'COST PER TASK'!X14*'COST PER TASK'!AE14*DATOS!$B$24+'COST PER TASK'!Y14*'COST PER TASK'!AE14*DATOS!$B$25+'COST PER TASK'!Z14*'COST PER TASK'!AE14*DATOS!$B$26+'COST PER TASK'!AA14*'COST PER TASK'!AE14*DATOS!$B$27+'COST PER TASK'!AB14*'COST PER TASK'!AE14*DATOS!$B$28+'COST PER TASK'!AC14*'COST PER TASK'!AE14*DATOS!$B$29</f>
        <v>120</v>
      </c>
      <c r="AK14" s="8">
        <f t="shared" si="1"/>
        <v>612</v>
      </c>
      <c r="AL14" s="8">
        <f t="shared" si="2"/>
        <v>204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4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4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J15" s="4">
        <f>'COST PER TASK'!W15*'COST PER TASK'!AE15*DATOS!$B$23+'COST PER TASK'!X15*'COST PER TASK'!AE15*DATOS!$B$24+'COST PER TASK'!Y15*'COST PER TASK'!AE15*DATOS!$B$25+'COST PER TASK'!Z15*'COST PER TASK'!AE15*DATOS!$B$26+'COST PER TASK'!AA15*'COST PER TASK'!AE15*DATOS!$B$27+'COST PER TASK'!AB15*'COST PER TASK'!AE15*DATOS!$B$28+'COST PER TASK'!AC15*'COST PER TASK'!AE15*DATOS!$B$29</f>
        <v>35200</v>
      </c>
      <c r="AK15" s="8">
        <f t="shared" si="1"/>
        <v>182634.31508329374</v>
      </c>
      <c r="AL15" s="8">
        <f t="shared" si="2"/>
        <v>207.5389944128338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4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4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J16" s="4">
        <f>'COST PER TASK'!W16*'COST PER TASK'!AE16*DATOS!$B$23+'COST PER TASK'!X16*'COST PER TASK'!AE16*DATOS!$B$24+'COST PER TASK'!Y16*'COST PER TASK'!AE16*DATOS!$B$25+'COST PER TASK'!Z16*'COST PER TASK'!AE16*DATOS!$B$26+'COST PER TASK'!AA16*'COST PER TASK'!AE16*DATOS!$B$27+'COST PER TASK'!AB16*'COST PER TASK'!AE16*DATOS!$B$28+'COST PER TASK'!AC16*'COST PER TASK'!AE16*DATOS!$B$29</f>
        <v>35200</v>
      </c>
      <c r="AK16" s="8">
        <f t="shared" si="1"/>
        <v>182634.31508329374</v>
      </c>
      <c r="AL16" s="8">
        <f t="shared" si="2"/>
        <v>207.5389944128338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4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4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J17" s="4">
        <f>'COST PER TASK'!W17*'COST PER TASK'!AE17*DATOS!$B$23+'COST PER TASK'!X17*'COST PER TASK'!AE17*DATOS!$B$24+'COST PER TASK'!Y17*'COST PER TASK'!AE17*DATOS!$B$25+'COST PER TASK'!Z17*'COST PER TASK'!AE17*DATOS!$B$26+'COST PER TASK'!AA17*'COST PER TASK'!AE17*DATOS!$B$27+'COST PER TASK'!AB17*'COST PER TASK'!AE17*DATOS!$B$28+'COST PER TASK'!AC17*'COST PER TASK'!AE17*DATOS!$B$29</f>
        <v>35200</v>
      </c>
      <c r="AK17" s="8">
        <f t="shared" si="1"/>
        <v>182634.31508329374</v>
      </c>
      <c r="AL17" s="8">
        <f t="shared" si="2"/>
        <v>207.5389944128338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4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4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J18" s="4">
        <f>'COST PER TASK'!W18*'COST PER TASK'!AE18*DATOS!$B$23+'COST PER TASK'!X18*'COST PER TASK'!AE18*DATOS!$B$24+'COST PER TASK'!Y18*'COST PER TASK'!AE18*DATOS!$B$25+'COST PER TASK'!Z18*'COST PER TASK'!AE18*DATOS!$B$26+'COST PER TASK'!AA18*'COST PER TASK'!AE18*DATOS!$B$27+'COST PER TASK'!AB18*'COST PER TASK'!AE18*DATOS!$B$28+'COST PER TASK'!AC18*'COST PER TASK'!AE18*DATOS!$B$29</f>
        <v>7040</v>
      </c>
      <c r="AK18" s="8">
        <f t="shared" si="1"/>
        <v>154474.31508329374</v>
      </c>
      <c r="AL18" s="8">
        <f t="shared" si="2"/>
        <v>175.5389944128338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4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4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J19" s="4">
        <f>'COST PER TASK'!W19*'COST PER TASK'!AE19*DATOS!$B$23+'COST PER TASK'!X19*'COST PER TASK'!AE19*DATOS!$B$24+'COST PER TASK'!Y19*'COST PER TASK'!AE19*DATOS!$B$25+'COST PER TASK'!Z19*'COST PER TASK'!AE19*DATOS!$B$26+'COST PER TASK'!AA19*'COST PER TASK'!AE19*DATOS!$B$27+'COST PER TASK'!AB19*'COST PER TASK'!AE19*DATOS!$B$28+'COST PER TASK'!AC19*'COST PER TASK'!AE19*DATOS!$B$29</f>
        <v>7040</v>
      </c>
      <c r="AK19" s="8">
        <f t="shared" si="1"/>
        <v>155624</v>
      </c>
      <c r="AL19" s="8">
        <f t="shared" si="2"/>
        <v>176.84545454545454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4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4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J20" s="4">
        <f>'COST PER TASK'!W20*'COST PER TASK'!AE20*DATOS!$B$23+'COST PER TASK'!X20*'COST PER TASK'!AE20*DATOS!$B$24+'COST PER TASK'!Y20*'COST PER TASK'!AE20*DATOS!$B$25+'COST PER TASK'!Z20*'COST PER TASK'!AE20*DATOS!$B$26+'COST PER TASK'!AA20*'COST PER TASK'!AE20*DATOS!$B$27+'COST PER TASK'!AB20*'COST PER TASK'!AE20*DATOS!$B$28+'COST PER TASK'!AC20*'COST PER TASK'!AE20*DATOS!$B$29</f>
        <v>1200</v>
      </c>
      <c r="AK20" s="8">
        <f t="shared" si="1"/>
        <v>5290.1698323850142</v>
      </c>
      <c r="AL20" s="8">
        <f t="shared" si="2"/>
        <v>176.33899441283381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4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4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J21" s="4">
        <f>'COST PER TASK'!W21*'COST PER TASK'!AE21*DATOS!$B$23+'COST PER TASK'!X21*'COST PER TASK'!AE21*DATOS!$B$24+'COST PER TASK'!Y21*'COST PER TASK'!AE21*DATOS!$B$25+'COST PER TASK'!Z21*'COST PER TASK'!AE21*DATOS!$B$26+'COST PER TASK'!AA21*'COST PER TASK'!AE21*DATOS!$B$27+'COST PER TASK'!AB21*'COST PER TASK'!AE21*DATOS!$B$28+'COST PER TASK'!AC21*'COST PER TASK'!AE21*DATOS!$B$29</f>
        <v>1000</v>
      </c>
      <c r="AK21" s="8">
        <f t="shared" si="1"/>
        <v>4888.4748603208445</v>
      </c>
      <c r="AL21" s="8">
        <f t="shared" si="2"/>
        <v>195.53899441283377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4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4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J22" s="4">
        <f>'COST PER TASK'!W22*'COST PER TASK'!AE22*DATOS!$B$23+'COST PER TASK'!X22*'COST PER TASK'!AE22*DATOS!$B$24+'COST PER TASK'!Y22*'COST PER TASK'!AE22*DATOS!$B$25+'COST PER TASK'!Z22*'COST PER TASK'!AE22*DATOS!$B$26+'COST PER TASK'!AA22*'COST PER TASK'!AE22*DATOS!$B$27+'COST PER TASK'!AB22*'COST PER TASK'!AE22*DATOS!$B$28+'COST PER TASK'!AC22*'COST PER TASK'!AE22*DATOS!$B$29</f>
        <v>1000</v>
      </c>
      <c r="AK22" s="8">
        <f t="shared" si="1"/>
        <v>4408.4748603208445</v>
      </c>
      <c r="AL22" s="8">
        <f t="shared" si="2"/>
        <v>176.33899441283378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4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4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J23" s="4">
        <f>'COST PER TASK'!W23*'COST PER TASK'!AE23*DATOS!$B$23+'COST PER TASK'!X23*'COST PER TASK'!AE23*DATOS!$B$24+'COST PER TASK'!Y23*'COST PER TASK'!AE23*DATOS!$B$25+'COST PER TASK'!Z23*'COST PER TASK'!AE23*DATOS!$B$26+'COST PER TASK'!AA23*'COST PER TASK'!AE23*DATOS!$B$27+'COST PER TASK'!AB23*'COST PER TASK'!AE23*DATOS!$B$28+'COST PER TASK'!AC23*'COST PER TASK'!AE23*DATOS!$B$29</f>
        <v>1200</v>
      </c>
      <c r="AK23" s="8">
        <f t="shared" si="1"/>
        <v>5866.1698323850142</v>
      </c>
      <c r="AL23" s="8">
        <f t="shared" si="2"/>
        <v>195.5389944128338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4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4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J24" s="4">
        <f>'COST PER TASK'!W24*'COST PER TASK'!AE24*DATOS!$B$23+'COST PER TASK'!X24*'COST PER TASK'!AE24*DATOS!$B$24+'COST PER TASK'!Y24*'COST PER TASK'!AE24*DATOS!$B$25+'COST PER TASK'!Z24*'COST PER TASK'!AE24*DATOS!$B$26+'COST PER TASK'!AA24*'COST PER TASK'!AE24*DATOS!$B$27+'COST PER TASK'!AB24*'COST PER TASK'!AE24*DATOS!$B$28+'COST PER TASK'!AC24*'COST PER TASK'!AE24*DATOS!$B$29</f>
        <v>800</v>
      </c>
      <c r="AK24" s="8">
        <f t="shared" si="1"/>
        <v>3526.7798882566758</v>
      </c>
      <c r="AL24" s="8">
        <f t="shared" si="2"/>
        <v>176.33899441283378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4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4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J25" s="4">
        <f>'COST PER TASK'!W25*'COST PER TASK'!AE25*DATOS!$B$23+'COST PER TASK'!X25*'COST PER TASK'!AE25*DATOS!$B$24+'COST PER TASK'!Y25*'COST PER TASK'!AE25*DATOS!$B$25+'COST PER TASK'!Z25*'COST PER TASK'!AE25*DATOS!$B$26+'COST PER TASK'!AA25*'COST PER TASK'!AE25*DATOS!$B$27+'COST PER TASK'!AB25*'COST PER TASK'!AE25*DATOS!$B$28+'COST PER TASK'!AC25*'COST PER TASK'!AE25*DATOS!$B$29</f>
        <v>800</v>
      </c>
      <c r="AK25" s="8">
        <f t="shared" si="1"/>
        <v>3526.7798882566758</v>
      </c>
      <c r="AL25" s="8">
        <f t="shared" si="2"/>
        <v>176.33899441283378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4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4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J26" s="4">
        <f>'COST PER TASK'!W26*'COST PER TASK'!AE26*DATOS!$B$23+'COST PER TASK'!X26*'COST PER TASK'!AE26*DATOS!$B$24+'COST PER TASK'!Y26*'COST PER TASK'!AE26*DATOS!$B$25+'COST PER TASK'!Z26*'COST PER TASK'!AE26*DATOS!$B$26+'COST PER TASK'!AA26*'COST PER TASK'!AE26*DATOS!$B$27+'COST PER TASK'!AB26*'COST PER TASK'!AE26*DATOS!$B$28+'COST PER TASK'!AC26*'COST PER TASK'!AE26*DATOS!$B$29</f>
        <v>800</v>
      </c>
      <c r="AK26" s="8">
        <f t="shared" si="1"/>
        <v>3526.7798882566758</v>
      </c>
      <c r="AL26" s="8">
        <f t="shared" si="2"/>
        <v>176.33899441283378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4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4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J27" s="4">
        <f>'COST PER TASK'!W27*'COST PER TASK'!AE27*DATOS!$B$23+'COST PER TASK'!X27*'COST PER TASK'!AE27*DATOS!$B$24+'COST PER TASK'!Y27*'COST PER TASK'!AE27*DATOS!$B$25+'COST PER TASK'!Z27*'COST PER TASK'!AE27*DATOS!$B$26+'COST PER TASK'!AA27*'COST PER TASK'!AE27*DATOS!$B$27+'COST PER TASK'!AB27*'COST PER TASK'!AE27*DATOS!$B$28+'COST PER TASK'!AC27*'COST PER TASK'!AE27*DATOS!$B$29</f>
        <v>1600</v>
      </c>
      <c r="AK27" s="8">
        <f t="shared" si="1"/>
        <v>7821.5597765133516</v>
      </c>
      <c r="AL27" s="8">
        <f t="shared" si="2"/>
        <v>195.5389944128338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4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4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J28" s="4">
        <f>'COST PER TASK'!W28*'COST PER TASK'!AE28*DATOS!$B$23+'COST PER TASK'!X28*'COST PER TASK'!AE28*DATOS!$B$24+'COST PER TASK'!Y28*'COST PER TASK'!AE28*DATOS!$B$25+'COST PER TASK'!Z28*'COST PER TASK'!AE28*DATOS!$B$26+'COST PER TASK'!AA28*'COST PER TASK'!AE28*DATOS!$B$27+'COST PER TASK'!AB28*'COST PER TASK'!AE28*DATOS!$B$28+'COST PER TASK'!AC28*'COST PER TASK'!AE28*DATOS!$B$29</f>
        <v>16800</v>
      </c>
      <c r="AK28" s="8">
        <f t="shared" si="1"/>
        <v>21601.001293059169</v>
      </c>
      <c r="AL28" s="8">
        <f t="shared" si="2"/>
        <v>720.03337643530563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4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4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J29" s="4">
        <f>'COST PER TASK'!W29*'COST PER TASK'!AE29*DATOS!$B$23+'COST PER TASK'!X29*'COST PER TASK'!AE29*DATOS!$B$24+'COST PER TASK'!Y29*'COST PER TASK'!AE29*DATOS!$B$25+'COST PER TASK'!Z29*'COST PER TASK'!AE29*DATOS!$B$26+'COST PER TASK'!AA29*'COST PER TASK'!AE29*DATOS!$B$27+'COST PER TASK'!AB29*'COST PER TASK'!AE29*DATOS!$B$28+'COST PER TASK'!AC29*'COST PER TASK'!AE29*DATOS!$B$29</f>
        <v>20000</v>
      </c>
      <c r="AK29" s="8">
        <f t="shared" si="1"/>
        <v>27273.097393193857</v>
      </c>
      <c r="AL29" s="8">
        <f t="shared" si="2"/>
        <v>545.46194786387719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4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4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J30" s="4">
        <f>'COST PER TASK'!W30*'COST PER TASK'!AE30*DATOS!$B$23+'COST PER TASK'!X30*'COST PER TASK'!AE30*DATOS!$B$24+'COST PER TASK'!Y30*'COST PER TASK'!AE30*DATOS!$B$25+'COST PER TASK'!Z30*'COST PER TASK'!AE30*DATOS!$B$26+'COST PER TASK'!AA30*'COST PER TASK'!AE30*DATOS!$B$27+'COST PER TASK'!AB30*'COST PER TASK'!AE30*DATOS!$B$28+'COST PER TASK'!AC30*'COST PER TASK'!AE30*DATOS!$B$29</f>
        <v>2400</v>
      </c>
      <c r="AK30" s="8">
        <f t="shared" si="1"/>
        <v>6763.8584359163142</v>
      </c>
      <c r="AL30" s="8">
        <f t="shared" si="2"/>
        <v>225.46194786387713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4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4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J31" s="4">
        <f>'COST PER TASK'!W31*'COST PER TASK'!AE31*DATOS!$B$23+'COST PER TASK'!X31*'COST PER TASK'!AE31*DATOS!$B$24+'COST PER TASK'!Y31*'COST PER TASK'!AE31*DATOS!$B$25+'COST PER TASK'!Z31*'COST PER TASK'!AE31*DATOS!$B$26+'COST PER TASK'!AA31*'COST PER TASK'!AE31*DATOS!$B$27+'COST PER TASK'!AB31*'COST PER TASK'!AE31*DATOS!$B$28+'COST PER TASK'!AC31*'COST PER TASK'!AE31*DATOS!$B$29</f>
        <v>2400</v>
      </c>
      <c r="AK31" s="8">
        <f t="shared" si="1"/>
        <v>6763.8584359163142</v>
      </c>
      <c r="AL31" s="8">
        <f t="shared" si="2"/>
        <v>225.46194786387713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4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4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J32" s="4">
        <f>'COST PER TASK'!W32*'COST PER TASK'!AE32*DATOS!$B$23+'COST PER TASK'!X32*'COST PER TASK'!AE32*DATOS!$B$24+'COST PER TASK'!Y32*'COST PER TASK'!AE32*DATOS!$B$25+'COST PER TASK'!Z32*'COST PER TASK'!AE32*DATOS!$B$26+'COST PER TASK'!AA32*'COST PER TASK'!AE32*DATOS!$B$27+'COST PER TASK'!AB32*'COST PER TASK'!AE32*DATOS!$B$28+'COST PER TASK'!AC32*'COST PER TASK'!AE32*DATOS!$B$29</f>
        <v>1600</v>
      </c>
      <c r="AK32" s="8">
        <f t="shared" si="1"/>
        <v>4509.2389572775428</v>
      </c>
      <c r="AL32" s="8">
        <f t="shared" si="2"/>
        <v>225.46194786387713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4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4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J33" s="4">
        <f>'COST PER TASK'!W33*'COST PER TASK'!AE33*DATOS!$B$23+'COST PER TASK'!X33*'COST PER TASK'!AE33*DATOS!$B$24+'COST PER TASK'!Y33*'COST PER TASK'!AE33*DATOS!$B$25+'COST PER TASK'!Z33*'COST PER TASK'!AE33*DATOS!$B$26+'COST PER TASK'!AA33*'COST PER TASK'!AE33*DATOS!$B$27+'COST PER TASK'!AB33*'COST PER TASK'!AE33*DATOS!$B$28+'COST PER TASK'!AC33*'COST PER TASK'!AE33*DATOS!$B$29</f>
        <v>400</v>
      </c>
      <c r="AK33" s="8">
        <f t="shared" si="1"/>
        <v>2060.3337643530572</v>
      </c>
      <c r="AL33" s="8">
        <f t="shared" si="2"/>
        <v>206.03337643530571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4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4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J34" s="4">
        <f>'COST PER TASK'!W34*'COST PER TASK'!AE34*DATOS!$B$23+'COST PER TASK'!X34*'COST PER TASK'!AE34*DATOS!$B$24+'COST PER TASK'!Y34*'COST PER TASK'!AE34*DATOS!$B$25+'COST PER TASK'!Z34*'COST PER TASK'!AE34*DATOS!$B$26+'COST PER TASK'!AA34*'COST PER TASK'!AE34*DATOS!$B$27+'COST PER TASK'!AB34*'COST PER TASK'!AE34*DATOS!$B$28+'COST PER TASK'!AC34*'COST PER TASK'!AE34*DATOS!$B$29</f>
        <v>1600</v>
      </c>
      <c r="AK34" s="8">
        <f t="shared" si="1"/>
        <v>4299.3513168281042</v>
      </c>
      <c r="AL34" s="8">
        <f t="shared" si="2"/>
        <v>214.96756584140522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4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4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J35" s="4">
        <f>'COST PER TASK'!W35*'COST PER TASK'!AE35*DATOS!$B$23+'COST PER TASK'!X35*'COST PER TASK'!AE35*DATOS!$B$24+'COST PER TASK'!Y35*'COST PER TASK'!AE35*DATOS!$B$25+'COST PER TASK'!Z35*'COST PER TASK'!AE35*DATOS!$B$26+'COST PER TASK'!AA35*'COST PER TASK'!AE35*DATOS!$B$27+'COST PER TASK'!AB35*'COST PER TASK'!AE35*DATOS!$B$28+'COST PER TASK'!AC35*'COST PER TASK'!AE35*DATOS!$B$29</f>
        <v>3200</v>
      </c>
      <c r="AK35" s="8">
        <f t="shared" si="1"/>
        <v>8598.7026336562085</v>
      </c>
      <c r="AL35" s="8">
        <f t="shared" si="2"/>
        <v>214.96756584140522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4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4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J36" s="4">
        <f>'COST PER TASK'!W36*'COST PER TASK'!AE36*DATOS!$B$23+'COST PER TASK'!X36*'COST PER TASK'!AE36*DATOS!$B$24+'COST PER TASK'!Y36*'COST PER TASK'!AE36*DATOS!$B$25+'COST PER TASK'!Z36*'COST PER TASK'!AE36*DATOS!$B$26+'COST PER TASK'!AA36*'COST PER TASK'!AE36*DATOS!$B$27+'COST PER TASK'!AB36*'COST PER TASK'!AE36*DATOS!$B$28+'COST PER TASK'!AC36*'COST PER TASK'!AE36*DATOS!$B$29</f>
        <v>1600</v>
      </c>
      <c r="AK36" s="8">
        <f t="shared" si="1"/>
        <v>4299.3513168281042</v>
      </c>
      <c r="AL36" s="8">
        <f t="shared" si="2"/>
        <v>214.96756584140522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4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4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J37" s="4">
        <f>'COST PER TASK'!W37*'COST PER TASK'!AE37*DATOS!$B$23+'COST PER TASK'!X37*'COST PER TASK'!AE37*DATOS!$B$24+'COST PER TASK'!Y37*'COST PER TASK'!AE37*DATOS!$B$25+'COST PER TASK'!Z37*'COST PER TASK'!AE37*DATOS!$B$26+'COST PER TASK'!AA37*'COST PER TASK'!AE37*DATOS!$B$27+'COST PER TASK'!AB37*'COST PER TASK'!AE37*DATOS!$B$28+'COST PER TASK'!AC37*'COST PER TASK'!AE37*DATOS!$B$29</f>
        <v>80000</v>
      </c>
      <c r="AK37" s="8">
        <f t="shared" si="1"/>
        <v>109092.38957277543</v>
      </c>
      <c r="AL37" s="8">
        <f t="shared" si="2"/>
        <v>545.46194786387719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4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4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J38" s="4">
        <f>'COST PER TASK'!W38*'COST PER TASK'!AE38*DATOS!$B$23+'COST PER TASK'!X38*'COST PER TASK'!AE38*DATOS!$B$24+'COST PER TASK'!Y38*'COST PER TASK'!AE38*DATOS!$B$25+'COST PER TASK'!Z38*'COST PER TASK'!AE38*DATOS!$B$26+'COST PER TASK'!AA38*'COST PER TASK'!AE38*DATOS!$B$27+'COST PER TASK'!AB38*'COST PER TASK'!AE38*DATOS!$B$28+'COST PER TASK'!AC38*'COST PER TASK'!AE38*DATOS!$B$29</f>
        <v>2400</v>
      </c>
      <c r="AK38" s="8">
        <f t="shared" si="1"/>
        <v>11127.716871832628</v>
      </c>
      <c r="AL38" s="8">
        <f t="shared" si="2"/>
        <v>185.46194786387713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4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4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J39" s="4">
        <f>'COST PER TASK'!W39*'COST PER TASK'!AE39*DATOS!$B$23+'COST PER TASK'!X39*'COST PER TASK'!AE39*DATOS!$B$24+'COST PER TASK'!Y39*'COST PER TASK'!AE39*DATOS!$B$25+'COST PER TASK'!Z39*'COST PER TASK'!AE39*DATOS!$B$26+'COST PER TASK'!AA39*'COST PER TASK'!AE39*DATOS!$B$27+'COST PER TASK'!AB39*'COST PER TASK'!AE39*DATOS!$B$28+'COST PER TASK'!AC39*'COST PER TASK'!AE39*DATOS!$B$29</f>
        <v>16000</v>
      </c>
      <c r="AK39" s="8">
        <f t="shared" si="1"/>
        <v>45092.389572775428</v>
      </c>
      <c r="AL39" s="8">
        <f t="shared" si="2"/>
        <v>225.46194786387713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4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4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J40" s="4">
        <f>'COST PER TASK'!W40*'COST PER TASK'!AE40*DATOS!$B$23+'COST PER TASK'!X40*'COST PER TASK'!AE40*DATOS!$B$24+'COST PER TASK'!Y40*'COST PER TASK'!AE40*DATOS!$B$25+'COST PER TASK'!Z40*'COST PER TASK'!AE40*DATOS!$B$26+'COST PER TASK'!AA40*'COST PER TASK'!AE40*DATOS!$B$27+'COST PER TASK'!AB40*'COST PER TASK'!AE40*DATOS!$B$28+'COST PER TASK'!AC40*'COST PER TASK'!AE40*DATOS!$B$29</f>
        <v>16000</v>
      </c>
      <c r="AK40" s="8">
        <f t="shared" si="1"/>
        <v>45092.389572775428</v>
      </c>
      <c r="AL40" s="8">
        <f t="shared" si="2"/>
        <v>225.46194786387713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4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4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J41" s="4">
        <f>'COST PER TASK'!W41*'COST PER TASK'!AE41*DATOS!$B$23+'COST PER TASK'!X41*'COST PER TASK'!AE41*DATOS!$B$24+'COST PER TASK'!Y41*'COST PER TASK'!AE41*DATOS!$B$25+'COST PER TASK'!Z41*'COST PER TASK'!AE41*DATOS!$B$26+'COST PER TASK'!AA41*'COST PER TASK'!AE41*DATOS!$B$27+'COST PER TASK'!AB41*'COST PER TASK'!AE41*DATOS!$B$28+'COST PER TASK'!AC41*'COST PER TASK'!AE41*DATOS!$B$29</f>
        <v>2400</v>
      </c>
      <c r="AK41" s="8">
        <f t="shared" si="1"/>
        <v>11127.716871832628</v>
      </c>
      <c r="AL41" s="8">
        <f t="shared" si="2"/>
        <v>185.46194786387713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4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4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J42" s="4">
        <f>'COST PER TASK'!W42*'COST PER TASK'!AE42*DATOS!$B$23+'COST PER TASK'!X42*'COST PER TASK'!AE42*DATOS!$B$24+'COST PER TASK'!Y42*'COST PER TASK'!AE42*DATOS!$B$25+'COST PER TASK'!Z42*'COST PER TASK'!AE42*DATOS!$B$26+'COST PER TASK'!AA42*'COST PER TASK'!AE42*DATOS!$B$27+'COST PER TASK'!AB42*'COST PER TASK'!AE42*DATOS!$B$28+'COST PER TASK'!AC42*'COST PER TASK'!AE42*DATOS!$B$29</f>
        <v>8000</v>
      </c>
      <c r="AK42" s="8">
        <f t="shared" si="1"/>
        <v>21496.756584140523</v>
      </c>
      <c r="AL42" s="8">
        <f t="shared" si="2"/>
        <v>214.96756584140522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4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4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J43" s="4">
        <f>'COST PER TASK'!W43*'COST PER TASK'!AE43*DATOS!$B$23+'COST PER TASK'!X43*'COST PER TASK'!AE43*DATOS!$B$24+'COST PER TASK'!Y43*'COST PER TASK'!AE43*DATOS!$B$25+'COST PER TASK'!Z43*'COST PER TASK'!AE43*DATOS!$B$26+'COST PER TASK'!AA43*'COST PER TASK'!AE43*DATOS!$B$27+'COST PER TASK'!AB43*'COST PER TASK'!AE43*DATOS!$B$28+'COST PER TASK'!AC43*'COST PER TASK'!AE43*DATOS!$B$29</f>
        <v>14400</v>
      </c>
      <c r="AK43" s="8">
        <f t="shared" si="1"/>
        <v>38694.16185145294</v>
      </c>
      <c r="AL43" s="8">
        <f t="shared" si="2"/>
        <v>214.96756584140522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4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4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J44" s="4">
        <f>'COST PER TASK'!W44*'COST PER TASK'!AE44*DATOS!$B$23+'COST PER TASK'!X44*'COST PER TASK'!AE44*DATOS!$B$24+'COST PER TASK'!Y44*'COST PER TASK'!AE44*DATOS!$B$25+'COST PER TASK'!Z44*'COST PER TASK'!AE44*DATOS!$B$26+'COST PER TASK'!AA44*'COST PER TASK'!AE44*DATOS!$B$27+'COST PER TASK'!AB44*'COST PER TASK'!AE44*DATOS!$B$28+'COST PER TASK'!AC44*'COST PER TASK'!AE44*DATOS!$B$29</f>
        <v>10800</v>
      </c>
      <c r="AK44" s="8">
        <f t="shared" si="1"/>
        <v>29020.621388589705</v>
      </c>
      <c r="AL44" s="8">
        <f t="shared" si="2"/>
        <v>214.96756584140522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4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4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J45" s="4">
        <f>'COST PER TASK'!W45*'COST PER TASK'!AE45*DATOS!$B$23+'COST PER TASK'!X45*'COST PER TASK'!AE45*DATOS!$B$24+'COST PER TASK'!Y45*'COST PER TASK'!AE45*DATOS!$B$25+'COST PER TASK'!Z45*'COST PER TASK'!AE45*DATOS!$B$26+'COST PER TASK'!AA45*'COST PER TASK'!AE45*DATOS!$B$27+'COST PER TASK'!AB45*'COST PER TASK'!AE45*DATOS!$B$28+'COST PER TASK'!AC45*'COST PER TASK'!AE45*DATOS!$B$29</f>
        <v>1000</v>
      </c>
      <c r="AK45" s="8">
        <f t="shared" si="1"/>
        <v>4374.1891460351308</v>
      </c>
      <c r="AL45" s="8">
        <f t="shared" si="2"/>
        <v>174.96756584140522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4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4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J46" s="4">
        <f>'COST PER TASK'!W46*'COST PER TASK'!AE46*DATOS!$B$23+'COST PER TASK'!X46*'COST PER TASK'!AE46*DATOS!$B$24+'COST PER TASK'!Y46*'COST PER TASK'!AE46*DATOS!$B$25+'COST PER TASK'!Z46*'COST PER TASK'!AE46*DATOS!$B$26+'COST PER TASK'!AA46*'COST PER TASK'!AE46*DATOS!$B$27+'COST PER TASK'!AB46*'COST PER TASK'!AE46*DATOS!$B$28+'COST PER TASK'!AC46*'COST PER TASK'!AE46*DATOS!$B$29</f>
        <v>16000</v>
      </c>
      <c r="AK46" s="8">
        <f t="shared" si="1"/>
        <v>125900</v>
      </c>
      <c r="AL46" s="8">
        <f t="shared" si="2"/>
        <v>629.5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4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4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J47" s="4">
        <f>'COST PER TASK'!W47*'COST PER TASK'!AE47*DATOS!$B$23+'COST PER TASK'!X47*'COST PER TASK'!AE47*DATOS!$B$24+'COST PER TASK'!Y47*'COST PER TASK'!AE47*DATOS!$B$25+'COST PER TASK'!Z47*'COST PER TASK'!AE47*DATOS!$B$26+'COST PER TASK'!AA47*'COST PER TASK'!AE47*DATOS!$B$27+'COST PER TASK'!AB47*'COST PER TASK'!AE47*DATOS!$B$28+'COST PER TASK'!AC47*'COST PER TASK'!AE47*DATOS!$B$29</f>
        <v>12000</v>
      </c>
      <c r="AK47" s="8">
        <f t="shared" si="1"/>
        <v>123085.71428571429</v>
      </c>
      <c r="AL47" s="8">
        <f t="shared" si="2"/>
        <v>820.57142857142856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4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4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J48" s="4">
        <f>'COST PER TASK'!W48*'COST PER TASK'!AE48*DATOS!$B$23+'COST PER TASK'!X48*'COST PER TASK'!AE48*DATOS!$B$24+'COST PER TASK'!Y48*'COST PER TASK'!AE48*DATOS!$B$25+'COST PER TASK'!Z48*'COST PER TASK'!AE48*DATOS!$B$26+'COST PER TASK'!AA48*'COST PER TASK'!AE48*DATOS!$B$27+'COST PER TASK'!AB48*'COST PER TASK'!AE48*DATOS!$B$28+'COST PER TASK'!AC48*'COST PER TASK'!AE48*DATOS!$B$29</f>
        <v>8000</v>
      </c>
      <c r="AK48" s="8">
        <f t="shared" si="1"/>
        <v>42007.017543859649</v>
      </c>
      <c r="AL48" s="8">
        <f t="shared" si="2"/>
        <v>420.07017543859649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4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4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J49" s="4">
        <f>'COST PER TASK'!W49*'COST PER TASK'!AE49*DATOS!$B$23+'COST PER TASK'!X49*'COST PER TASK'!AE49*DATOS!$B$24+'COST PER TASK'!Y49*'COST PER TASK'!AE49*DATOS!$B$25+'COST PER TASK'!Z49*'COST PER TASK'!AE49*DATOS!$B$26+'COST PER TASK'!AA49*'COST PER TASK'!AE49*DATOS!$B$27+'COST PER TASK'!AB49*'COST PER TASK'!AE49*DATOS!$B$28+'COST PER TASK'!AC49*'COST PER TASK'!AE49*DATOS!$B$29</f>
        <v>28800</v>
      </c>
      <c r="AK49" s="8">
        <f t="shared" si="1"/>
        <v>62010</v>
      </c>
      <c r="AL49" s="8">
        <f t="shared" si="2"/>
        <v>1033.5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4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4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J50" s="4">
        <f>'COST PER TASK'!W50*'COST PER TASK'!AE50*DATOS!$B$23+'COST PER TASK'!X50*'COST PER TASK'!AE50*DATOS!$B$24+'COST PER TASK'!Y50*'COST PER TASK'!AE50*DATOS!$B$25+'COST PER TASK'!Z50*'COST PER TASK'!AE50*DATOS!$B$26+'COST PER TASK'!AA50*'COST PER TASK'!AE50*DATOS!$B$27+'COST PER TASK'!AB50*'COST PER TASK'!AE50*DATOS!$B$28+'COST PER TASK'!AC50*'COST PER TASK'!AE50*DATOS!$B$29</f>
        <v>5760</v>
      </c>
      <c r="AK50" s="8">
        <f t="shared" si="1"/>
        <v>50434.285714285717</v>
      </c>
      <c r="AL50" s="8">
        <f t="shared" si="2"/>
        <v>840.57142857142867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4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4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J51" s="4">
        <f>'COST PER TASK'!W51*'COST PER TASK'!AE51*DATOS!$B$23+'COST PER TASK'!X51*'COST PER TASK'!AE51*DATOS!$B$24+'COST PER TASK'!Y51*'COST PER TASK'!AE51*DATOS!$B$25+'COST PER TASK'!Z51*'COST PER TASK'!AE51*DATOS!$B$26+'COST PER TASK'!AA51*'COST PER TASK'!AE51*DATOS!$B$27+'COST PER TASK'!AB51*'COST PER TASK'!AE51*DATOS!$B$28+'COST PER TASK'!AC51*'COST PER TASK'!AE51*DATOS!$B$29</f>
        <v>4320</v>
      </c>
      <c r="AK51" s="8">
        <f t="shared" si="1"/>
        <v>20343.157894736843</v>
      </c>
      <c r="AL51" s="8">
        <f t="shared" si="2"/>
        <v>452.07017543859649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4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4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J52" s="4">
        <f>'COST PER TASK'!W52*'COST PER TASK'!AE52*DATOS!$B$23+'COST PER TASK'!X52*'COST PER TASK'!AE52*DATOS!$B$24+'COST PER TASK'!Y52*'COST PER TASK'!AE52*DATOS!$B$25+'COST PER TASK'!Z52*'COST PER TASK'!AE52*DATOS!$B$26+'COST PER TASK'!AA52*'COST PER TASK'!AE52*DATOS!$B$27+'COST PER TASK'!AB52*'COST PER TASK'!AE52*DATOS!$B$28+'COST PER TASK'!AC52*'COST PER TASK'!AE52*DATOS!$B$29</f>
        <v>7680</v>
      </c>
      <c r="AK52" s="8">
        <f t="shared" si="1"/>
        <v>121451.32832080201</v>
      </c>
      <c r="AL52" s="8">
        <f t="shared" si="2"/>
        <v>1518.1416040100253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4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4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J53" s="4">
        <f>'COST PER TASK'!W53*'COST PER TASK'!AE53*DATOS!$B$23+'COST PER TASK'!X53*'COST PER TASK'!AE53*DATOS!$B$24+'COST PER TASK'!Y53*'COST PER TASK'!AE53*DATOS!$B$25+'COST PER TASK'!Z53*'COST PER TASK'!AE53*DATOS!$B$26+'COST PER TASK'!AA53*'COST PER TASK'!AE53*DATOS!$B$27+'COST PER TASK'!AB53*'COST PER TASK'!AE53*DATOS!$B$28+'COST PER TASK'!AC53*'COST PER TASK'!AE53*DATOS!$B$29</f>
        <v>5760</v>
      </c>
      <c r="AK53" s="8">
        <f t="shared" si="1"/>
        <v>93248.496240601511</v>
      </c>
      <c r="AL53" s="8">
        <f t="shared" si="2"/>
        <v>1554.1416040100253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4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4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J54" s="4">
        <f>'COST PER TASK'!W54*'COST PER TASK'!AE54*DATOS!$B$23+'COST PER TASK'!X54*'COST PER TASK'!AE54*DATOS!$B$24+'COST PER TASK'!Y54*'COST PER TASK'!AE54*DATOS!$B$25+'COST PER TASK'!Z54*'COST PER TASK'!AE54*DATOS!$B$26+'COST PER TASK'!AA54*'COST PER TASK'!AE54*DATOS!$B$27+'COST PER TASK'!AB54*'COST PER TASK'!AE54*DATOS!$B$28+'COST PER TASK'!AC54*'COST PER TASK'!AE54*DATOS!$B$29</f>
        <v>320</v>
      </c>
      <c r="AK54" s="8">
        <f t="shared" si="1"/>
        <v>1516.3119553026704</v>
      </c>
      <c r="AL54" s="8">
        <f t="shared" si="2"/>
        <v>189.5389944128338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4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4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J55" s="4">
        <f>'COST PER TASK'!W55*'COST PER TASK'!AE55*DATOS!$B$23+'COST PER TASK'!X55*'COST PER TASK'!AE55*DATOS!$B$24+'COST PER TASK'!Y55*'COST PER TASK'!AE55*DATOS!$B$25+'COST PER TASK'!Z55*'COST PER TASK'!AE55*DATOS!$B$26+'COST PER TASK'!AA55*'COST PER TASK'!AE55*DATOS!$B$27+'COST PER TASK'!AB55*'COST PER TASK'!AE55*DATOS!$B$28+'COST PER TASK'!AC55*'COST PER TASK'!AE55*DATOS!$B$29</f>
        <v>200</v>
      </c>
      <c r="AK55" s="8">
        <f t="shared" si="1"/>
        <v>947.69497206416895</v>
      </c>
      <c r="AL55" s="8">
        <f t="shared" si="2"/>
        <v>189.5389944128338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4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4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J56" s="4">
        <f>'COST PER TASK'!W56*'COST PER TASK'!AE56*DATOS!$B$23+'COST PER TASK'!X56*'COST PER TASK'!AE56*DATOS!$B$24+'COST PER TASK'!Y56*'COST PER TASK'!AE56*DATOS!$B$25+'COST PER TASK'!Z56*'COST PER TASK'!AE56*DATOS!$B$26+'COST PER TASK'!AA56*'COST PER TASK'!AE56*DATOS!$B$27+'COST PER TASK'!AB56*'COST PER TASK'!AE56*DATOS!$B$28+'COST PER TASK'!AC56*'COST PER TASK'!AE56*DATOS!$B$29</f>
        <v>400</v>
      </c>
      <c r="AK56" s="8">
        <f t="shared" si="1"/>
        <v>1955.3899441283379</v>
      </c>
      <c r="AL56" s="8">
        <f t="shared" si="2"/>
        <v>195.5389944128338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4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4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J57" s="4">
        <f>'COST PER TASK'!W57*'COST PER TASK'!AE57*DATOS!$B$23+'COST PER TASK'!X57*'COST PER TASK'!AE57*DATOS!$B$24+'COST PER TASK'!Y57*'COST PER TASK'!AE57*DATOS!$B$25+'COST PER TASK'!Z57*'COST PER TASK'!AE57*DATOS!$B$26+'COST PER TASK'!AA57*'COST PER TASK'!AE57*DATOS!$B$27+'COST PER TASK'!AB57*'COST PER TASK'!AE57*DATOS!$B$28+'COST PER TASK'!AC57*'COST PER TASK'!AE57*DATOS!$B$29</f>
        <v>320</v>
      </c>
      <c r="AK57" s="8">
        <f t="shared" si="1"/>
        <v>1766.7119553026705</v>
      </c>
      <c r="AL57" s="8">
        <f t="shared" si="2"/>
        <v>220.83899441283381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4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4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J58" s="4">
        <f>'COST PER TASK'!W58*'COST PER TASK'!AE58*DATOS!$B$23+'COST PER TASK'!X58*'COST PER TASK'!AE58*DATOS!$B$24+'COST PER TASK'!Y58*'COST PER TASK'!AE58*DATOS!$B$25+'COST PER TASK'!Z58*'COST PER TASK'!AE58*DATOS!$B$26+'COST PER TASK'!AA58*'COST PER TASK'!AE58*DATOS!$B$27+'COST PER TASK'!AB58*'COST PER TASK'!AE58*DATOS!$B$28+'COST PER TASK'!AC58*'COST PER TASK'!AE58*DATOS!$B$29</f>
        <v>1000</v>
      </c>
      <c r="AK58" s="8">
        <f t="shared" si="1"/>
        <v>4888.4748603208445</v>
      </c>
      <c r="AL58" s="8">
        <f t="shared" si="2"/>
        <v>195.53899441283377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4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4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J59" s="4">
        <f>'COST PER TASK'!W59*'COST PER TASK'!AE59*DATOS!$B$23+'COST PER TASK'!X59*'COST PER TASK'!AE59*DATOS!$B$24+'COST PER TASK'!Y59*'COST PER TASK'!AE59*DATOS!$B$25+'COST PER TASK'!Z59*'COST PER TASK'!AE59*DATOS!$B$26+'COST PER TASK'!AA59*'COST PER TASK'!AE59*DATOS!$B$27+'COST PER TASK'!AB59*'COST PER TASK'!AE59*DATOS!$B$28+'COST PER TASK'!AC59*'COST PER TASK'!AE59*DATOS!$B$29</f>
        <v>3600</v>
      </c>
      <c r="AK59" s="8">
        <f t="shared" si="1"/>
        <v>17956.5</v>
      </c>
      <c r="AL59" s="8">
        <f t="shared" si="2"/>
        <v>199.51666666666668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4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4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J60" s="4">
        <f>'COST PER TASK'!W60*'COST PER TASK'!AE60*DATOS!$B$23+'COST PER TASK'!X60*'COST PER TASK'!AE60*DATOS!$B$24+'COST PER TASK'!Y60*'COST PER TASK'!AE60*DATOS!$B$25+'COST PER TASK'!Z60*'COST PER TASK'!AE60*DATOS!$B$26+'COST PER TASK'!AA60*'COST PER TASK'!AE60*DATOS!$B$27+'COST PER TASK'!AB60*'COST PER TASK'!AE60*DATOS!$B$28+'COST PER TASK'!AC60*'COST PER TASK'!AE60*DATOS!$B$29</f>
        <v>30800</v>
      </c>
      <c r="AK60" s="8">
        <f t="shared" si="1"/>
        <v>147840</v>
      </c>
      <c r="AL60" s="8">
        <f t="shared" si="2"/>
        <v>192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4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4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J61" s="4">
        <f>'COST PER TASK'!W61*'COST PER TASK'!AE61*DATOS!$B$23+'COST PER TASK'!X61*'COST PER TASK'!AE61*DATOS!$B$24+'COST PER TASK'!Y61*'COST PER TASK'!AE61*DATOS!$B$25+'COST PER TASK'!Z61*'COST PER TASK'!AE61*DATOS!$B$26+'COST PER TASK'!AA61*'COST PER TASK'!AE61*DATOS!$B$27+'COST PER TASK'!AB61*'COST PER TASK'!AE61*DATOS!$B$28+'COST PER TASK'!AC61*'COST PER TASK'!AE61*DATOS!$B$29</f>
        <v>13760</v>
      </c>
      <c r="AK61" s="8">
        <f t="shared" si="1"/>
        <v>144480</v>
      </c>
      <c r="AL61" s="8">
        <f t="shared" si="2"/>
        <v>168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4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4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J62" s="4">
        <f>'COST PER TASK'!W62*'COST PER TASK'!AE62*DATOS!$B$23+'COST PER TASK'!X62*'COST PER TASK'!AE62*DATOS!$B$24+'COST PER TASK'!Y62*'COST PER TASK'!AE62*DATOS!$B$25+'COST PER TASK'!Z62*'COST PER TASK'!AE62*DATOS!$B$26+'COST PER TASK'!AA62*'COST PER TASK'!AE62*DATOS!$B$27+'COST PER TASK'!AB62*'COST PER TASK'!AE62*DATOS!$B$28+'COST PER TASK'!AC62*'COST PER TASK'!AE62*DATOS!$B$29</f>
        <v>6880</v>
      </c>
      <c r="AK62" s="8">
        <f t="shared" si="1"/>
        <v>137600</v>
      </c>
      <c r="AL62" s="8">
        <f t="shared" si="2"/>
        <v>160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4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4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J63" s="4">
        <f>'COST PER TASK'!W63*'COST PER TASK'!AE63*DATOS!$B$23+'COST PER TASK'!X63*'COST PER TASK'!AE63*DATOS!$B$24+'COST PER TASK'!Y63*'COST PER TASK'!AE63*DATOS!$B$25+'COST PER TASK'!Z63*'COST PER TASK'!AE63*DATOS!$B$26+'COST PER TASK'!AA63*'COST PER TASK'!AE63*DATOS!$B$27+'COST PER TASK'!AB63*'COST PER TASK'!AE63*DATOS!$B$28+'COST PER TASK'!AC63*'COST PER TASK'!AE63*DATOS!$B$29</f>
        <v>68800</v>
      </c>
      <c r="AK63" s="8">
        <f t="shared" si="1"/>
        <v>200258.06357717351</v>
      </c>
      <c r="AL63" s="8">
        <f t="shared" si="2"/>
        <v>232.85821346182965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4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4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J64" s="4">
        <f>'COST PER TASK'!W64*'COST PER TASK'!AE64*DATOS!$B$23+'COST PER TASK'!X64*'COST PER TASK'!AE64*DATOS!$B$24+'COST PER TASK'!Y64*'COST PER TASK'!AE64*DATOS!$B$25+'COST PER TASK'!Z64*'COST PER TASK'!AE64*DATOS!$B$26+'COST PER TASK'!AA64*'COST PER TASK'!AE64*DATOS!$B$27+'COST PER TASK'!AB64*'COST PER TASK'!AE64*DATOS!$B$28+'COST PER TASK'!AC64*'COST PER TASK'!AE64*DATOS!$B$29</f>
        <v>34400</v>
      </c>
      <c r="AK64" s="8">
        <f t="shared" si="1"/>
        <v>165858.06357717351</v>
      </c>
      <c r="AL64" s="8">
        <f t="shared" si="2"/>
        <v>192.85821346182965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6">
        <f>SUM(AG2:AG64)</f>
        <v>2414381.5428571426</v>
      </c>
      <c r="AH65" s="16">
        <f>SUM(AH2:AH64)</f>
        <v>42064.5</v>
      </c>
      <c r="AI65" s="16">
        <f>SUM(AI2:AI64)</f>
        <v>460000.00000000006</v>
      </c>
      <c r="AJ65" s="16">
        <f>SUM(AJ2:AJ64)</f>
        <v>712440</v>
      </c>
      <c r="AK65" s="17">
        <f>SUM(AK2:AK64)</f>
        <v>3628886.0428571422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87A-4EA7-454D-A022-C5F49D041E7E}">
  <dimension ref="A1:D64"/>
  <sheetViews>
    <sheetView workbookViewId="0">
      <selection activeCell="A2" sqref="A2"/>
    </sheetView>
  </sheetViews>
  <sheetFormatPr baseColWidth="10" defaultRowHeight="16" x14ac:dyDescent="0.2"/>
  <cols>
    <col min="1" max="1" width="11.33203125" bestFit="1" customWidth="1"/>
    <col min="4" max="4" width="12.83203125" bestFit="1" customWidth="1"/>
  </cols>
  <sheetData>
    <row r="1" spans="1:4" x14ac:dyDescent="0.2">
      <c r="A1" s="18" t="s">
        <v>156</v>
      </c>
      <c r="B1" s="19" t="s">
        <v>155</v>
      </c>
      <c r="C1" s="19" t="s">
        <v>123</v>
      </c>
      <c r="D1" s="19" t="s">
        <v>154</v>
      </c>
    </row>
    <row r="2" spans="1:4" x14ac:dyDescent="0.2">
      <c r="A2" s="18"/>
      <c r="B2" s="19" t="s">
        <v>34</v>
      </c>
      <c r="C2" s="19">
        <v>20</v>
      </c>
      <c r="D2" s="20">
        <v>207.5389944128338</v>
      </c>
    </row>
    <row r="3" spans="1:4" x14ac:dyDescent="0.2">
      <c r="A3" s="18"/>
      <c r="B3" s="19" t="s">
        <v>61</v>
      </c>
      <c r="C3" s="19">
        <v>880</v>
      </c>
      <c r="D3" s="20">
        <v>172</v>
      </c>
    </row>
    <row r="4" spans="1:4" x14ac:dyDescent="0.2">
      <c r="A4" s="18"/>
      <c r="B4" s="19" t="s">
        <v>62</v>
      </c>
      <c r="C4" s="19">
        <v>880</v>
      </c>
      <c r="D4" s="20">
        <v>176.84545454545454</v>
      </c>
    </row>
    <row r="5" spans="1:4" x14ac:dyDescent="0.2">
      <c r="A5" s="18"/>
      <c r="B5" s="19" t="s">
        <v>63</v>
      </c>
      <c r="C5" s="19">
        <v>880</v>
      </c>
      <c r="D5" s="20">
        <v>223.5389944128338</v>
      </c>
    </row>
    <row r="6" spans="1:4" x14ac:dyDescent="0.2">
      <c r="A6" s="18"/>
      <c r="B6" s="19" t="s">
        <v>64</v>
      </c>
      <c r="C6" s="19">
        <v>880</v>
      </c>
      <c r="D6" s="20">
        <v>204</v>
      </c>
    </row>
    <row r="7" spans="1:4" x14ac:dyDescent="0.2">
      <c r="A7" s="18"/>
      <c r="B7" s="19" t="s">
        <v>65</v>
      </c>
      <c r="C7" s="19">
        <v>30</v>
      </c>
      <c r="D7" s="20">
        <v>204</v>
      </c>
    </row>
    <row r="8" spans="1:4" x14ac:dyDescent="0.2">
      <c r="A8" s="18"/>
      <c r="B8" s="19" t="s">
        <v>66</v>
      </c>
      <c r="C8" s="19">
        <v>830</v>
      </c>
      <c r="D8" s="20">
        <v>204</v>
      </c>
    </row>
    <row r="9" spans="1:4" x14ac:dyDescent="0.2">
      <c r="A9" s="18"/>
      <c r="B9" s="19" t="s">
        <v>67</v>
      </c>
      <c r="C9" s="19">
        <v>2</v>
      </c>
      <c r="D9" s="20">
        <v>228.0389944128338</v>
      </c>
    </row>
    <row r="10" spans="1:4" x14ac:dyDescent="0.2">
      <c r="A10" s="18"/>
      <c r="B10" s="19" t="s">
        <v>68</v>
      </c>
      <c r="C10" s="19">
        <v>2</v>
      </c>
      <c r="D10" s="20">
        <v>228.0389944128338</v>
      </c>
    </row>
    <row r="11" spans="1:4" x14ac:dyDescent="0.2">
      <c r="A11" s="18"/>
      <c r="B11" s="19" t="s">
        <v>69</v>
      </c>
      <c r="C11" s="19">
        <v>3</v>
      </c>
      <c r="D11" s="20">
        <v>228.03899441283377</v>
      </c>
    </row>
    <row r="12" spans="1:4" x14ac:dyDescent="0.2">
      <c r="A12" s="18"/>
      <c r="B12" s="19" t="s">
        <v>70</v>
      </c>
      <c r="C12" s="19">
        <v>5</v>
      </c>
      <c r="D12" s="20">
        <v>228.0389944128338</v>
      </c>
    </row>
    <row r="13" spans="1:4" x14ac:dyDescent="0.2">
      <c r="A13" s="18"/>
      <c r="B13" s="19" t="s">
        <v>71</v>
      </c>
      <c r="C13" s="19">
        <v>5</v>
      </c>
      <c r="D13" s="20">
        <v>207.5389944128338</v>
      </c>
    </row>
    <row r="14" spans="1:4" x14ac:dyDescent="0.2">
      <c r="A14" s="18"/>
      <c r="B14" s="19" t="s">
        <v>72</v>
      </c>
      <c r="C14" s="19">
        <v>3</v>
      </c>
      <c r="D14" s="20">
        <v>204</v>
      </c>
    </row>
    <row r="15" spans="1:4" x14ac:dyDescent="0.2">
      <c r="A15" s="18"/>
      <c r="B15" s="19" t="s">
        <v>73</v>
      </c>
      <c r="C15" s="19">
        <v>880</v>
      </c>
      <c r="D15" s="20">
        <v>207.5389944128338</v>
      </c>
    </row>
    <row r="16" spans="1:4" x14ac:dyDescent="0.2">
      <c r="A16" s="18"/>
      <c r="B16" s="19" t="s">
        <v>74</v>
      </c>
      <c r="C16" s="19">
        <v>880</v>
      </c>
      <c r="D16" s="20">
        <v>207.5389944128338</v>
      </c>
    </row>
    <row r="17" spans="1:4" x14ac:dyDescent="0.2">
      <c r="A17" s="18"/>
      <c r="B17" s="19" t="s">
        <v>75</v>
      </c>
      <c r="C17" s="19">
        <v>880</v>
      </c>
      <c r="D17" s="20">
        <v>207.5389944128338</v>
      </c>
    </row>
    <row r="18" spans="1:4" x14ac:dyDescent="0.2">
      <c r="A18" s="18"/>
      <c r="B18" s="19" t="s">
        <v>76</v>
      </c>
      <c r="C18" s="19">
        <v>880</v>
      </c>
      <c r="D18" s="20">
        <v>175.5389944128338</v>
      </c>
    </row>
    <row r="19" spans="1:4" x14ac:dyDescent="0.2">
      <c r="A19" s="18"/>
      <c r="B19" s="19" t="s">
        <v>77</v>
      </c>
      <c r="C19" s="19">
        <v>880</v>
      </c>
      <c r="D19" s="20">
        <v>176.84545454545454</v>
      </c>
    </row>
    <row r="20" spans="1:4" x14ac:dyDescent="0.2">
      <c r="A20" s="18"/>
      <c r="B20" s="19" t="s">
        <v>78</v>
      </c>
      <c r="C20" s="19">
        <v>30</v>
      </c>
      <c r="D20" s="20">
        <v>176.33899441283381</v>
      </c>
    </row>
    <row r="21" spans="1:4" x14ac:dyDescent="0.2">
      <c r="A21" s="18"/>
      <c r="B21" s="19" t="s">
        <v>79</v>
      </c>
      <c r="C21" s="19">
        <v>25</v>
      </c>
      <c r="D21" s="20">
        <v>195.53899441283377</v>
      </c>
    </row>
    <row r="22" spans="1:4" x14ac:dyDescent="0.2">
      <c r="A22" s="18"/>
      <c r="B22" s="19" t="s">
        <v>80</v>
      </c>
      <c r="C22" s="19">
        <v>25</v>
      </c>
      <c r="D22" s="20">
        <v>176.33899441283378</v>
      </c>
    </row>
    <row r="23" spans="1:4" x14ac:dyDescent="0.2">
      <c r="A23" s="18"/>
      <c r="B23" s="19" t="s">
        <v>81</v>
      </c>
      <c r="C23" s="19">
        <v>30</v>
      </c>
      <c r="D23" s="20">
        <v>195.5389944128338</v>
      </c>
    </row>
    <row r="24" spans="1:4" x14ac:dyDescent="0.2">
      <c r="A24" s="18"/>
      <c r="B24" s="19" t="s">
        <v>82</v>
      </c>
      <c r="C24" s="19">
        <v>20</v>
      </c>
      <c r="D24" s="20">
        <v>176.33899441283378</v>
      </c>
    </row>
    <row r="25" spans="1:4" x14ac:dyDescent="0.2">
      <c r="A25" s="18"/>
      <c r="B25" s="19" t="s">
        <v>83</v>
      </c>
      <c r="C25" s="19">
        <v>20</v>
      </c>
      <c r="D25" s="20">
        <v>176.33899441283378</v>
      </c>
    </row>
    <row r="26" spans="1:4" x14ac:dyDescent="0.2">
      <c r="A26" s="18"/>
      <c r="B26" s="19" t="s">
        <v>84</v>
      </c>
      <c r="C26" s="19">
        <v>20</v>
      </c>
      <c r="D26" s="20">
        <v>176.33899441283378</v>
      </c>
    </row>
    <row r="27" spans="1:4" x14ac:dyDescent="0.2">
      <c r="A27" s="18"/>
      <c r="B27" s="19" t="s">
        <v>85</v>
      </c>
      <c r="C27" s="19">
        <v>40</v>
      </c>
      <c r="D27" s="20">
        <v>195.5389944128338</v>
      </c>
    </row>
    <row r="28" spans="1:4" x14ac:dyDescent="0.2">
      <c r="A28" s="18"/>
      <c r="B28" s="19" t="s">
        <v>86</v>
      </c>
      <c r="C28" s="19">
        <v>30</v>
      </c>
      <c r="D28" s="20">
        <v>720.03337643530563</v>
      </c>
    </row>
    <row r="29" spans="1:4" x14ac:dyDescent="0.2">
      <c r="A29" s="18"/>
      <c r="B29" s="19" t="s">
        <v>87</v>
      </c>
      <c r="C29" s="19">
        <v>50</v>
      </c>
      <c r="D29" s="20">
        <v>545.46194786387719</v>
      </c>
    </row>
    <row r="30" spans="1:4" x14ac:dyDescent="0.2">
      <c r="A30" s="18"/>
      <c r="B30" s="19" t="s">
        <v>88</v>
      </c>
      <c r="C30" s="19">
        <v>30</v>
      </c>
      <c r="D30" s="20">
        <v>225.46194786387713</v>
      </c>
    </row>
    <row r="31" spans="1:4" x14ac:dyDescent="0.2">
      <c r="A31" s="18"/>
      <c r="B31" s="19" t="s">
        <v>89</v>
      </c>
      <c r="C31" s="19">
        <v>30</v>
      </c>
      <c r="D31" s="20">
        <v>225.46194786387713</v>
      </c>
    </row>
    <row r="32" spans="1:4" x14ac:dyDescent="0.2">
      <c r="A32" s="18"/>
      <c r="B32" s="19" t="s">
        <v>90</v>
      </c>
      <c r="C32" s="19">
        <v>20</v>
      </c>
      <c r="D32" s="20">
        <v>225.46194786387713</v>
      </c>
    </row>
    <row r="33" spans="1:4" x14ac:dyDescent="0.2">
      <c r="A33" s="18"/>
      <c r="B33" s="19" t="s">
        <v>91</v>
      </c>
      <c r="C33" s="19">
        <v>10</v>
      </c>
      <c r="D33" s="20">
        <v>206.03337643530571</v>
      </c>
    </row>
    <row r="34" spans="1:4" x14ac:dyDescent="0.2">
      <c r="A34" s="18"/>
      <c r="B34" s="19" t="s">
        <v>92</v>
      </c>
      <c r="C34" s="19">
        <v>20</v>
      </c>
      <c r="D34" s="20">
        <v>214.96756584140522</v>
      </c>
    </row>
    <row r="35" spans="1:4" x14ac:dyDescent="0.2">
      <c r="A35" s="18"/>
      <c r="B35" s="19" t="s">
        <v>93</v>
      </c>
      <c r="C35" s="19">
        <v>40</v>
      </c>
      <c r="D35" s="20">
        <v>214.96756584140522</v>
      </c>
    </row>
    <row r="36" spans="1:4" x14ac:dyDescent="0.2">
      <c r="A36" s="18"/>
      <c r="B36" s="19" t="s">
        <v>94</v>
      </c>
      <c r="C36" s="19">
        <v>20</v>
      </c>
      <c r="D36" s="20">
        <v>214.96756584140522</v>
      </c>
    </row>
    <row r="37" spans="1:4" x14ac:dyDescent="0.2">
      <c r="A37" s="18"/>
      <c r="B37" s="19" t="s">
        <v>95</v>
      </c>
      <c r="C37" s="19">
        <v>200</v>
      </c>
      <c r="D37" s="20">
        <v>545.46194786387719</v>
      </c>
    </row>
    <row r="38" spans="1:4" x14ac:dyDescent="0.2">
      <c r="A38" s="18"/>
      <c r="B38" s="19" t="s">
        <v>96</v>
      </c>
      <c r="C38" s="19">
        <v>60</v>
      </c>
      <c r="D38" s="20">
        <v>185.46194786387713</v>
      </c>
    </row>
    <row r="39" spans="1:4" x14ac:dyDescent="0.2">
      <c r="A39" s="18"/>
      <c r="B39" s="19" t="s">
        <v>97</v>
      </c>
      <c r="C39" s="19">
        <v>200</v>
      </c>
      <c r="D39" s="20">
        <v>225.46194786387713</v>
      </c>
    </row>
    <row r="40" spans="1:4" x14ac:dyDescent="0.2">
      <c r="A40" s="18"/>
      <c r="B40" s="19" t="s">
        <v>98</v>
      </c>
      <c r="C40" s="19">
        <v>200</v>
      </c>
      <c r="D40" s="20">
        <v>225.46194786387713</v>
      </c>
    </row>
    <row r="41" spans="1:4" x14ac:dyDescent="0.2">
      <c r="A41" s="18"/>
      <c r="B41" s="19" t="s">
        <v>99</v>
      </c>
      <c r="C41" s="19">
        <v>60</v>
      </c>
      <c r="D41" s="20">
        <v>185.46194786387713</v>
      </c>
    </row>
    <row r="42" spans="1:4" x14ac:dyDescent="0.2">
      <c r="A42" s="18"/>
      <c r="B42" s="19" t="s">
        <v>100</v>
      </c>
      <c r="C42" s="19">
        <v>100</v>
      </c>
      <c r="D42" s="20">
        <v>214.96756584140522</v>
      </c>
    </row>
    <row r="43" spans="1:4" x14ac:dyDescent="0.2">
      <c r="A43" s="18"/>
      <c r="B43" s="19" t="s">
        <v>101</v>
      </c>
      <c r="C43" s="19">
        <v>180</v>
      </c>
      <c r="D43" s="20">
        <v>214.96756584140522</v>
      </c>
    </row>
    <row r="44" spans="1:4" x14ac:dyDescent="0.2">
      <c r="A44" s="18"/>
      <c r="B44" s="19" t="s">
        <v>102</v>
      </c>
      <c r="C44" s="19">
        <v>135</v>
      </c>
      <c r="D44" s="20">
        <v>214.96756584140522</v>
      </c>
    </row>
    <row r="45" spans="1:4" x14ac:dyDescent="0.2">
      <c r="A45" s="18"/>
      <c r="B45" s="19" t="s">
        <v>103</v>
      </c>
      <c r="C45" s="19">
        <v>25</v>
      </c>
      <c r="D45" s="20">
        <v>174.96756584140522</v>
      </c>
    </row>
    <row r="46" spans="1:4" x14ac:dyDescent="0.2">
      <c r="A46" s="18"/>
      <c r="B46" s="19" t="s">
        <v>104</v>
      </c>
      <c r="C46" s="19">
        <v>200</v>
      </c>
      <c r="D46" s="20">
        <v>629.5</v>
      </c>
    </row>
    <row r="47" spans="1:4" x14ac:dyDescent="0.2">
      <c r="A47" s="18"/>
      <c r="B47" s="19" t="s">
        <v>105</v>
      </c>
      <c r="C47" s="19">
        <v>150</v>
      </c>
      <c r="D47" s="20">
        <v>820.57142857142856</v>
      </c>
    </row>
    <row r="48" spans="1:4" x14ac:dyDescent="0.2">
      <c r="A48" s="18"/>
      <c r="B48" s="19" t="s">
        <v>106</v>
      </c>
      <c r="C48" s="19">
        <v>100</v>
      </c>
      <c r="D48" s="20">
        <v>420.07017543859649</v>
      </c>
    </row>
    <row r="49" spans="1:4" x14ac:dyDescent="0.2">
      <c r="A49" s="18"/>
      <c r="B49" s="19" t="s">
        <v>107</v>
      </c>
      <c r="C49" s="19">
        <v>60</v>
      </c>
      <c r="D49" s="20">
        <v>1033.5</v>
      </c>
    </row>
    <row r="50" spans="1:4" x14ac:dyDescent="0.2">
      <c r="A50" s="18"/>
      <c r="B50" s="19" t="s">
        <v>108</v>
      </c>
      <c r="C50" s="19">
        <v>60</v>
      </c>
      <c r="D50" s="20">
        <v>840.57142857142867</v>
      </c>
    </row>
    <row r="51" spans="1:4" x14ac:dyDescent="0.2">
      <c r="A51" s="18"/>
      <c r="B51" s="19" t="s">
        <v>109</v>
      </c>
      <c r="C51" s="19">
        <v>45</v>
      </c>
      <c r="D51" s="20">
        <v>452.07017543859649</v>
      </c>
    </row>
    <row r="52" spans="1:4" x14ac:dyDescent="0.2">
      <c r="A52" s="18"/>
      <c r="B52" s="19" t="s">
        <v>110</v>
      </c>
      <c r="C52" s="19">
        <v>80</v>
      </c>
      <c r="D52" s="20">
        <v>1518.1416040100253</v>
      </c>
    </row>
    <row r="53" spans="1:4" x14ac:dyDescent="0.2">
      <c r="A53" s="18"/>
      <c r="B53" s="19" t="s">
        <v>111</v>
      </c>
      <c r="C53" s="19">
        <v>60</v>
      </c>
      <c r="D53" s="20">
        <v>1554.1416040100253</v>
      </c>
    </row>
    <row r="54" spans="1:4" x14ac:dyDescent="0.2">
      <c r="A54" s="18"/>
      <c r="B54" s="19" t="s">
        <v>112</v>
      </c>
      <c r="C54" s="19">
        <v>8</v>
      </c>
      <c r="D54" s="20">
        <v>189.5389944128338</v>
      </c>
    </row>
    <row r="55" spans="1:4" x14ac:dyDescent="0.2">
      <c r="A55" s="18"/>
      <c r="B55" s="19" t="s">
        <v>113</v>
      </c>
      <c r="C55" s="19">
        <v>5</v>
      </c>
      <c r="D55" s="20">
        <v>189.5389944128338</v>
      </c>
    </row>
    <row r="56" spans="1:4" x14ac:dyDescent="0.2">
      <c r="A56" s="18"/>
      <c r="B56" s="19" t="s">
        <v>114</v>
      </c>
      <c r="C56" s="19">
        <v>10</v>
      </c>
      <c r="D56" s="20">
        <v>195.5389944128338</v>
      </c>
    </row>
    <row r="57" spans="1:4" x14ac:dyDescent="0.2">
      <c r="A57" s="18"/>
      <c r="B57" s="19" t="s">
        <v>115</v>
      </c>
      <c r="C57" s="19">
        <v>8</v>
      </c>
      <c r="D57" s="20">
        <v>220.83899441283381</v>
      </c>
    </row>
    <row r="58" spans="1:4" x14ac:dyDescent="0.2">
      <c r="A58" s="18"/>
      <c r="B58" s="19" t="s">
        <v>116</v>
      </c>
      <c r="C58" s="19">
        <v>25</v>
      </c>
      <c r="D58" s="20">
        <v>195.53899441283377</v>
      </c>
    </row>
    <row r="59" spans="1:4" x14ac:dyDescent="0.2">
      <c r="A59" s="18"/>
      <c r="B59" s="19" t="s">
        <v>117</v>
      </c>
      <c r="C59" s="19">
        <v>90</v>
      </c>
      <c r="D59" s="20">
        <v>199.51666666666668</v>
      </c>
    </row>
    <row r="60" spans="1:4" x14ac:dyDescent="0.2">
      <c r="A60" s="18"/>
      <c r="B60" s="19" t="s">
        <v>118</v>
      </c>
      <c r="C60" s="19">
        <v>770</v>
      </c>
      <c r="D60" s="20">
        <v>192</v>
      </c>
    </row>
    <row r="61" spans="1:4" x14ac:dyDescent="0.2">
      <c r="A61" s="18"/>
      <c r="B61" s="19" t="s">
        <v>119</v>
      </c>
      <c r="C61" s="19">
        <v>860</v>
      </c>
      <c r="D61" s="20">
        <v>168</v>
      </c>
    </row>
    <row r="62" spans="1:4" x14ac:dyDescent="0.2">
      <c r="A62" s="18"/>
      <c r="B62" s="19" t="s">
        <v>120</v>
      </c>
      <c r="C62" s="19">
        <v>860</v>
      </c>
      <c r="D62" s="20">
        <v>160</v>
      </c>
    </row>
    <row r="63" spans="1:4" x14ac:dyDescent="0.2">
      <c r="A63" s="18"/>
      <c r="B63" s="19" t="s">
        <v>121</v>
      </c>
      <c r="C63" s="19">
        <v>860</v>
      </c>
      <c r="D63" s="20">
        <v>232.85821346182965</v>
      </c>
    </row>
    <row r="64" spans="1:4" x14ac:dyDescent="0.2">
      <c r="A64" s="18"/>
      <c r="B64" s="19" t="s">
        <v>122</v>
      </c>
      <c r="C64" s="19">
        <v>860</v>
      </c>
      <c r="D64" s="20">
        <v>192.85821346182965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9"/>
  <sheetViews>
    <sheetView workbookViewId="0">
      <selection activeCell="E30" sqref="E30"/>
    </sheetView>
  </sheetViews>
  <sheetFormatPr baseColWidth="10" defaultRowHeight="16" x14ac:dyDescent="0.2"/>
  <cols>
    <col min="1" max="1" width="11.33203125" bestFit="1" customWidth="1"/>
  </cols>
  <sheetData>
    <row r="2" spans="1:12" x14ac:dyDescent="0.2">
      <c r="A2" t="s">
        <v>125</v>
      </c>
      <c r="B2" s="18">
        <v>8</v>
      </c>
      <c r="C2" t="s">
        <v>126</v>
      </c>
      <c r="F2" s="21" t="s">
        <v>157</v>
      </c>
      <c r="G2" s="22"/>
      <c r="H2" s="22"/>
      <c r="I2" s="22"/>
      <c r="J2" s="22"/>
      <c r="K2" s="22"/>
      <c r="L2" s="22"/>
    </row>
    <row r="3" spans="1:12" x14ac:dyDescent="0.2">
      <c r="A3" t="s">
        <v>35</v>
      </c>
      <c r="B3" s="18">
        <v>25</v>
      </c>
      <c r="C3" t="s">
        <v>129</v>
      </c>
    </row>
    <row r="4" spans="1:12" x14ac:dyDescent="0.2">
      <c r="A4" t="s">
        <v>36</v>
      </c>
      <c r="B4" s="18">
        <v>16</v>
      </c>
      <c r="C4" t="s">
        <v>129</v>
      </c>
    </row>
    <row r="5" spans="1:12" x14ac:dyDescent="0.2">
      <c r="A5" t="s">
        <v>37</v>
      </c>
      <c r="B5" s="18">
        <v>13</v>
      </c>
      <c r="C5" t="s">
        <v>129</v>
      </c>
    </row>
    <row r="6" spans="1:12" x14ac:dyDescent="0.2">
      <c r="A6" t="s">
        <v>144</v>
      </c>
      <c r="B6" s="18">
        <v>4500</v>
      </c>
      <c r="C6" t="s">
        <v>152</v>
      </c>
      <c r="D6" s="13">
        <f>B6/'COST PER TASK'!F65</f>
        <v>7.1811566449636155E-2</v>
      </c>
      <c r="E6" t="s">
        <v>129</v>
      </c>
    </row>
    <row r="7" spans="1:12" x14ac:dyDescent="0.2">
      <c r="A7" t="s">
        <v>135</v>
      </c>
      <c r="B7" s="23">
        <v>0</v>
      </c>
      <c r="C7" t="s">
        <v>152</v>
      </c>
      <c r="D7" s="13">
        <f>B7/'COST PER TASK'!G65</f>
        <v>0</v>
      </c>
      <c r="E7" t="s">
        <v>129</v>
      </c>
    </row>
    <row r="8" spans="1:12" x14ac:dyDescent="0.2">
      <c r="A8" t="s">
        <v>143</v>
      </c>
      <c r="B8" s="23">
        <v>18122</v>
      </c>
      <c r="C8" t="s">
        <v>152</v>
      </c>
      <c r="D8" s="13">
        <f>B8/'COST PER TASK'!H65</f>
        <v>0.3705627351545886</v>
      </c>
      <c r="E8" t="s">
        <v>129</v>
      </c>
    </row>
    <row r="9" spans="1:12" x14ac:dyDescent="0.2">
      <c r="A9" t="s">
        <v>136</v>
      </c>
      <c r="B9" s="23">
        <v>8528</v>
      </c>
      <c r="C9" t="s">
        <v>152</v>
      </c>
      <c r="D9" s="13">
        <f>B9/'COST PER TASK'!I65</f>
        <v>0.60568181818181821</v>
      </c>
      <c r="E9" t="s">
        <v>129</v>
      </c>
    </row>
    <row r="10" spans="1:12" x14ac:dyDescent="0.2">
      <c r="A10" t="s">
        <v>137</v>
      </c>
      <c r="B10" s="23">
        <v>9340</v>
      </c>
      <c r="C10" t="s">
        <v>152</v>
      </c>
      <c r="D10" s="13">
        <f>B10/'COST PER TASK'!J65</f>
        <v>1.3117977528089888</v>
      </c>
      <c r="E10" t="s">
        <v>129</v>
      </c>
    </row>
    <row r="11" spans="1:12" x14ac:dyDescent="0.2">
      <c r="A11" t="s">
        <v>138</v>
      </c>
      <c r="B11" s="23">
        <v>0</v>
      </c>
      <c r="C11" t="s">
        <v>152</v>
      </c>
      <c r="D11" s="13">
        <f>B11/'COST PER TASK'!K65</f>
        <v>0</v>
      </c>
      <c r="E11" t="s">
        <v>129</v>
      </c>
    </row>
    <row r="12" spans="1:12" x14ac:dyDescent="0.2">
      <c r="A12" t="s">
        <v>139</v>
      </c>
      <c r="B12" s="23">
        <v>410</v>
      </c>
      <c r="C12" t="s">
        <v>152</v>
      </c>
      <c r="D12" s="13">
        <f>B12/'COST PER TASK'!L65</f>
        <v>2.5625</v>
      </c>
      <c r="E12" t="s">
        <v>129</v>
      </c>
    </row>
    <row r="13" spans="1:12" x14ac:dyDescent="0.2">
      <c r="A13" t="s">
        <v>140</v>
      </c>
      <c r="B13" s="23">
        <v>676.5</v>
      </c>
      <c r="C13" t="s">
        <v>152</v>
      </c>
      <c r="D13" s="13">
        <f>B13/'COST PER TASK'!M65</f>
        <v>0.93958333333333333</v>
      </c>
      <c r="E13" t="s">
        <v>129</v>
      </c>
    </row>
    <row r="14" spans="1:12" x14ac:dyDescent="0.2">
      <c r="A14" t="s">
        <v>141</v>
      </c>
      <c r="B14" s="23">
        <v>0</v>
      </c>
      <c r="C14" t="s">
        <v>152</v>
      </c>
      <c r="D14" s="13">
        <f>B14/'COST PER TASK'!N65</f>
        <v>0</v>
      </c>
      <c r="E14" t="s">
        <v>129</v>
      </c>
    </row>
    <row r="15" spans="1:12" x14ac:dyDescent="0.2">
      <c r="A15" t="s">
        <v>142</v>
      </c>
      <c r="B15" s="23">
        <v>488</v>
      </c>
      <c r="C15" t="s">
        <v>152</v>
      </c>
      <c r="D15" s="13">
        <f>B15/'COST PER TASK'!O65</f>
        <v>3.5465116279069765E-2</v>
      </c>
      <c r="E15" t="s">
        <v>129</v>
      </c>
    </row>
    <row r="16" spans="1:12" x14ac:dyDescent="0.2">
      <c r="A16" t="s">
        <v>145</v>
      </c>
      <c r="B16" s="23">
        <v>175000</v>
      </c>
      <c r="C16" t="s">
        <v>152</v>
      </c>
      <c r="D16" s="13">
        <f>B16/'COST PER TASK'!P65</f>
        <v>54.6875</v>
      </c>
      <c r="E16" t="s">
        <v>129</v>
      </c>
    </row>
    <row r="17" spans="1:5" x14ac:dyDescent="0.2">
      <c r="A17" t="s">
        <v>146</v>
      </c>
      <c r="B17" s="23">
        <v>15000</v>
      </c>
      <c r="C17" t="s">
        <v>152</v>
      </c>
      <c r="D17" s="13">
        <f>B17/'COST PER TASK'!Q65</f>
        <v>5.3571428571428568</v>
      </c>
      <c r="E17" t="s">
        <v>129</v>
      </c>
    </row>
    <row r="18" spans="1:5" x14ac:dyDescent="0.2">
      <c r="A18" t="s">
        <v>147</v>
      </c>
      <c r="B18" s="23">
        <v>30000</v>
      </c>
      <c r="C18" t="s">
        <v>152</v>
      </c>
      <c r="D18" s="13">
        <f>B18/'COST PER TASK'!R65</f>
        <v>10.714285714285714</v>
      </c>
      <c r="E18" t="s">
        <v>129</v>
      </c>
    </row>
    <row r="19" spans="1:5" x14ac:dyDescent="0.2">
      <c r="A19" t="s">
        <v>148</v>
      </c>
      <c r="B19" s="23">
        <v>100000</v>
      </c>
      <c r="C19" t="s">
        <v>152</v>
      </c>
      <c r="D19" s="13">
        <f>B19/'COST PER TASK'!S65</f>
        <v>35.714285714285715</v>
      </c>
      <c r="E19" t="s">
        <v>129</v>
      </c>
    </row>
    <row r="20" spans="1:5" x14ac:dyDescent="0.2">
      <c r="A20" t="s">
        <v>149</v>
      </c>
      <c r="B20" s="23">
        <v>75000</v>
      </c>
      <c r="C20" t="s">
        <v>152</v>
      </c>
      <c r="D20" s="13">
        <f>B20/'COST PER TASK'!T65</f>
        <v>26.785714285714285</v>
      </c>
      <c r="E20" t="s">
        <v>129</v>
      </c>
    </row>
    <row r="21" spans="1:5" x14ac:dyDescent="0.2">
      <c r="A21" t="s">
        <v>150</v>
      </c>
      <c r="B21" s="23">
        <v>40000</v>
      </c>
      <c r="C21" t="s">
        <v>152</v>
      </c>
      <c r="D21" s="13">
        <f>B21/'COST PER TASK'!U65</f>
        <v>17.543859649122808</v>
      </c>
      <c r="E21" t="s">
        <v>129</v>
      </c>
    </row>
    <row r="22" spans="1:5" x14ac:dyDescent="0.2">
      <c r="A22" t="s">
        <v>151</v>
      </c>
      <c r="B22" s="23">
        <v>25000</v>
      </c>
      <c r="C22" t="s">
        <v>152</v>
      </c>
      <c r="D22" s="13">
        <f>B22/'COST PER TASK'!V65</f>
        <v>10.964912280701755</v>
      </c>
      <c r="E22" t="s">
        <v>129</v>
      </c>
    </row>
    <row r="23" spans="1:5" x14ac:dyDescent="0.2">
      <c r="A23" t="s">
        <v>39</v>
      </c>
      <c r="B23" s="18">
        <v>5</v>
      </c>
      <c r="C23" t="s">
        <v>129</v>
      </c>
    </row>
    <row r="24" spans="1:5" x14ac:dyDescent="0.2">
      <c r="A24" t="s">
        <v>38</v>
      </c>
      <c r="B24" s="18">
        <v>1</v>
      </c>
      <c r="C24" t="s">
        <v>129</v>
      </c>
    </row>
    <row r="25" spans="1:5" x14ac:dyDescent="0.2">
      <c r="A25" t="s">
        <v>40</v>
      </c>
      <c r="B25" s="18">
        <v>2</v>
      </c>
      <c r="C25" t="s">
        <v>129</v>
      </c>
    </row>
    <row r="26" spans="1:5" x14ac:dyDescent="0.2">
      <c r="A26" t="s">
        <v>41</v>
      </c>
      <c r="B26" s="18">
        <v>14</v>
      </c>
      <c r="C26" t="s">
        <v>129</v>
      </c>
    </row>
    <row r="27" spans="1:5" x14ac:dyDescent="0.2">
      <c r="A27" t="s">
        <v>42</v>
      </c>
      <c r="B27" s="18">
        <v>10</v>
      </c>
      <c r="C27" t="s">
        <v>129</v>
      </c>
    </row>
    <row r="28" spans="1:5" x14ac:dyDescent="0.2">
      <c r="A28" t="s">
        <v>43</v>
      </c>
      <c r="B28" s="18">
        <v>12</v>
      </c>
      <c r="C28" t="s">
        <v>129</v>
      </c>
    </row>
    <row r="29" spans="1:5" x14ac:dyDescent="0.2">
      <c r="A29" t="s">
        <v>44</v>
      </c>
      <c r="B29" s="18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CONCLUSIONS</vt:lpstr>
      <vt:lpstr>COST PER TASK</vt:lpstr>
      <vt:lpstr>COST PER TASK SUMMARIZED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2018-04-26T18:32:44Z</dcterms:modified>
</cp:coreProperties>
</file>