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Task 8/"/>
    </mc:Choice>
  </mc:AlternateContent>
  <xr:revisionPtr revIDLastSave="0" documentId="10_ncr:8100000_{E7D1956E-8071-B146-B7C6-D66C5E5D07FF}" xr6:coauthVersionLast="32" xr6:coauthVersionMax="32" xr10:uidLastSave="{00000000-0000-0000-0000-000000000000}"/>
  <bookViews>
    <workbookView xWindow="0" yWindow="460" windowWidth="25600" windowHeight="14320" activeTab="2" xr2:uid="{00000000-000D-0000-FFFF-FFFF00000000}"/>
  </bookViews>
  <sheets>
    <sheet name="Hoja1" sheetId="1" r:id="rId1"/>
    <sheet name="CONCLUSIONS" sheetId="2" r:id="rId2"/>
    <sheet name="COST PER TASK" sheetId="3" r:id="rId3"/>
    <sheet name="COST PER TASK SUMMARIZED" sheetId="6" r:id="rId4"/>
    <sheet name="COST CURVE" sheetId="5" r:id="rId5"/>
    <sheet name="DATOS" sheetId="4" r:id="rId6"/>
  </sheets>
  <definedNames>
    <definedName name="_xlnm.Print_Area" localSheetId="2">'COST PER TASK'!$A$1:$AJ$65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I31" i="3" s="1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I63" i="3" s="1"/>
  <c r="AD64" i="3"/>
  <c r="AD2" i="3"/>
  <c r="AE60" i="3" l="1"/>
  <c r="AF60" i="3" s="1"/>
  <c r="AI60" i="3"/>
  <c r="AE48" i="3"/>
  <c r="AF48" i="3" s="1"/>
  <c r="AI48" i="3"/>
  <c r="AE36" i="3"/>
  <c r="AI36" i="3"/>
  <c r="AE28" i="3"/>
  <c r="AI28" i="3"/>
  <c r="AE16" i="3"/>
  <c r="AI16" i="3"/>
  <c r="AE4" i="3"/>
  <c r="AF4" i="3" s="1"/>
  <c r="AI4" i="3"/>
  <c r="AE27" i="3"/>
  <c r="AF27" i="3" s="1"/>
  <c r="AI27" i="3"/>
  <c r="AE23" i="3"/>
  <c r="AF23" i="3" s="1"/>
  <c r="AI23" i="3"/>
  <c r="AE19" i="3"/>
  <c r="AF19" i="3" s="1"/>
  <c r="AI19" i="3"/>
  <c r="AE15" i="3"/>
  <c r="AF15" i="3" s="1"/>
  <c r="AI15" i="3"/>
  <c r="AE11" i="3"/>
  <c r="AI11" i="3"/>
  <c r="AE7" i="3"/>
  <c r="AF7" i="3" s="1"/>
  <c r="AI7" i="3"/>
  <c r="AE3" i="3"/>
  <c r="AF3" i="3" s="1"/>
  <c r="AI3" i="3"/>
  <c r="AE56" i="3"/>
  <c r="AF56" i="3" s="1"/>
  <c r="AI56" i="3"/>
  <c r="AE44" i="3"/>
  <c r="AF44" i="3" s="1"/>
  <c r="AI44" i="3"/>
  <c r="AE32" i="3"/>
  <c r="AF32" i="3" s="1"/>
  <c r="AI32" i="3"/>
  <c r="AE20" i="3"/>
  <c r="AI20" i="3"/>
  <c r="AE8" i="3"/>
  <c r="AF8" i="3" s="1"/>
  <c r="AI8" i="3"/>
  <c r="AE59" i="3"/>
  <c r="AF59" i="3" s="1"/>
  <c r="AI59" i="3"/>
  <c r="AE51" i="3"/>
  <c r="AF51" i="3" s="1"/>
  <c r="AI51" i="3"/>
  <c r="AE43" i="3"/>
  <c r="AI43" i="3"/>
  <c r="AE62" i="3"/>
  <c r="AI62" i="3"/>
  <c r="AE54" i="3"/>
  <c r="AI54" i="3"/>
  <c r="AE42" i="3"/>
  <c r="AI42" i="3"/>
  <c r="AE34" i="3"/>
  <c r="AI34" i="3"/>
  <c r="AE26" i="3"/>
  <c r="AI26" i="3"/>
  <c r="AE18" i="3"/>
  <c r="AI18" i="3"/>
  <c r="AE14" i="3"/>
  <c r="AI14" i="3"/>
  <c r="AE10" i="3"/>
  <c r="AI10" i="3"/>
  <c r="AE6" i="3"/>
  <c r="AI6" i="3"/>
  <c r="AE63" i="3"/>
  <c r="AE64" i="3"/>
  <c r="AF64" i="3" s="1"/>
  <c r="AI64" i="3"/>
  <c r="AE52" i="3"/>
  <c r="AF52" i="3" s="1"/>
  <c r="AI52" i="3"/>
  <c r="AE40" i="3"/>
  <c r="AF40" i="3" s="1"/>
  <c r="AI40" i="3"/>
  <c r="AE24" i="3"/>
  <c r="AI24" i="3"/>
  <c r="AE12" i="3"/>
  <c r="AF12" i="3" s="1"/>
  <c r="AI12" i="3"/>
  <c r="AE55" i="3"/>
  <c r="AF55" i="3" s="1"/>
  <c r="AI55" i="3"/>
  <c r="AE47" i="3"/>
  <c r="AF47" i="3" s="1"/>
  <c r="AI47" i="3"/>
  <c r="AE39" i="3"/>
  <c r="AF39" i="3" s="1"/>
  <c r="AI39" i="3"/>
  <c r="AE35" i="3"/>
  <c r="AI35" i="3"/>
  <c r="AE58" i="3"/>
  <c r="AI58" i="3"/>
  <c r="AE50" i="3"/>
  <c r="AI50" i="3"/>
  <c r="AE46" i="3"/>
  <c r="AI46" i="3"/>
  <c r="AE38" i="3"/>
  <c r="AF38" i="3" s="1"/>
  <c r="AI38" i="3"/>
  <c r="AE30" i="3"/>
  <c r="AI30" i="3"/>
  <c r="AE22" i="3"/>
  <c r="AI22" i="3"/>
  <c r="AI2" i="3"/>
  <c r="Y65" i="3"/>
  <c r="V65" i="3"/>
  <c r="Z65" i="3"/>
  <c r="W65" i="3"/>
  <c r="AA65" i="3"/>
  <c r="X65" i="3"/>
  <c r="AB65" i="3"/>
  <c r="O65" i="3"/>
  <c r="D16" i="4" s="1"/>
  <c r="AH45" i="3" s="1"/>
  <c r="S65" i="3"/>
  <c r="D20" i="4" s="1"/>
  <c r="AH33" i="3" s="1"/>
  <c r="P65" i="3"/>
  <c r="D17" i="4" s="1"/>
  <c r="T65" i="3"/>
  <c r="D21" i="4" s="1"/>
  <c r="Q65" i="3"/>
  <c r="D18" i="4" s="1"/>
  <c r="U65" i="3"/>
  <c r="D22" i="4" s="1"/>
  <c r="AH26" i="3" s="1"/>
  <c r="R65" i="3"/>
  <c r="D19" i="4" s="1"/>
  <c r="AE61" i="3"/>
  <c r="AF61" i="3" s="1"/>
  <c r="AI61" i="3"/>
  <c r="AE57" i="3"/>
  <c r="AF57" i="3" s="1"/>
  <c r="AI57" i="3"/>
  <c r="AE53" i="3"/>
  <c r="AI53" i="3"/>
  <c r="AE49" i="3"/>
  <c r="AI49" i="3"/>
  <c r="AE45" i="3"/>
  <c r="AF45" i="3" s="1"/>
  <c r="AI45" i="3"/>
  <c r="AE41" i="3"/>
  <c r="AI41" i="3"/>
  <c r="AE37" i="3"/>
  <c r="AF37" i="3" s="1"/>
  <c r="AI37" i="3"/>
  <c r="AE33" i="3"/>
  <c r="AF33" i="3" s="1"/>
  <c r="AI33" i="3"/>
  <c r="AE29" i="3"/>
  <c r="AF29" i="3" s="1"/>
  <c r="AI29" i="3"/>
  <c r="AE25" i="3"/>
  <c r="AF25" i="3" s="1"/>
  <c r="AI25" i="3"/>
  <c r="AE21" i="3"/>
  <c r="AF21" i="3" s="1"/>
  <c r="AI21" i="3"/>
  <c r="AE17" i="3"/>
  <c r="AI17" i="3"/>
  <c r="AE13" i="3"/>
  <c r="AI13" i="3"/>
  <c r="AE9" i="3"/>
  <c r="AI9" i="3"/>
  <c r="AI5" i="3"/>
  <c r="AE5" i="3"/>
  <c r="AF5" i="3" s="1"/>
  <c r="AE31" i="3"/>
  <c r="AH50" i="3"/>
  <c r="AH48" i="3"/>
  <c r="AH31" i="3"/>
  <c r="AH54" i="3"/>
  <c r="AH37" i="3"/>
  <c r="AH5" i="3"/>
  <c r="AH20" i="3"/>
  <c r="AH35" i="3"/>
  <c r="AH3" i="3"/>
  <c r="AE2" i="3"/>
  <c r="M65" i="3"/>
  <c r="D14" i="4" s="1"/>
  <c r="I65" i="3"/>
  <c r="D10" i="4" s="1"/>
  <c r="N65" i="3"/>
  <c r="D15" i="4" s="1"/>
  <c r="F65" i="3"/>
  <c r="D7" i="4" s="1"/>
  <c r="J65" i="3"/>
  <c r="D11" i="4" s="1"/>
  <c r="E65" i="3"/>
  <c r="D6" i="4" s="1"/>
  <c r="AG50" i="3" s="1"/>
  <c r="G65" i="3"/>
  <c r="D8" i="4" s="1"/>
  <c r="K65" i="3"/>
  <c r="D12" i="4" s="1"/>
  <c r="H65" i="3"/>
  <c r="D9" i="4" s="1"/>
  <c r="L65" i="3"/>
  <c r="D13" i="4" s="1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  <c r="AG14" i="3" l="1"/>
  <c r="AG19" i="3"/>
  <c r="AG25" i="3"/>
  <c r="AG8" i="3"/>
  <c r="AF9" i="3"/>
  <c r="AJ9" i="3" s="1"/>
  <c r="AK9" i="3" s="1"/>
  <c r="AF17" i="3"/>
  <c r="AJ17" i="3" s="1"/>
  <c r="AK17" i="3" s="1"/>
  <c r="AF41" i="3"/>
  <c r="AJ41" i="3" s="1"/>
  <c r="AK41" i="3" s="1"/>
  <c r="AF49" i="3"/>
  <c r="AJ49" i="3" s="1"/>
  <c r="AK49" i="3" s="1"/>
  <c r="AH8" i="3"/>
  <c r="AH62" i="3"/>
  <c r="AH42" i="3"/>
  <c r="AG23" i="3"/>
  <c r="AG51" i="3"/>
  <c r="AF63" i="3"/>
  <c r="AF10" i="3"/>
  <c r="AJ10" i="3" s="1"/>
  <c r="AK10" i="3" s="1"/>
  <c r="AF18" i="3"/>
  <c r="AF34" i="3"/>
  <c r="AJ34" i="3" s="1"/>
  <c r="AK34" i="3" s="1"/>
  <c r="AF54" i="3"/>
  <c r="AF43" i="3"/>
  <c r="AJ43" i="3" s="1"/>
  <c r="AK43" i="3" s="1"/>
  <c r="AH19" i="3"/>
  <c r="AG11" i="3"/>
  <c r="AG49" i="3"/>
  <c r="AF11" i="3"/>
  <c r="AJ11" i="3" s="1"/>
  <c r="AK11" i="3" s="1"/>
  <c r="AH27" i="3"/>
  <c r="AH51" i="3"/>
  <c r="AH32" i="3"/>
  <c r="AH64" i="3"/>
  <c r="AH21" i="3"/>
  <c r="AG6" i="3"/>
  <c r="AG38" i="3"/>
  <c r="AG30" i="3"/>
  <c r="AG35" i="3"/>
  <c r="AG5" i="3"/>
  <c r="AJ5" i="3" s="1"/>
  <c r="AK5" i="3" s="1"/>
  <c r="AG32" i="3"/>
  <c r="AJ32" i="3" s="1"/>
  <c r="AK32" i="3" s="1"/>
  <c r="AH38" i="3"/>
  <c r="AH25" i="3"/>
  <c r="AH59" i="3"/>
  <c r="AH61" i="3"/>
  <c r="AH23" i="3"/>
  <c r="AH57" i="3"/>
  <c r="AH29" i="3"/>
  <c r="AH6" i="3"/>
  <c r="AH55" i="3"/>
  <c r="AH18" i="3"/>
  <c r="AG2" i="3"/>
  <c r="AF22" i="3"/>
  <c r="AJ22" i="3" s="1"/>
  <c r="AK22" i="3" s="1"/>
  <c r="AF50" i="3"/>
  <c r="AJ50" i="3" s="1"/>
  <c r="AK50" i="3" s="1"/>
  <c r="AF35" i="3"/>
  <c r="AJ35" i="3" s="1"/>
  <c r="AK35" i="3" s="1"/>
  <c r="AG28" i="3"/>
  <c r="AH11" i="3"/>
  <c r="AH7" i="3"/>
  <c r="AG18" i="3"/>
  <c r="AJ18" i="3" s="1"/>
  <c r="AK18" i="3" s="1"/>
  <c r="AG39" i="3"/>
  <c r="AG56" i="3"/>
  <c r="AG4" i="3"/>
  <c r="AF20" i="3"/>
  <c r="AH4" i="3"/>
  <c r="AG27" i="3"/>
  <c r="AJ27" i="3" s="1"/>
  <c r="AK27" i="3" s="1"/>
  <c r="AG16" i="3"/>
  <c r="AH12" i="3"/>
  <c r="AF28" i="3"/>
  <c r="AH39" i="3"/>
  <c r="AG12" i="3"/>
  <c r="AJ12" i="3" s="1"/>
  <c r="AK12" i="3" s="1"/>
  <c r="AH40" i="3"/>
  <c r="AH9" i="3"/>
  <c r="AG33" i="3"/>
  <c r="AJ33" i="3" s="1"/>
  <c r="AK33" i="3" s="1"/>
  <c r="AH49" i="3"/>
  <c r="AH22" i="3"/>
  <c r="AG26" i="3"/>
  <c r="AG15" i="3"/>
  <c r="AG61" i="3"/>
  <c r="AG53" i="3"/>
  <c r="AG42" i="3"/>
  <c r="AG31" i="3"/>
  <c r="AG13" i="3"/>
  <c r="AG17" i="3"/>
  <c r="AG9" i="3"/>
  <c r="AG41" i="3"/>
  <c r="AG10" i="3"/>
  <c r="AG58" i="3"/>
  <c r="AG47" i="3"/>
  <c r="AG3" i="3"/>
  <c r="AJ3" i="3" s="1"/>
  <c r="AK3" i="3" s="1"/>
  <c r="AH36" i="3"/>
  <c r="AH46" i="3"/>
  <c r="AH63" i="3"/>
  <c r="AG46" i="3"/>
  <c r="AG55" i="3"/>
  <c r="AJ55" i="3" s="1"/>
  <c r="AK55" i="3" s="1"/>
  <c r="AG44" i="3"/>
  <c r="AJ44" i="3" s="1"/>
  <c r="AK44" i="3" s="1"/>
  <c r="AG21" i="3"/>
  <c r="AJ21" i="3" s="1"/>
  <c r="AK21" i="3" s="1"/>
  <c r="AF13" i="3"/>
  <c r="AF53" i="3"/>
  <c r="AI65" i="3"/>
  <c r="AG24" i="3"/>
  <c r="AF24" i="3"/>
  <c r="AJ24" i="3" s="1"/>
  <c r="AK24" i="3" s="1"/>
  <c r="AH43" i="3"/>
  <c r="AH10" i="3"/>
  <c r="AG34" i="3"/>
  <c r="AG59" i="3"/>
  <c r="AJ59" i="3" s="1"/>
  <c r="AK59" i="3" s="1"/>
  <c r="AG45" i="3"/>
  <c r="AJ45" i="3" s="1"/>
  <c r="AK45" i="3" s="1"/>
  <c r="AF6" i="3"/>
  <c r="AJ6" i="3" s="1"/>
  <c r="AK6" i="3" s="1"/>
  <c r="AF14" i="3"/>
  <c r="AJ14" i="3" s="1"/>
  <c r="AK14" i="3" s="1"/>
  <c r="AF26" i="3"/>
  <c r="AJ26" i="3" s="1"/>
  <c r="AK26" i="3" s="1"/>
  <c r="AF42" i="3"/>
  <c r="AJ42" i="3" s="1"/>
  <c r="AK42" i="3" s="1"/>
  <c r="AF62" i="3"/>
  <c r="AJ62" i="3" s="1"/>
  <c r="AK62" i="3" s="1"/>
  <c r="AH15" i="3"/>
  <c r="AG63" i="3"/>
  <c r="AJ63" i="3" s="1"/>
  <c r="AK63" i="3" s="1"/>
  <c r="AG64" i="3"/>
  <c r="AJ64" i="3" s="1"/>
  <c r="AK64" i="3" s="1"/>
  <c r="AH60" i="3"/>
  <c r="AG43" i="3"/>
  <c r="AG20" i="3"/>
  <c r="AJ20" i="3" s="1"/>
  <c r="AK20" i="3" s="1"/>
  <c r="AH44" i="3"/>
  <c r="AH13" i="3"/>
  <c r="AJ13" i="3" s="1"/>
  <c r="AK13" i="3" s="1"/>
  <c r="AG37" i="3"/>
  <c r="AJ37" i="3" s="1"/>
  <c r="AK37" i="3" s="1"/>
  <c r="AH53" i="3"/>
  <c r="AJ53" i="3" s="1"/>
  <c r="AK53" i="3" s="1"/>
  <c r="AH30" i="3"/>
  <c r="AG54" i="3"/>
  <c r="AJ54" i="3" s="1"/>
  <c r="AK54" i="3" s="1"/>
  <c r="AF2" i="3"/>
  <c r="AH14" i="3"/>
  <c r="AH16" i="3"/>
  <c r="AG62" i="3"/>
  <c r="AG40" i="3"/>
  <c r="AJ40" i="3" s="1"/>
  <c r="AK40" i="3" s="1"/>
  <c r="AG29" i="3"/>
  <c r="AJ29" i="3" s="1"/>
  <c r="AK29" i="3" s="1"/>
  <c r="AF31" i="3"/>
  <c r="AJ31" i="3" s="1"/>
  <c r="AK31" i="3" s="1"/>
  <c r="AH2" i="3"/>
  <c r="AF30" i="3"/>
  <c r="AJ30" i="3" s="1"/>
  <c r="AK30" i="3" s="1"/>
  <c r="AF46" i="3"/>
  <c r="AJ46" i="3" s="1"/>
  <c r="AK46" i="3" s="1"/>
  <c r="AF58" i="3"/>
  <c r="AJ58" i="3" s="1"/>
  <c r="AK58" i="3" s="1"/>
  <c r="AH28" i="3"/>
  <c r="AJ28" i="3" s="1"/>
  <c r="AK28" i="3" s="1"/>
  <c r="AH56" i="3"/>
  <c r="AG7" i="3"/>
  <c r="AJ7" i="3" s="1"/>
  <c r="AK7" i="3" s="1"/>
  <c r="AG52" i="3"/>
  <c r="AJ52" i="3" s="1"/>
  <c r="AK52" i="3" s="1"/>
  <c r="AG48" i="3"/>
  <c r="AJ48" i="3" s="1"/>
  <c r="AK48" i="3" s="1"/>
  <c r="AG22" i="3"/>
  <c r="AG60" i="3"/>
  <c r="AG36" i="3"/>
  <c r="AF16" i="3"/>
  <c r="AJ16" i="3" s="1"/>
  <c r="AK16" i="3" s="1"/>
  <c r="AF36" i="3"/>
  <c r="AJ36" i="3" s="1"/>
  <c r="AK36" i="3" s="1"/>
  <c r="AH47" i="3"/>
  <c r="AH24" i="3"/>
  <c r="AH52" i="3"/>
  <c r="AH17" i="3"/>
  <c r="AH41" i="3"/>
  <c r="AG57" i="3"/>
  <c r="AJ57" i="3" s="1"/>
  <c r="AK57" i="3" s="1"/>
  <c r="AH34" i="3"/>
  <c r="AH58" i="3"/>
  <c r="AF65" i="3" l="1"/>
  <c r="AJ15" i="3"/>
  <c r="AK15" i="3" s="1"/>
  <c r="AJ19" i="3"/>
  <c r="AK19" i="3" s="1"/>
  <c r="AJ2" i="3"/>
  <c r="AJ47" i="3"/>
  <c r="AK47" i="3" s="1"/>
  <c r="AJ4" i="3"/>
  <c r="AK4" i="3" s="1"/>
  <c r="AJ38" i="3"/>
  <c r="AK38" i="3" s="1"/>
  <c r="AJ51" i="3"/>
  <c r="AK51" i="3" s="1"/>
  <c r="AH65" i="3"/>
  <c r="AJ56" i="3"/>
  <c r="AK56" i="3" s="1"/>
  <c r="AG65" i="3"/>
  <c r="AJ23" i="3"/>
  <c r="AK23" i="3" s="1"/>
  <c r="AJ8" i="3"/>
  <c r="AK8" i="3" s="1"/>
  <c r="AJ60" i="3"/>
  <c r="AK60" i="3" s="1"/>
  <c r="AJ61" i="3"/>
  <c r="AK61" i="3" s="1"/>
  <c r="AJ39" i="3"/>
  <c r="AK39" i="3" s="1"/>
  <c r="AJ25" i="3"/>
  <c r="AK25" i="3" s="1"/>
  <c r="AK2" i="3" l="1"/>
  <c r="AJ65" i="3"/>
</calcChain>
</file>

<file path=xl/sharedStrings.xml><?xml version="1.0" encoding="utf-8"?>
<sst xmlns="http://schemas.openxmlformats.org/spreadsheetml/2006/main" count="356" uniqueCount="158">
  <si>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</si>
  <si>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</si>
  <si>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</si>
  <si>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</si>
  <si>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</si>
  <si>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</si>
  <si>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</si>
  <si>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</si>
  <si>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</si>
  <si>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</si>
  <si>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</si>
  <si>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</si>
  <si>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</si>
  <si>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</si>
  <si>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</si>
  <si>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</si>
  <si>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</si>
  <si>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</si>
  <si>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</si>
  <si>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</si>
  <si>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</si>
  <si>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</si>
  <si>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</si>
  <si>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</si>
  <si>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</si>
  <si>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</si>
  <si>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</si>
  <si>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</si>
  <si>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</si>
  <si>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</si>
  <si>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</si>
  <si>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</si>
  <si>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</si>
  <si>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</si>
  <si>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</si>
  <si>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</si>
  <si>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</si>
  <si>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</si>
  <si>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</si>
  <si>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</si>
  <si>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</si>
  <si>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</si>
  <si>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</si>
  <si>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</si>
  <si>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</si>
  <si>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</si>
  <si>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</si>
  <si>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</si>
  <si>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</si>
  <si>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</si>
  <si>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</si>
  <si>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</si>
  <si>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</si>
  <si>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</si>
  <si>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</si>
  <si>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</si>
  <si>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</si>
  <si>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</si>
  <si>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</si>
  <si>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</si>
  <si>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</si>
  <si>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</si>
  <si>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</si>
  <si>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</si>
  <si>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</si>
  <si>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</si>
  <si>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</si>
  <si>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</si>
  <si>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</si>
  <si>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</si>
  <si>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</si>
  <si>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</si>
  <si>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</si>
  <si>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</si>
  <si>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</si>
  <si>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</si>
  <si>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</si>
  <si>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</si>
  <si>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</si>
  <si>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</si>
  <si>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</si>
  <si>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</si>
  <si>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</si>
  <si>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</si>
  <si>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</si>
  <si>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</si>
  <si>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</si>
  <si>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</si>
  <si>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</si>
  <si>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</si>
  <si>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</si>
  <si>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</si>
  <si>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</si>
  <si>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</si>
  <si>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</si>
  <si>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</si>
  <si>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</si>
  <si>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</si>
  <si>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</si>
  <si>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</si>
  <si>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</si>
  <si>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</si>
  <si>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</si>
  <si>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</si>
  <si>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</si>
  <si>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</si>
  <si>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</si>
  <si>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</si>
  <si>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</si>
  <si>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</si>
  <si>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</si>
  <si>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</si>
  <si>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</si>
  <si>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</si>
  <si>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</si>
  <si>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</si>
  <si>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</si>
  <si>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</si>
  <si>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</si>
  <si>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</si>
  <si>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</si>
  <si>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</si>
  <si>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</si>
  <si>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</si>
  <si>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</si>
  <si>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</si>
  <si>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</si>
  <si>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€/h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</si>
  <si>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</si>
  <si>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</si>
  <si>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</si>
  <si>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</si>
  <si>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</si>
  <si>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</si>
  <si>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</si>
  <si>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</si>
  <si>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</si>
  <si>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</si>
  <si>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</si>
  <si>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</si>
  <si>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</si>
  <si>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</si>
  <si>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</si>
  <si>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</si>
  <si>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</si>
  <si>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</si>
  <si>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</si>
  <si>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COSTE DIARIO</t>
  </si>
  <si>
    <t>TASK</t>
  </si>
  <si>
    <t>START DATE</t>
  </si>
  <si>
    <t>HOURS PER EMPLOYEE</t>
  </si>
  <si>
    <t>PERSONNEL COST</t>
  </si>
  <si>
    <t>SOFTWARE COST</t>
  </si>
  <si>
    <t>HARDWARE COST</t>
  </si>
  <si>
    <t>OTHER COSTS</t>
  </si>
  <si>
    <t>TOTAL COST</t>
  </si>
  <si>
    <t>DAILY COST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</si>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</sst>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6" fillId="0" borderId="0" xfId="0" applyFont="1"/>
    <xf numFmtId="2" fontId="0" fillId="3" borderId="0" xfId="0" applyNumberFormat="1" applyFill="1"/>
    <xf numFmtId="0" fontId="4" fillId="0" borderId="0" xfId="0" applyFont="1" applyAlignment="1">
      <alignment horizontal="center" textRotation="90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64" fontId="7" fillId="0" borderId="8" xfId="1" applyNumberFormat="1" applyFont="1" applyBorder="1" applyAlignment="1">
      <alignment horizontal="center"/>
    </xf>
    <xf numFmtId="164" fontId="7" fillId="0" borderId="13" xfId="1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164" fontId="7" fillId="0" borderId="14" xfId="1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right" vertical="center" textRotation="90"/>
    </xf>
    <xf numFmtId="0" fontId="7" fillId="0" borderId="0" xfId="0" applyFont="1"/>
    <xf numFmtId="0" fontId="8" fillId="0" borderId="0" xfId="0" applyFont="1" applyAlignment="1">
      <alignment textRotation="90"/>
    </xf>
    <xf numFmtId="0" fontId="7" fillId="0" borderId="9" xfId="0" applyFont="1" applyBorder="1" applyAlignment="1">
      <alignment textRotation="90"/>
    </xf>
    <xf numFmtId="0" fontId="7" fillId="0" borderId="10" xfId="0" applyFont="1" applyBorder="1" applyAlignment="1">
      <alignment textRotation="90"/>
    </xf>
    <xf numFmtId="0" fontId="7" fillId="0" borderId="11" xfId="0" applyFont="1" applyBorder="1" applyAlignment="1">
      <alignment textRotation="90"/>
    </xf>
    <xf numFmtId="0" fontId="8" fillId="0" borderId="9" xfId="0" applyFont="1" applyBorder="1" applyAlignment="1">
      <alignment horizontal="center" textRotation="90"/>
    </xf>
    <xf numFmtId="0" fontId="8" fillId="0" borderId="10" xfId="0" applyFont="1" applyBorder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4" borderId="12" xfId="0" applyFont="1" applyFill="1" applyBorder="1" applyAlignment="1">
      <alignment horizontal="center" textRotation="90"/>
    </xf>
    <xf numFmtId="0" fontId="7" fillId="0" borderId="15" xfId="0" applyFont="1" applyBorder="1" applyAlignment="1">
      <alignment horizontal="center"/>
    </xf>
    <xf numFmtId="0" fontId="7" fillId="0" borderId="9" xfId="0" applyFont="1" applyBorder="1" applyAlignment="1">
      <alignment vertical="center" textRotation="90"/>
    </xf>
    <xf numFmtId="0" fontId="7" fillId="0" borderId="10" xfId="0" applyFont="1" applyBorder="1" applyAlignment="1">
      <alignment vertical="center" textRotation="90"/>
    </xf>
    <xf numFmtId="0" fontId="7" fillId="0" borderId="11" xfId="0" applyFont="1" applyBorder="1" applyAlignment="1">
      <alignment vertical="center" textRotation="90"/>
    </xf>
    <xf numFmtId="164" fontId="7" fillId="0" borderId="15" xfId="1" applyNumberFormat="1" applyFont="1" applyBorder="1" applyAlignment="1">
      <alignment horizontal="center"/>
    </xf>
    <xf numFmtId="164" fontId="7" fillId="0" borderId="16" xfId="1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vertical="center"/>
    </xf>
    <xf numFmtId="164" fontId="7" fillId="0" borderId="10" xfId="0" applyNumberFormat="1" applyFont="1" applyBorder="1" applyAlignment="1">
      <alignment vertical="center"/>
    </xf>
    <xf numFmtId="164" fontId="8" fillId="4" borderId="11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12" totalsRowShown="0">
  <autoFilter ref="A3:G12" xr:uid="{00000000-0009-0000-0100-000001000000}"/>
  <tableColumns count="7">
    <tableColumn id="1" xr3:uid="{00000000-0010-0000-0000-000001000000}" name="Resource ID"/>
    <tableColumn id="2" xr3:uid="{00000000-0010-0000-0000-000002000000}" name="Resource Description"/>
    <tableColumn id="3" xr3:uid="{00000000-0010-0000-0000-000003000000}" name="Type of resource"/>
    <tableColumn id="4" xr3:uid="{00000000-0010-0000-0000-000004000000}" name="Annual Gross Salary" dataDxfId="3" dataCellStyle="Moneda"/>
    <tableColumn id="5" xr3:uid="{00000000-0010-0000-0000-000005000000}" name="Monthly Pay" dataDxfId="2" dataCellStyle="Moneda">
      <calculatedColumnFormula>D4/12</calculatedColumnFormula>
    </tableColumn>
    <tableColumn id="6" xr3:uid="{00000000-0010-0000-0000-000006000000}" name="Hourly Cost (€/h)" dataDxfId="1" dataCellStyle="Moneda">
      <calculatedColumnFormula>E4/180</calculatedColumnFormula>
    </tableColumn>
    <tableColumn id="7" xr3:uid="{00000000-0010-0000-0000-000007000000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B4" totalsRowShown="0">
  <autoFilter ref="A1:B4" xr:uid="{00000000-0009-0000-0100-000002000000}"/>
  <tableColumns count="2">
    <tableColumn id="1" xr3:uid="{00000000-0010-0000-0100-000001000000}" name="Employee Group"/>
    <tableColumn id="2" xr3:uid="{00000000-0010-0000-0100-000002000000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11" sqref="X11"/>
    </sheetView>
  </sheetViews>
  <sheetFormatPr baseColWidth="10" defaultRowHeight="16" x14ac:dyDescent="0.2"/>
  <cols>
    <col min="1" max="1" width="6.6640625" bestFit="1" customWidth="1"/>
    <col min="2" max="28" width="3.33203125" bestFit="1" customWidth="1"/>
    <col min="29" max="29" width="3.6640625" bestFit="1" customWidth="1"/>
    <col min="30" max="31" width="4.5" bestFit="1" customWidth="1"/>
    <col min="32" max="32" width="10" bestFit="1" customWidth="1"/>
    <col min="33" max="33" width="8" bestFit="1" customWidth="1"/>
    <col min="34" max="35" width="8.83203125" bestFit="1" customWidth="1"/>
    <col min="36" max="36" width="10.1640625" bestFit="1" customWidth="1"/>
    <col min="37" max="37" width="8.33203125" hidden="1" customWidth="1"/>
  </cols>
  <sheetData>
    <row r="1" spans="1:37" ht="105" thickBot="1" x14ac:dyDescent="0.25">
      <c r="A1" s="13" t="s">
        <v>148</v>
      </c>
      <c r="B1" s="32" t="s">
        <v>35</v>
      </c>
      <c r="C1" s="33" t="s">
        <v>36</v>
      </c>
      <c r="D1" s="34" t="s">
        <v>37</v>
      </c>
      <c r="E1" s="32" t="s">
        <v>45</v>
      </c>
      <c r="F1" s="33" t="s">
        <v>46</v>
      </c>
      <c r="G1" s="33" t="s">
        <v>47</v>
      </c>
      <c r="H1" s="33" t="s">
        <v>48</v>
      </c>
      <c r="I1" s="33" t="s">
        <v>49</v>
      </c>
      <c r="J1" s="33" t="s">
        <v>50</v>
      </c>
      <c r="K1" s="33" t="s">
        <v>51</v>
      </c>
      <c r="L1" s="33" t="s">
        <v>52</v>
      </c>
      <c r="M1" s="33" t="s">
        <v>53</v>
      </c>
      <c r="N1" s="34" t="s">
        <v>54</v>
      </c>
      <c r="O1" s="32" t="s">
        <v>55</v>
      </c>
      <c r="P1" s="33" t="s">
        <v>56</v>
      </c>
      <c r="Q1" s="33" t="s">
        <v>128</v>
      </c>
      <c r="R1" s="33" t="s">
        <v>57</v>
      </c>
      <c r="S1" s="33" t="s">
        <v>58</v>
      </c>
      <c r="T1" s="33" t="s">
        <v>59</v>
      </c>
      <c r="U1" s="34" t="s">
        <v>60</v>
      </c>
      <c r="V1" s="32" t="s">
        <v>39</v>
      </c>
      <c r="W1" s="33" t="s">
        <v>38</v>
      </c>
      <c r="X1" s="33" t="s">
        <v>40</v>
      </c>
      <c r="Y1" s="33" t="s">
        <v>41</v>
      </c>
      <c r="Z1" s="33" t="s">
        <v>42</v>
      </c>
      <c r="AA1" s="33" t="s">
        <v>43</v>
      </c>
      <c r="AB1" s="34" t="s">
        <v>44</v>
      </c>
      <c r="AC1" s="35" t="s">
        <v>123</v>
      </c>
      <c r="AD1" s="36" t="s">
        <v>124</v>
      </c>
      <c r="AE1" s="37" t="s">
        <v>150</v>
      </c>
      <c r="AF1" s="35" t="s">
        <v>151</v>
      </c>
      <c r="AG1" s="36" t="s">
        <v>152</v>
      </c>
      <c r="AH1" s="36" t="s">
        <v>153</v>
      </c>
      <c r="AI1" s="37" t="s">
        <v>154</v>
      </c>
      <c r="AJ1" s="38" t="s">
        <v>155</v>
      </c>
      <c r="AK1" s="9" t="s">
        <v>156</v>
      </c>
    </row>
    <row r="2" spans="1:37" x14ac:dyDescent="0.2">
      <c r="A2" s="14" t="s">
        <v>34</v>
      </c>
      <c r="B2" s="17">
        <v>1</v>
      </c>
      <c r="C2" s="18">
        <v>1</v>
      </c>
      <c r="D2" s="18"/>
      <c r="E2" s="18">
        <v>1</v>
      </c>
      <c r="F2" s="18">
        <v>1</v>
      </c>
      <c r="G2" s="18">
        <v>1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>
        <v>1</v>
      </c>
      <c r="W2" s="18"/>
      <c r="X2" s="18"/>
      <c r="Y2" s="18"/>
      <c r="Z2" s="18"/>
      <c r="AA2" s="18"/>
      <c r="AB2" s="18"/>
      <c r="AC2" s="18">
        <v>20</v>
      </c>
      <c r="AD2" s="18">
        <f>AC2*DATOS!$B$2</f>
        <v>160</v>
      </c>
      <c r="AE2" s="19">
        <f>AD2/SUM(B2:D2)</f>
        <v>80</v>
      </c>
      <c r="AF2" s="20">
        <f>AE2*B2*DATOS!$B$3+'COST PER TASK'!AE2*'COST PER TASK'!C2*DATOS!$B$4+'COST PER TASK'!AE2*'COST PER TASK'!D2*DATOS!$B$5</f>
        <v>3280</v>
      </c>
      <c r="AG2" s="20">
        <f>E2*AD2*DATOS!$D$6+'COST PER TASK'!F2*'COST PER TASK'!AD2*DATOS!$D$7+'COST PER TASK'!G2*'COST PER TASK'!AD2*DATOS!$D$8+'COST PER TASK'!H2*'COST PER TASK'!AD2*DATOS!$D$9+'COST PER TASK'!I2*'COST PER TASK'!AD2*DATOS!$D$10+'COST PER TASK'!J2*'COST PER TASK'!AD2*DATOS!$D$11+'COST PER TASK'!K2*'COST PER TASK'!AD2*DATOS!$D$12+'COST PER TASK'!L2*'COST PER TASK'!AD2*DATOS!$D$13+'COST PER TASK'!M2*'COST PER TASK'!AD2*DATOS!$D$14+'COST PER TASK'!N2*'COST PER TASK'!AD2*DATOS!$D$15</f>
        <v>70.77988825667596</v>
      </c>
      <c r="AH2" s="20">
        <f>'COST PER TASK'!O2*'COST PER TASK'!AD2*DATOS!$D$16+'COST PER TASK'!P2*'COST PER TASK'!AD2*DATOS!$D$17+'COST PER TASK'!Q2*'COST PER TASK'!AD2*DATOS!$D$18+'COST PER TASK'!R2*'COST PER TASK'!AD2*DATOS!$D$19+'COST PER TASK'!S2*'COST PER TASK'!AD2*DATOS!$D$20+'COST PER TASK'!T2*'COST PER TASK'!AD2*DATOS!$D$21+'COST PER TASK'!U2*'COST PER TASK'!AD2*DATOS!$D$22</f>
        <v>0</v>
      </c>
      <c r="AI2" s="21">
        <f>'COST PER TASK'!V2*'COST PER TASK'!AD2*DATOS!$B$23+'COST PER TASK'!W2*'COST PER TASK'!AD2*DATOS!$B$24+'COST PER TASK'!X2*'COST PER TASK'!AD2*DATOS!$B$25+'COST PER TASK'!Y2*'COST PER TASK'!AD2*DATOS!$B$26+'COST PER TASK'!Z2*'COST PER TASK'!AD2*DATOS!$B$27+'COST PER TASK'!AA2*'COST PER TASK'!AD2*DATOS!$B$28+'COST PER TASK'!AB2*'COST PER TASK'!AD2*DATOS!$B$29</f>
        <v>800</v>
      </c>
      <c r="AJ2" s="22">
        <f>AF2+AG2+AH2+AI2</f>
        <v>4150.7798882566758</v>
      </c>
      <c r="AK2" s="6">
        <f>AJ2/AC2</f>
        <v>207.5389944128338</v>
      </c>
    </row>
    <row r="3" spans="1:37" x14ac:dyDescent="0.2">
      <c r="A3" s="15" t="s">
        <v>61</v>
      </c>
      <c r="B3" s="23">
        <v>2</v>
      </c>
      <c r="C3" s="24">
        <v>2</v>
      </c>
      <c r="D3" s="24"/>
      <c r="E3" s="24"/>
      <c r="F3" s="24"/>
      <c r="G3" s="24"/>
      <c r="H3" s="24"/>
      <c r="I3" s="24"/>
      <c r="J3" s="24"/>
      <c r="K3" s="24"/>
      <c r="L3" s="24"/>
      <c r="M3" s="24">
        <v>1</v>
      </c>
      <c r="N3" s="24"/>
      <c r="O3" s="24"/>
      <c r="P3" s="24"/>
      <c r="Q3" s="24"/>
      <c r="R3" s="24"/>
      <c r="S3" s="24"/>
      <c r="T3" s="24"/>
      <c r="U3" s="24"/>
      <c r="V3" s="24"/>
      <c r="W3" s="24">
        <v>1</v>
      </c>
      <c r="X3" s="24"/>
      <c r="Y3" s="24"/>
      <c r="Z3" s="24"/>
      <c r="AA3" s="24"/>
      <c r="AB3" s="24"/>
      <c r="AC3" s="24">
        <v>880</v>
      </c>
      <c r="AD3" s="24">
        <f>AC3*DATOS!$B$2</f>
        <v>7040</v>
      </c>
      <c r="AE3" s="25">
        <f t="shared" ref="AE3:AE64" si="0">AD3/SUM(B3:D3)</f>
        <v>1760</v>
      </c>
      <c r="AF3" s="26">
        <f>AE3*B3*DATOS!$B$3+'COST PER TASK'!AE3*'COST PER TASK'!C3*DATOS!$B$4+'COST PER TASK'!AE3*'COST PER TASK'!D3*DATOS!$B$5</f>
        <v>144320</v>
      </c>
      <c r="AG3" s="26">
        <f>E3*AD3*DATOS!$D$6+'COST PER TASK'!F3*'COST PER TASK'!AD3*DATOS!$D$7+'COST PER TASK'!G3*'COST PER TASK'!AD3*DATOS!$D$8+'COST PER TASK'!H3*'COST PER TASK'!AD3*DATOS!$D$9+'COST PER TASK'!I3*'COST PER TASK'!AD3*DATOS!$D$10+'COST PER TASK'!J3*'COST PER TASK'!AD3*DATOS!$D$11+'COST PER TASK'!K3*'COST PER TASK'!AD3*DATOS!$D$12+'COST PER TASK'!L3*'COST PER TASK'!AD3*DATOS!$D$13+'COST PER TASK'!M3*'COST PER TASK'!AD3*DATOS!$D$14+'COST PER TASK'!N3*'COST PER TASK'!AD3*DATOS!$D$15</f>
        <v>0</v>
      </c>
      <c r="AH3" s="26">
        <f>'COST PER TASK'!O3*'COST PER TASK'!AD3*DATOS!$D$16+'COST PER TASK'!P3*'COST PER TASK'!AD3*DATOS!$D$17+'COST PER TASK'!Q3*'COST PER TASK'!AD3*DATOS!$D$18+'COST PER TASK'!R3*'COST PER TASK'!AD3*DATOS!$D$19+'COST PER TASK'!S3*'COST PER TASK'!AD3*DATOS!$D$20+'COST PER TASK'!T3*'COST PER TASK'!AD3*DATOS!$D$21+'COST PER TASK'!U3*'COST PER TASK'!AD3*DATOS!$D$22</f>
        <v>0</v>
      </c>
      <c r="AI3" s="27">
        <f>'COST PER TASK'!V3*'COST PER TASK'!AD3*DATOS!$B$23+'COST PER TASK'!W3*'COST PER TASK'!AD3*DATOS!$B$24+'COST PER TASK'!X3*'COST PER TASK'!AD3*DATOS!$B$25+'COST PER TASK'!Y3*'COST PER TASK'!AD3*DATOS!$B$26+'COST PER TASK'!Z3*'COST PER TASK'!AD3*DATOS!$B$27+'COST PER TASK'!AA3*'COST PER TASK'!AD3*DATOS!$B$28+'COST PER TASK'!AB3*'COST PER TASK'!AD3*DATOS!$B$29</f>
        <v>7040</v>
      </c>
      <c r="AJ3" s="28">
        <f t="shared" ref="AJ3:AJ64" si="1">AF3+AG3+AH3+AI3</f>
        <v>151360</v>
      </c>
      <c r="AK3" s="6">
        <f t="shared" ref="AK3:AK64" si="2">AJ3/AC3</f>
        <v>172</v>
      </c>
    </row>
    <row r="4" spans="1:37" x14ac:dyDescent="0.2">
      <c r="A4" s="15" t="s">
        <v>62</v>
      </c>
      <c r="B4" s="23">
        <v>2</v>
      </c>
      <c r="C4" s="24">
        <v>2</v>
      </c>
      <c r="D4" s="24"/>
      <c r="E4" s="24"/>
      <c r="F4" s="24"/>
      <c r="G4" s="24"/>
      <c r="H4" s="24">
        <v>1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>
        <v>1</v>
      </c>
      <c r="X4" s="24"/>
      <c r="Y4" s="24"/>
      <c r="Z4" s="24"/>
      <c r="AA4" s="24"/>
      <c r="AB4" s="24"/>
      <c r="AC4" s="24">
        <v>880</v>
      </c>
      <c r="AD4" s="24">
        <f>AC4*DATOS!$B$2</f>
        <v>7040</v>
      </c>
      <c r="AE4" s="25">
        <f t="shared" si="0"/>
        <v>1760</v>
      </c>
      <c r="AF4" s="26">
        <f>AE4*B4*DATOS!$B$3+'COST PER TASK'!AE4*'COST PER TASK'!C4*DATOS!$B$4+'COST PER TASK'!AE4*'COST PER TASK'!D4*DATOS!$B$5</f>
        <v>144320</v>
      </c>
      <c r="AG4" s="26">
        <f>E4*AD4*DATOS!$D$6+'COST PER TASK'!F4*'COST PER TASK'!AD4*DATOS!$D$7+'COST PER TASK'!G4*'COST PER TASK'!AD4*DATOS!$D$8+'COST PER TASK'!H4*'COST PER TASK'!AD4*DATOS!$D$9+'COST PER TASK'!I4*'COST PER TASK'!AD4*DATOS!$D$10+'COST PER TASK'!J4*'COST PER TASK'!AD4*DATOS!$D$11+'COST PER TASK'!K4*'COST PER TASK'!AD4*DATOS!$D$12+'COST PER TASK'!L4*'COST PER TASK'!AD4*DATOS!$D$13+'COST PER TASK'!M4*'COST PER TASK'!AD4*DATOS!$D$14+'COST PER TASK'!N4*'COST PER TASK'!AD4*DATOS!$D$15</f>
        <v>4264</v>
      </c>
      <c r="AH4" s="26">
        <f>'COST PER TASK'!O4*'COST PER TASK'!AD4*DATOS!$D$16+'COST PER TASK'!P4*'COST PER TASK'!AD4*DATOS!$D$17+'COST PER TASK'!Q4*'COST PER TASK'!AD4*DATOS!$D$18+'COST PER TASK'!R4*'COST PER TASK'!AD4*DATOS!$D$19+'COST PER TASK'!S4*'COST PER TASK'!AD4*DATOS!$D$20+'COST PER TASK'!T4*'COST PER TASK'!AD4*DATOS!$D$21+'COST PER TASK'!U4*'COST PER TASK'!AD4*DATOS!$D$22</f>
        <v>0</v>
      </c>
      <c r="AI4" s="27">
        <f>'COST PER TASK'!V4*'COST PER TASK'!AD4*DATOS!$B$23+'COST PER TASK'!W4*'COST PER TASK'!AD4*DATOS!$B$24+'COST PER TASK'!X4*'COST PER TASK'!AD4*DATOS!$B$25+'COST PER TASK'!Y4*'COST PER TASK'!AD4*DATOS!$B$26+'COST PER TASK'!Z4*'COST PER TASK'!AD4*DATOS!$B$27+'COST PER TASK'!AA4*'COST PER TASK'!AD4*DATOS!$B$28+'COST PER TASK'!AB4*'COST PER TASK'!AD4*DATOS!$B$29</f>
        <v>7040</v>
      </c>
      <c r="AJ4" s="28">
        <f t="shared" si="1"/>
        <v>155624</v>
      </c>
      <c r="AK4" s="6">
        <f t="shared" si="2"/>
        <v>176.84545454545454</v>
      </c>
    </row>
    <row r="5" spans="1:37" x14ac:dyDescent="0.2">
      <c r="A5" s="15" t="s">
        <v>63</v>
      </c>
      <c r="B5" s="23">
        <v>2</v>
      </c>
      <c r="C5" s="24">
        <v>2</v>
      </c>
      <c r="D5" s="24"/>
      <c r="E5" s="24">
        <v>1</v>
      </c>
      <c r="F5" s="24">
        <v>1</v>
      </c>
      <c r="G5" s="24">
        <v>1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>
        <v>1</v>
      </c>
      <c r="W5" s="24"/>
      <c r="X5" s="24">
        <v>1</v>
      </c>
      <c r="Y5" s="24"/>
      <c r="Z5" s="24"/>
      <c r="AA5" s="24"/>
      <c r="AB5" s="24"/>
      <c r="AC5" s="24">
        <v>880</v>
      </c>
      <c r="AD5" s="24">
        <f>AC5*DATOS!$B$2</f>
        <v>7040</v>
      </c>
      <c r="AE5" s="25">
        <f t="shared" si="0"/>
        <v>1760</v>
      </c>
      <c r="AF5" s="26">
        <f>AE5*B5*DATOS!$B$3+'COST PER TASK'!AE5*'COST PER TASK'!C5*DATOS!$B$4+'COST PER TASK'!AE5*'COST PER TASK'!D5*DATOS!$B$5</f>
        <v>144320</v>
      </c>
      <c r="AG5" s="26">
        <f>E5*AD5*DATOS!$D$6+'COST PER TASK'!F5*'COST PER TASK'!AD5*DATOS!$D$7+'COST PER TASK'!G5*'COST PER TASK'!AD5*DATOS!$D$8+'COST PER TASK'!H5*'COST PER TASK'!AD5*DATOS!$D$9+'COST PER TASK'!I5*'COST PER TASK'!AD5*DATOS!$D$10+'COST PER TASK'!J5*'COST PER TASK'!AD5*DATOS!$D$11+'COST PER TASK'!K5*'COST PER TASK'!AD5*DATOS!$D$12+'COST PER TASK'!L5*'COST PER TASK'!AD5*DATOS!$D$13+'COST PER TASK'!M5*'COST PER TASK'!AD5*DATOS!$D$14+'COST PER TASK'!N5*'COST PER TASK'!AD5*DATOS!$D$15</f>
        <v>3114.3150832937426</v>
      </c>
      <c r="AH5" s="26">
        <f>'COST PER TASK'!O5*'COST PER TASK'!AD5*DATOS!$D$16+'COST PER TASK'!P5*'COST PER TASK'!AD5*DATOS!$D$17+'COST PER TASK'!Q5*'COST PER TASK'!AD5*DATOS!$D$18+'COST PER TASK'!R5*'COST PER TASK'!AD5*DATOS!$D$19+'COST PER TASK'!S5*'COST PER TASK'!AD5*DATOS!$D$20+'COST PER TASK'!T5*'COST PER TASK'!AD5*DATOS!$D$21+'COST PER TASK'!U5*'COST PER TASK'!AD5*DATOS!$D$22</f>
        <v>0</v>
      </c>
      <c r="AI5" s="27">
        <f>'COST PER TASK'!V5*'COST PER TASK'!AD5*DATOS!$B$23+'COST PER TASK'!W5*'COST PER TASK'!AD5*DATOS!$B$24+'COST PER TASK'!X5*'COST PER TASK'!AD5*DATOS!$B$25+'COST PER TASK'!Y5*'COST PER TASK'!AD5*DATOS!$B$26+'COST PER TASK'!Z5*'COST PER TASK'!AD5*DATOS!$B$27+'COST PER TASK'!AA5*'COST PER TASK'!AD5*DATOS!$B$28+'COST PER TASK'!AB5*'COST PER TASK'!AD5*DATOS!$B$29</f>
        <v>49280</v>
      </c>
      <c r="AJ5" s="28">
        <f t="shared" si="1"/>
        <v>196714.31508329374</v>
      </c>
      <c r="AK5" s="6">
        <f t="shared" si="2"/>
        <v>223.5389944128338</v>
      </c>
    </row>
    <row r="6" spans="1:37" x14ac:dyDescent="0.2">
      <c r="A6" s="15" t="s">
        <v>64</v>
      </c>
      <c r="B6" s="23">
        <v>1</v>
      </c>
      <c r="C6" s="24">
        <v>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>
        <v>1</v>
      </c>
      <c r="W6" s="24"/>
      <c r="X6" s="24"/>
      <c r="Y6" s="24"/>
      <c r="Z6" s="24"/>
      <c r="AA6" s="24"/>
      <c r="AB6" s="24"/>
      <c r="AC6" s="24">
        <v>880</v>
      </c>
      <c r="AD6" s="24">
        <f>AC6*DATOS!$B$2</f>
        <v>7040</v>
      </c>
      <c r="AE6" s="25">
        <f t="shared" si="0"/>
        <v>3520</v>
      </c>
      <c r="AF6" s="26">
        <f>AE6*B6*DATOS!$B$3+'COST PER TASK'!AE6*'COST PER TASK'!C6*DATOS!$B$4+'COST PER TASK'!AE6*'COST PER TASK'!D6*DATOS!$B$5</f>
        <v>144320</v>
      </c>
      <c r="AG6" s="26">
        <f>E6*AD6*DATOS!$D$6+'COST PER TASK'!F6*'COST PER TASK'!AD6*DATOS!$D$7+'COST PER TASK'!G6*'COST PER TASK'!AD6*DATOS!$D$8+'COST PER TASK'!H6*'COST PER TASK'!AD6*DATOS!$D$9+'COST PER TASK'!I6*'COST PER TASK'!AD6*DATOS!$D$10+'COST PER TASK'!J6*'COST PER TASK'!AD6*DATOS!$D$11+'COST PER TASK'!K6*'COST PER TASK'!AD6*DATOS!$D$12+'COST PER TASK'!L6*'COST PER TASK'!AD6*DATOS!$D$13+'COST PER TASK'!M6*'COST PER TASK'!AD6*DATOS!$D$14+'COST PER TASK'!N6*'COST PER TASK'!AD6*DATOS!$D$15</f>
        <v>0</v>
      </c>
      <c r="AH6" s="26">
        <f>'COST PER TASK'!O6*'COST PER TASK'!AD6*DATOS!$D$16+'COST PER TASK'!P6*'COST PER TASK'!AD6*DATOS!$D$17+'COST PER TASK'!Q6*'COST PER TASK'!AD6*DATOS!$D$18+'COST PER TASK'!R6*'COST PER TASK'!AD6*DATOS!$D$19+'COST PER TASK'!S6*'COST PER TASK'!AD6*DATOS!$D$20+'COST PER TASK'!T6*'COST PER TASK'!AD6*DATOS!$D$21+'COST PER TASK'!U6*'COST PER TASK'!AD6*DATOS!$D$22</f>
        <v>0</v>
      </c>
      <c r="AI6" s="27">
        <f>'COST PER TASK'!V6*'COST PER TASK'!AD6*DATOS!$B$23+'COST PER TASK'!W6*'COST PER TASK'!AD6*DATOS!$B$24+'COST PER TASK'!X6*'COST PER TASK'!AD6*DATOS!$B$25+'COST PER TASK'!Y6*'COST PER TASK'!AD6*DATOS!$B$26+'COST PER TASK'!Z6*'COST PER TASK'!AD6*DATOS!$B$27+'COST PER TASK'!AA6*'COST PER TASK'!AD6*DATOS!$B$28+'COST PER TASK'!AB6*'COST PER TASK'!AD6*DATOS!$B$29</f>
        <v>35200</v>
      </c>
      <c r="AJ6" s="28">
        <f t="shared" si="1"/>
        <v>179520</v>
      </c>
      <c r="AK6" s="6">
        <f t="shared" si="2"/>
        <v>204</v>
      </c>
    </row>
    <row r="7" spans="1:37" x14ac:dyDescent="0.2">
      <c r="A7" s="15" t="s">
        <v>65</v>
      </c>
      <c r="B7" s="23">
        <v>1</v>
      </c>
      <c r="C7" s="24">
        <v>1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>
        <v>1</v>
      </c>
      <c r="W7" s="24"/>
      <c r="X7" s="24"/>
      <c r="Y7" s="24"/>
      <c r="Z7" s="24"/>
      <c r="AA7" s="24"/>
      <c r="AB7" s="24"/>
      <c r="AC7" s="24">
        <v>30</v>
      </c>
      <c r="AD7" s="24">
        <f>AC7*DATOS!$B$2</f>
        <v>240</v>
      </c>
      <c r="AE7" s="25">
        <f t="shared" si="0"/>
        <v>120</v>
      </c>
      <c r="AF7" s="26">
        <f>AE7*B7*DATOS!$B$3+'COST PER TASK'!AE7*'COST PER TASK'!C7*DATOS!$B$4+'COST PER TASK'!AE7*'COST PER TASK'!D7*DATOS!$B$5</f>
        <v>4920</v>
      </c>
      <c r="AG7" s="26">
        <f>E7*AD7*DATOS!$D$6+'COST PER TASK'!F7*'COST PER TASK'!AD7*DATOS!$D$7+'COST PER TASK'!G7*'COST PER TASK'!AD7*DATOS!$D$8+'COST PER TASK'!H7*'COST PER TASK'!AD7*DATOS!$D$9+'COST PER TASK'!I7*'COST PER TASK'!AD7*DATOS!$D$10+'COST PER TASK'!J7*'COST PER TASK'!AD7*DATOS!$D$11+'COST PER TASK'!K7*'COST PER TASK'!AD7*DATOS!$D$12+'COST PER TASK'!L7*'COST PER TASK'!AD7*DATOS!$D$13+'COST PER TASK'!M7*'COST PER TASK'!AD7*DATOS!$D$14+'COST PER TASK'!N7*'COST PER TASK'!AD7*DATOS!$D$15</f>
        <v>0</v>
      </c>
      <c r="AH7" s="26">
        <f>'COST PER TASK'!O7*'COST PER TASK'!AD7*DATOS!$D$16+'COST PER TASK'!P7*'COST PER TASK'!AD7*DATOS!$D$17+'COST PER TASK'!Q7*'COST PER TASK'!AD7*DATOS!$D$18+'COST PER TASK'!R7*'COST PER TASK'!AD7*DATOS!$D$19+'COST PER TASK'!S7*'COST PER TASK'!AD7*DATOS!$D$20+'COST PER TASK'!T7*'COST PER TASK'!AD7*DATOS!$D$21+'COST PER TASK'!U7*'COST PER TASK'!AD7*DATOS!$D$22</f>
        <v>0</v>
      </c>
      <c r="AI7" s="27">
        <f>'COST PER TASK'!V7*'COST PER TASK'!AD7*DATOS!$B$23+'COST PER TASK'!W7*'COST PER TASK'!AD7*DATOS!$B$24+'COST PER TASK'!X7*'COST PER TASK'!AD7*DATOS!$B$25+'COST PER TASK'!Y7*'COST PER TASK'!AD7*DATOS!$B$26+'COST PER TASK'!Z7*'COST PER TASK'!AD7*DATOS!$B$27+'COST PER TASK'!AA7*'COST PER TASK'!AD7*DATOS!$B$28+'COST PER TASK'!AB7*'COST PER TASK'!AD7*DATOS!$B$29</f>
        <v>1200</v>
      </c>
      <c r="AJ7" s="28">
        <f t="shared" si="1"/>
        <v>6120</v>
      </c>
      <c r="AK7" s="6">
        <f t="shared" si="2"/>
        <v>204</v>
      </c>
    </row>
    <row r="8" spans="1:37" x14ac:dyDescent="0.2">
      <c r="A8" s="15" t="s">
        <v>66</v>
      </c>
      <c r="B8" s="23">
        <v>1</v>
      </c>
      <c r="C8" s="24">
        <v>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>
        <v>1</v>
      </c>
      <c r="W8" s="24"/>
      <c r="X8" s="24"/>
      <c r="Y8" s="24"/>
      <c r="Z8" s="24"/>
      <c r="AA8" s="24"/>
      <c r="AB8" s="24"/>
      <c r="AC8" s="24">
        <v>830</v>
      </c>
      <c r="AD8" s="24">
        <f>AC8*DATOS!$B$2</f>
        <v>6640</v>
      </c>
      <c r="AE8" s="25">
        <f t="shared" si="0"/>
        <v>3320</v>
      </c>
      <c r="AF8" s="26">
        <f>AE8*B8*DATOS!$B$3+'COST PER TASK'!AE8*'COST PER TASK'!C8*DATOS!$B$4+'COST PER TASK'!AE8*'COST PER TASK'!D8*DATOS!$B$5</f>
        <v>136120</v>
      </c>
      <c r="AG8" s="26">
        <f>E8*AD8*DATOS!$D$6+'COST PER TASK'!F8*'COST PER TASK'!AD8*DATOS!$D$7+'COST PER TASK'!G8*'COST PER TASK'!AD8*DATOS!$D$8+'COST PER TASK'!H8*'COST PER TASK'!AD8*DATOS!$D$9+'COST PER TASK'!I8*'COST PER TASK'!AD8*DATOS!$D$10+'COST PER TASK'!J8*'COST PER TASK'!AD8*DATOS!$D$11+'COST PER TASK'!K8*'COST PER TASK'!AD8*DATOS!$D$12+'COST PER TASK'!L8*'COST PER TASK'!AD8*DATOS!$D$13+'COST PER TASK'!M8*'COST PER TASK'!AD8*DATOS!$D$14+'COST PER TASK'!N8*'COST PER TASK'!AD8*DATOS!$D$15</f>
        <v>0</v>
      </c>
      <c r="AH8" s="26">
        <f>'COST PER TASK'!O8*'COST PER TASK'!AD8*DATOS!$D$16+'COST PER TASK'!P8*'COST PER TASK'!AD8*DATOS!$D$17+'COST PER TASK'!Q8*'COST PER TASK'!AD8*DATOS!$D$18+'COST PER TASK'!R8*'COST PER TASK'!AD8*DATOS!$D$19+'COST PER TASK'!S8*'COST PER TASK'!AD8*DATOS!$D$20+'COST PER TASK'!T8*'COST PER TASK'!AD8*DATOS!$D$21+'COST PER TASK'!U8*'COST PER TASK'!AD8*DATOS!$D$22</f>
        <v>0</v>
      </c>
      <c r="AI8" s="27">
        <f>'COST PER TASK'!V8*'COST PER TASK'!AD8*DATOS!$B$23+'COST PER TASK'!W8*'COST PER TASK'!AD8*DATOS!$B$24+'COST PER TASK'!X8*'COST PER TASK'!AD8*DATOS!$B$25+'COST PER TASK'!Y8*'COST PER TASK'!AD8*DATOS!$B$26+'COST PER TASK'!Z8*'COST PER TASK'!AD8*DATOS!$B$27+'COST PER TASK'!AA8*'COST PER TASK'!AD8*DATOS!$B$28+'COST PER TASK'!AB8*'COST PER TASK'!AD8*DATOS!$B$29</f>
        <v>33200</v>
      </c>
      <c r="AJ8" s="28">
        <f t="shared" si="1"/>
        <v>169320</v>
      </c>
      <c r="AK8" s="6">
        <f>AJ8/AC8</f>
        <v>204</v>
      </c>
    </row>
    <row r="9" spans="1:37" x14ac:dyDescent="0.2">
      <c r="A9" s="15" t="s">
        <v>67</v>
      </c>
      <c r="B9" s="23">
        <v>1</v>
      </c>
      <c r="C9" s="24">
        <v>1</v>
      </c>
      <c r="D9" s="24"/>
      <c r="E9" s="24">
        <v>1</v>
      </c>
      <c r="F9" s="24"/>
      <c r="G9" s="24">
        <v>1</v>
      </c>
      <c r="H9" s="24"/>
      <c r="I9" s="24"/>
      <c r="J9" s="24"/>
      <c r="K9" s="24">
        <v>1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>
        <v>1</v>
      </c>
      <c r="W9" s="24"/>
      <c r="X9" s="24"/>
      <c r="Y9" s="24"/>
      <c r="Z9" s="24"/>
      <c r="AA9" s="24"/>
      <c r="AB9" s="24"/>
      <c r="AC9" s="24">
        <v>2</v>
      </c>
      <c r="AD9" s="24">
        <f>AC9*DATOS!$B$2</f>
        <v>16</v>
      </c>
      <c r="AE9" s="25">
        <f t="shared" si="0"/>
        <v>8</v>
      </c>
      <c r="AF9" s="26">
        <f>AE9*B9*DATOS!$B$3+'COST PER TASK'!AE9*'COST PER TASK'!C9*DATOS!$B$4+'COST PER TASK'!AE9*'COST PER TASK'!D9*DATOS!$B$5</f>
        <v>328</v>
      </c>
      <c r="AG9" s="26">
        <f>E9*AD9*DATOS!$D$6+'COST PER TASK'!F9*'COST PER TASK'!AD9*DATOS!$D$7+'COST PER TASK'!G9*'COST PER TASK'!AD9*DATOS!$D$8+'COST PER TASK'!H9*'COST PER TASK'!AD9*DATOS!$D$9+'COST PER TASK'!I9*'COST PER TASK'!AD9*DATOS!$D$10+'COST PER TASK'!J9*'COST PER TASK'!AD9*DATOS!$D$11+'COST PER TASK'!K9*'COST PER TASK'!AD9*DATOS!$D$12+'COST PER TASK'!L9*'COST PER TASK'!AD9*DATOS!$D$13+'COST PER TASK'!M9*'COST PER TASK'!AD9*DATOS!$D$14+'COST PER TASK'!N9*'COST PER TASK'!AD9*DATOS!$D$15</f>
        <v>48.077988825667596</v>
      </c>
      <c r="AH9" s="26">
        <f>'COST PER TASK'!O9*'COST PER TASK'!AD9*DATOS!$D$16+'COST PER TASK'!P9*'COST PER TASK'!AD9*DATOS!$D$17+'COST PER TASK'!Q9*'COST PER TASK'!AD9*DATOS!$D$18+'COST PER TASK'!R9*'COST PER TASK'!AD9*DATOS!$D$19+'COST PER TASK'!S9*'COST PER TASK'!AD9*DATOS!$D$20+'COST PER TASK'!T9*'COST PER TASK'!AD9*DATOS!$D$21+'COST PER TASK'!U9*'COST PER TASK'!AD9*DATOS!$D$22</f>
        <v>0</v>
      </c>
      <c r="AI9" s="27">
        <f>'COST PER TASK'!V9*'COST PER TASK'!AD9*DATOS!$B$23+'COST PER TASK'!W9*'COST PER TASK'!AD9*DATOS!$B$24+'COST PER TASK'!X9*'COST PER TASK'!AD9*DATOS!$B$25+'COST PER TASK'!Y9*'COST PER TASK'!AD9*DATOS!$B$26+'COST PER TASK'!Z9*'COST PER TASK'!AD9*DATOS!$B$27+'COST PER TASK'!AA9*'COST PER TASK'!AD9*DATOS!$B$28+'COST PER TASK'!AB9*'COST PER TASK'!AD9*DATOS!$B$29</f>
        <v>80</v>
      </c>
      <c r="AJ9" s="28">
        <f t="shared" si="1"/>
        <v>456.0779888256676</v>
      </c>
      <c r="AK9" s="6">
        <f t="shared" si="2"/>
        <v>228.0389944128338</v>
      </c>
    </row>
    <row r="10" spans="1:37" x14ac:dyDescent="0.2">
      <c r="A10" s="15" t="s">
        <v>68</v>
      </c>
      <c r="B10" s="23">
        <v>1</v>
      </c>
      <c r="C10" s="24">
        <v>1</v>
      </c>
      <c r="D10" s="24"/>
      <c r="E10" s="24">
        <v>1</v>
      </c>
      <c r="F10" s="24"/>
      <c r="G10" s="24">
        <v>1</v>
      </c>
      <c r="H10" s="24"/>
      <c r="I10" s="24"/>
      <c r="J10" s="24"/>
      <c r="K10" s="24">
        <v>1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>
        <v>1</v>
      </c>
      <c r="W10" s="24"/>
      <c r="X10" s="24"/>
      <c r="Y10" s="24"/>
      <c r="Z10" s="24"/>
      <c r="AA10" s="24"/>
      <c r="AB10" s="24"/>
      <c r="AC10" s="24">
        <v>2</v>
      </c>
      <c r="AD10" s="24">
        <f>AC10*DATOS!$B$2</f>
        <v>16</v>
      </c>
      <c r="AE10" s="25">
        <f t="shared" si="0"/>
        <v>8</v>
      </c>
      <c r="AF10" s="26">
        <f>AE10*B10*DATOS!$B$3+'COST PER TASK'!AE10*'COST PER TASK'!C10*DATOS!$B$4+'COST PER TASK'!AE10*'COST PER TASK'!D10*DATOS!$B$5</f>
        <v>328</v>
      </c>
      <c r="AG10" s="26">
        <f>E10*AD10*DATOS!$D$6+'COST PER TASK'!F10*'COST PER TASK'!AD10*DATOS!$D$7+'COST PER TASK'!G10*'COST PER TASK'!AD10*DATOS!$D$8+'COST PER TASK'!H10*'COST PER TASK'!AD10*DATOS!$D$9+'COST PER TASK'!I10*'COST PER TASK'!AD10*DATOS!$D$10+'COST PER TASK'!J10*'COST PER TASK'!AD10*DATOS!$D$11+'COST PER TASK'!K10*'COST PER TASK'!AD10*DATOS!$D$12+'COST PER TASK'!L10*'COST PER TASK'!AD10*DATOS!$D$13+'COST PER TASK'!M10*'COST PER TASK'!AD10*DATOS!$D$14+'COST PER TASK'!N10*'COST PER TASK'!AD10*DATOS!$D$15</f>
        <v>48.077988825667596</v>
      </c>
      <c r="AH10" s="26">
        <f>'COST PER TASK'!O10*'COST PER TASK'!AD10*DATOS!$D$16+'COST PER TASK'!P10*'COST PER TASK'!AD10*DATOS!$D$17+'COST PER TASK'!Q10*'COST PER TASK'!AD10*DATOS!$D$18+'COST PER TASK'!R10*'COST PER TASK'!AD10*DATOS!$D$19+'COST PER TASK'!S10*'COST PER TASK'!AD10*DATOS!$D$20+'COST PER TASK'!T10*'COST PER TASK'!AD10*DATOS!$D$21+'COST PER TASK'!U10*'COST PER TASK'!AD10*DATOS!$D$22</f>
        <v>0</v>
      </c>
      <c r="AI10" s="27">
        <f>'COST PER TASK'!V10*'COST PER TASK'!AD10*DATOS!$B$23+'COST PER TASK'!W10*'COST PER TASK'!AD10*DATOS!$B$24+'COST PER TASK'!X10*'COST PER TASK'!AD10*DATOS!$B$25+'COST PER TASK'!Y10*'COST PER TASK'!AD10*DATOS!$B$26+'COST PER TASK'!Z10*'COST PER TASK'!AD10*DATOS!$B$27+'COST PER TASK'!AA10*'COST PER TASK'!AD10*DATOS!$B$28+'COST PER TASK'!AB10*'COST PER TASK'!AD10*DATOS!$B$29</f>
        <v>80</v>
      </c>
      <c r="AJ10" s="28">
        <f t="shared" si="1"/>
        <v>456.0779888256676</v>
      </c>
      <c r="AK10" s="6">
        <f t="shared" si="2"/>
        <v>228.0389944128338</v>
      </c>
    </row>
    <row r="11" spans="1:37" x14ac:dyDescent="0.2">
      <c r="A11" s="15" t="s">
        <v>69</v>
      </c>
      <c r="B11" s="23">
        <v>1</v>
      </c>
      <c r="C11" s="24">
        <v>1</v>
      </c>
      <c r="D11" s="24"/>
      <c r="E11" s="24">
        <v>1</v>
      </c>
      <c r="F11" s="24"/>
      <c r="G11" s="24">
        <v>1</v>
      </c>
      <c r="H11" s="24"/>
      <c r="I11" s="24"/>
      <c r="J11" s="24"/>
      <c r="K11" s="24">
        <v>1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>
        <v>1</v>
      </c>
      <c r="W11" s="24"/>
      <c r="X11" s="24"/>
      <c r="Y11" s="24"/>
      <c r="Z11" s="24"/>
      <c r="AA11" s="24"/>
      <c r="AB11" s="24"/>
      <c r="AC11" s="24">
        <v>3</v>
      </c>
      <c r="AD11" s="24">
        <f>AC11*DATOS!$B$2</f>
        <v>24</v>
      </c>
      <c r="AE11" s="25">
        <f t="shared" si="0"/>
        <v>12</v>
      </c>
      <c r="AF11" s="26">
        <f>AE11*B11*DATOS!$B$3+'COST PER TASK'!AE11*'COST PER TASK'!C11*DATOS!$B$4+'COST PER TASK'!AE11*'COST PER TASK'!D11*DATOS!$B$5</f>
        <v>492</v>
      </c>
      <c r="AG11" s="26">
        <f>E11*AD11*DATOS!$D$6+'COST PER TASK'!F11*'COST PER TASK'!AD11*DATOS!$D$7+'COST PER TASK'!G11*'COST PER TASK'!AD11*DATOS!$D$8+'COST PER TASK'!H11*'COST PER TASK'!AD11*DATOS!$D$9+'COST PER TASK'!I11*'COST PER TASK'!AD11*DATOS!$D$10+'COST PER TASK'!J11*'COST PER TASK'!AD11*DATOS!$D$11+'COST PER TASK'!K11*'COST PER TASK'!AD11*DATOS!$D$12+'COST PER TASK'!L11*'COST PER TASK'!AD11*DATOS!$D$13+'COST PER TASK'!M11*'COST PER TASK'!AD11*DATOS!$D$14+'COST PER TASK'!N11*'COST PER TASK'!AD11*DATOS!$D$15</f>
        <v>72.11698323850139</v>
      </c>
      <c r="AH11" s="26">
        <f>'COST PER TASK'!O11*'COST PER TASK'!AD11*DATOS!$D$16+'COST PER TASK'!P11*'COST PER TASK'!AD11*DATOS!$D$17+'COST PER TASK'!Q11*'COST PER TASK'!AD11*DATOS!$D$18+'COST PER TASK'!R11*'COST PER TASK'!AD11*DATOS!$D$19+'COST PER TASK'!S11*'COST PER TASK'!AD11*DATOS!$D$20+'COST PER TASK'!T11*'COST PER TASK'!AD11*DATOS!$D$21+'COST PER TASK'!U11*'COST PER TASK'!AD11*DATOS!$D$22</f>
        <v>0</v>
      </c>
      <c r="AI11" s="27">
        <f>'COST PER TASK'!V11*'COST PER TASK'!AD11*DATOS!$B$23+'COST PER TASK'!W11*'COST PER TASK'!AD11*DATOS!$B$24+'COST PER TASK'!X11*'COST PER TASK'!AD11*DATOS!$B$25+'COST PER TASK'!Y11*'COST PER TASK'!AD11*DATOS!$B$26+'COST PER TASK'!Z11*'COST PER TASK'!AD11*DATOS!$B$27+'COST PER TASK'!AA11*'COST PER TASK'!AD11*DATOS!$B$28+'COST PER TASK'!AB11*'COST PER TASK'!AD11*DATOS!$B$29</f>
        <v>120</v>
      </c>
      <c r="AJ11" s="28">
        <f t="shared" si="1"/>
        <v>684.11698323850135</v>
      </c>
      <c r="AK11" s="6">
        <f t="shared" si="2"/>
        <v>228.03899441283377</v>
      </c>
    </row>
    <row r="12" spans="1:37" x14ac:dyDescent="0.2">
      <c r="A12" s="15" t="s">
        <v>70</v>
      </c>
      <c r="B12" s="23">
        <v>1</v>
      </c>
      <c r="C12" s="24">
        <v>1</v>
      </c>
      <c r="D12" s="24"/>
      <c r="E12" s="24">
        <v>1</v>
      </c>
      <c r="F12" s="24"/>
      <c r="G12" s="24">
        <v>1</v>
      </c>
      <c r="H12" s="24"/>
      <c r="I12" s="24"/>
      <c r="J12" s="24"/>
      <c r="K12" s="24">
        <v>1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>
        <v>1</v>
      </c>
      <c r="W12" s="24"/>
      <c r="X12" s="24"/>
      <c r="Y12" s="24"/>
      <c r="Z12" s="24"/>
      <c r="AA12" s="24"/>
      <c r="AB12" s="24"/>
      <c r="AC12" s="24">
        <v>5</v>
      </c>
      <c r="AD12" s="24">
        <f>AC12*DATOS!$B$2</f>
        <v>40</v>
      </c>
      <c r="AE12" s="25">
        <f t="shared" si="0"/>
        <v>20</v>
      </c>
      <c r="AF12" s="26">
        <f>AE12*B12*DATOS!$B$3+'COST PER TASK'!AE12*'COST PER TASK'!C12*DATOS!$B$4+'COST PER TASK'!AE12*'COST PER TASK'!D12*DATOS!$B$5</f>
        <v>820</v>
      </c>
      <c r="AG12" s="26">
        <f>E12*AD12*DATOS!$D$6+'COST PER TASK'!F12*'COST PER TASK'!AD12*DATOS!$D$7+'COST PER TASK'!G12*'COST PER TASK'!AD12*DATOS!$D$8+'COST PER TASK'!H12*'COST PER TASK'!AD12*DATOS!$D$9+'COST PER TASK'!I12*'COST PER TASK'!AD12*DATOS!$D$10+'COST PER TASK'!J12*'COST PER TASK'!AD12*DATOS!$D$11+'COST PER TASK'!K12*'COST PER TASK'!AD12*DATOS!$D$12+'COST PER TASK'!L12*'COST PER TASK'!AD12*DATOS!$D$13+'COST PER TASK'!M12*'COST PER TASK'!AD12*DATOS!$D$14+'COST PER TASK'!N12*'COST PER TASK'!AD12*DATOS!$D$15</f>
        <v>120.19497206416899</v>
      </c>
      <c r="AH12" s="26">
        <f>'COST PER TASK'!O12*'COST PER TASK'!AD12*DATOS!$D$16+'COST PER TASK'!P12*'COST PER TASK'!AD12*DATOS!$D$17+'COST PER TASK'!Q12*'COST PER TASK'!AD12*DATOS!$D$18+'COST PER TASK'!R12*'COST PER TASK'!AD12*DATOS!$D$19+'COST PER TASK'!S12*'COST PER TASK'!AD12*DATOS!$D$20+'COST PER TASK'!T12*'COST PER TASK'!AD12*DATOS!$D$21+'COST PER TASK'!U12*'COST PER TASK'!AD12*DATOS!$D$22</f>
        <v>0</v>
      </c>
      <c r="AI12" s="27">
        <f>'COST PER TASK'!V12*'COST PER TASK'!AD12*DATOS!$B$23+'COST PER TASK'!W12*'COST PER TASK'!AD12*DATOS!$B$24+'COST PER TASK'!X12*'COST PER TASK'!AD12*DATOS!$B$25+'COST PER TASK'!Y12*'COST PER TASK'!AD12*DATOS!$B$26+'COST PER TASK'!Z12*'COST PER TASK'!AD12*DATOS!$B$27+'COST PER TASK'!AA12*'COST PER TASK'!AD12*DATOS!$B$28+'COST PER TASK'!AB12*'COST PER TASK'!AD12*DATOS!$B$29</f>
        <v>200</v>
      </c>
      <c r="AJ12" s="28">
        <f t="shared" si="1"/>
        <v>1140.194972064169</v>
      </c>
      <c r="AK12" s="6">
        <f t="shared" si="2"/>
        <v>228.0389944128338</v>
      </c>
    </row>
    <row r="13" spans="1:37" x14ac:dyDescent="0.2">
      <c r="A13" s="15" t="s">
        <v>71</v>
      </c>
      <c r="B13" s="23">
        <v>1</v>
      </c>
      <c r="C13" s="24">
        <v>1</v>
      </c>
      <c r="D13" s="24"/>
      <c r="E13" s="24">
        <v>1</v>
      </c>
      <c r="F13" s="24"/>
      <c r="G13" s="24">
        <v>1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>
        <v>1</v>
      </c>
      <c r="W13" s="24"/>
      <c r="X13" s="24"/>
      <c r="Y13" s="24"/>
      <c r="Z13" s="24"/>
      <c r="AA13" s="24"/>
      <c r="AB13" s="24"/>
      <c r="AC13" s="24">
        <v>5</v>
      </c>
      <c r="AD13" s="24">
        <f>AC13*DATOS!$B$2</f>
        <v>40</v>
      </c>
      <c r="AE13" s="25">
        <f t="shared" si="0"/>
        <v>20</v>
      </c>
      <c r="AF13" s="26">
        <f>AE13*B13*DATOS!$B$3+'COST PER TASK'!AE13*'COST PER TASK'!C13*DATOS!$B$4+'COST PER TASK'!AE13*'COST PER TASK'!D13*DATOS!$B$5</f>
        <v>820</v>
      </c>
      <c r="AG13" s="26">
        <f>E13*AD13*DATOS!$D$6+'COST PER TASK'!F13*'COST PER TASK'!AD13*DATOS!$D$7+'COST PER TASK'!G13*'COST PER TASK'!AD13*DATOS!$D$8+'COST PER TASK'!H13*'COST PER TASK'!AD13*DATOS!$D$9+'COST PER TASK'!I13*'COST PER TASK'!AD13*DATOS!$D$10+'COST PER TASK'!J13*'COST PER TASK'!AD13*DATOS!$D$11+'COST PER TASK'!K13*'COST PER TASK'!AD13*DATOS!$D$12+'COST PER TASK'!L13*'COST PER TASK'!AD13*DATOS!$D$13+'COST PER TASK'!M13*'COST PER TASK'!AD13*DATOS!$D$14+'COST PER TASK'!N13*'COST PER TASK'!AD13*DATOS!$D$15</f>
        <v>17.69497206416899</v>
      </c>
      <c r="AH13" s="26">
        <f>'COST PER TASK'!O13*'COST PER TASK'!AD13*DATOS!$D$16+'COST PER TASK'!P13*'COST PER TASK'!AD13*DATOS!$D$17+'COST PER TASK'!Q13*'COST PER TASK'!AD13*DATOS!$D$18+'COST PER TASK'!R13*'COST PER TASK'!AD13*DATOS!$D$19+'COST PER TASK'!S13*'COST PER TASK'!AD13*DATOS!$D$20+'COST PER TASK'!T13*'COST PER TASK'!AD13*DATOS!$D$21+'COST PER TASK'!U13*'COST PER TASK'!AD13*DATOS!$D$22</f>
        <v>0</v>
      </c>
      <c r="AI13" s="27">
        <f>'COST PER TASK'!V13*'COST PER TASK'!AD13*DATOS!$B$23+'COST PER TASK'!W13*'COST PER TASK'!AD13*DATOS!$B$24+'COST PER TASK'!X13*'COST PER TASK'!AD13*DATOS!$B$25+'COST PER TASK'!Y13*'COST PER TASK'!AD13*DATOS!$B$26+'COST PER TASK'!Z13*'COST PER TASK'!AD13*DATOS!$B$27+'COST PER TASK'!AA13*'COST PER TASK'!AD13*DATOS!$B$28+'COST PER TASK'!AB13*'COST PER TASK'!AD13*DATOS!$B$29</f>
        <v>200</v>
      </c>
      <c r="AJ13" s="28">
        <f t="shared" si="1"/>
        <v>1037.694972064169</v>
      </c>
      <c r="AK13" s="6">
        <f t="shared" si="2"/>
        <v>207.5389944128338</v>
      </c>
    </row>
    <row r="14" spans="1:37" x14ac:dyDescent="0.2">
      <c r="A14" s="15" t="s">
        <v>72</v>
      </c>
      <c r="B14" s="23">
        <v>1</v>
      </c>
      <c r="C14" s="24">
        <v>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>
        <v>1</v>
      </c>
      <c r="W14" s="24"/>
      <c r="X14" s="24"/>
      <c r="Y14" s="24"/>
      <c r="Z14" s="24"/>
      <c r="AA14" s="24"/>
      <c r="AB14" s="24"/>
      <c r="AC14" s="24">
        <v>3</v>
      </c>
      <c r="AD14" s="24">
        <f>AC14*DATOS!$B$2</f>
        <v>24</v>
      </c>
      <c r="AE14" s="25">
        <f t="shared" si="0"/>
        <v>12</v>
      </c>
      <c r="AF14" s="26">
        <f>AE14*B14*DATOS!$B$3+'COST PER TASK'!AE14*'COST PER TASK'!C14*DATOS!$B$4+'COST PER TASK'!AE14*'COST PER TASK'!D14*DATOS!$B$5</f>
        <v>492</v>
      </c>
      <c r="AG14" s="26">
        <f>E14*AD14*DATOS!$D$6+'COST PER TASK'!F14*'COST PER TASK'!AD14*DATOS!$D$7+'COST PER TASK'!G14*'COST PER TASK'!AD14*DATOS!$D$8+'COST PER TASK'!H14*'COST PER TASK'!AD14*DATOS!$D$9+'COST PER TASK'!I14*'COST PER TASK'!AD14*DATOS!$D$10+'COST PER TASK'!J14*'COST PER TASK'!AD14*DATOS!$D$11+'COST PER TASK'!K14*'COST PER TASK'!AD14*DATOS!$D$12+'COST PER TASK'!L14*'COST PER TASK'!AD14*DATOS!$D$13+'COST PER TASK'!M14*'COST PER TASK'!AD14*DATOS!$D$14+'COST PER TASK'!N14*'COST PER TASK'!AD14*DATOS!$D$15</f>
        <v>0</v>
      </c>
      <c r="AH14" s="26">
        <f>'COST PER TASK'!O14*'COST PER TASK'!AD14*DATOS!$D$16+'COST PER TASK'!P14*'COST PER TASK'!AD14*DATOS!$D$17+'COST PER TASK'!Q14*'COST PER TASK'!AD14*DATOS!$D$18+'COST PER TASK'!R14*'COST PER TASK'!AD14*DATOS!$D$19+'COST PER TASK'!S14*'COST PER TASK'!AD14*DATOS!$D$20+'COST PER TASK'!T14*'COST PER TASK'!AD14*DATOS!$D$21+'COST PER TASK'!U14*'COST PER TASK'!AD14*DATOS!$D$22</f>
        <v>0</v>
      </c>
      <c r="AI14" s="27">
        <f>'COST PER TASK'!V14*'COST PER TASK'!AD14*DATOS!$B$23+'COST PER TASK'!W14*'COST PER TASK'!AD14*DATOS!$B$24+'COST PER TASK'!X14*'COST PER TASK'!AD14*DATOS!$B$25+'COST PER TASK'!Y14*'COST PER TASK'!AD14*DATOS!$B$26+'COST PER TASK'!Z14*'COST PER TASK'!AD14*DATOS!$B$27+'COST PER TASK'!AA14*'COST PER TASK'!AD14*DATOS!$B$28+'COST PER TASK'!AB14*'COST PER TASK'!AD14*DATOS!$B$29</f>
        <v>120</v>
      </c>
      <c r="AJ14" s="28">
        <f t="shared" si="1"/>
        <v>612</v>
      </c>
      <c r="AK14" s="6">
        <f t="shared" si="2"/>
        <v>204</v>
      </c>
    </row>
    <row r="15" spans="1:37" x14ac:dyDescent="0.2">
      <c r="A15" s="15" t="s">
        <v>73</v>
      </c>
      <c r="B15" s="23">
        <v>1</v>
      </c>
      <c r="C15" s="24">
        <v>1</v>
      </c>
      <c r="D15" s="24"/>
      <c r="E15" s="24">
        <v>1</v>
      </c>
      <c r="F15" s="24">
        <v>1</v>
      </c>
      <c r="G15" s="24">
        <v>1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>
        <v>1</v>
      </c>
      <c r="W15" s="24"/>
      <c r="X15" s="24"/>
      <c r="Y15" s="24"/>
      <c r="Z15" s="24"/>
      <c r="AA15" s="24"/>
      <c r="AB15" s="24"/>
      <c r="AC15" s="24">
        <v>880</v>
      </c>
      <c r="AD15" s="24">
        <f>AC15*DATOS!$B$2</f>
        <v>7040</v>
      </c>
      <c r="AE15" s="25">
        <f t="shared" si="0"/>
        <v>3520</v>
      </c>
      <c r="AF15" s="26">
        <f>AE15*B15*DATOS!$B$3+'COST PER TASK'!AE15*'COST PER TASK'!C15*DATOS!$B$4+'COST PER TASK'!AE15*'COST PER TASK'!D15*DATOS!$B$5</f>
        <v>144320</v>
      </c>
      <c r="AG15" s="26">
        <f>E15*AD15*DATOS!$D$6+'COST PER TASK'!F15*'COST PER TASK'!AD15*DATOS!$D$7+'COST PER TASK'!G15*'COST PER TASK'!AD15*DATOS!$D$8+'COST PER TASK'!H15*'COST PER TASK'!AD15*DATOS!$D$9+'COST PER TASK'!I15*'COST PER TASK'!AD15*DATOS!$D$10+'COST PER TASK'!J15*'COST PER TASK'!AD15*DATOS!$D$11+'COST PER TASK'!K15*'COST PER TASK'!AD15*DATOS!$D$12+'COST PER TASK'!L15*'COST PER TASK'!AD15*DATOS!$D$13+'COST PER TASK'!M15*'COST PER TASK'!AD15*DATOS!$D$14+'COST PER TASK'!N15*'COST PER TASK'!AD15*DATOS!$D$15</f>
        <v>3114.3150832937426</v>
      </c>
      <c r="AH15" s="26">
        <f>'COST PER TASK'!O15*'COST PER TASK'!AD15*DATOS!$D$16+'COST PER TASK'!P15*'COST PER TASK'!AD15*DATOS!$D$17+'COST PER TASK'!Q15*'COST PER TASK'!AD15*DATOS!$D$18+'COST PER TASK'!R15*'COST PER TASK'!AD15*DATOS!$D$19+'COST PER TASK'!S15*'COST PER TASK'!AD15*DATOS!$D$20+'COST PER TASK'!T15*'COST PER TASK'!AD15*DATOS!$D$21+'COST PER TASK'!U15*'COST PER TASK'!AD15*DATOS!$D$22</f>
        <v>0</v>
      </c>
      <c r="AI15" s="27">
        <f>'COST PER TASK'!V15*'COST PER TASK'!AD15*DATOS!$B$23+'COST PER TASK'!W15*'COST PER TASK'!AD15*DATOS!$B$24+'COST PER TASK'!X15*'COST PER TASK'!AD15*DATOS!$B$25+'COST PER TASK'!Y15*'COST PER TASK'!AD15*DATOS!$B$26+'COST PER TASK'!Z15*'COST PER TASK'!AD15*DATOS!$B$27+'COST PER TASK'!AA15*'COST PER TASK'!AD15*DATOS!$B$28+'COST PER TASK'!AB15*'COST PER TASK'!AD15*DATOS!$B$29</f>
        <v>35200</v>
      </c>
      <c r="AJ15" s="28">
        <f t="shared" si="1"/>
        <v>182634.31508329374</v>
      </c>
      <c r="AK15" s="6">
        <f t="shared" si="2"/>
        <v>207.5389944128338</v>
      </c>
    </row>
    <row r="16" spans="1:37" x14ac:dyDescent="0.2">
      <c r="A16" s="15" t="s">
        <v>74</v>
      </c>
      <c r="B16" s="23">
        <v>1</v>
      </c>
      <c r="C16" s="24">
        <v>1</v>
      </c>
      <c r="D16" s="24"/>
      <c r="E16" s="24">
        <v>1</v>
      </c>
      <c r="F16" s="24">
        <v>1</v>
      </c>
      <c r="G16" s="24">
        <v>1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>
        <v>1</v>
      </c>
      <c r="W16" s="24"/>
      <c r="X16" s="24"/>
      <c r="Y16" s="24"/>
      <c r="Z16" s="24"/>
      <c r="AA16" s="24"/>
      <c r="AB16" s="24"/>
      <c r="AC16" s="24">
        <v>880</v>
      </c>
      <c r="AD16" s="24">
        <f>AC16*DATOS!$B$2</f>
        <v>7040</v>
      </c>
      <c r="AE16" s="25">
        <f t="shared" si="0"/>
        <v>3520</v>
      </c>
      <c r="AF16" s="26">
        <f>AE16*B16*DATOS!$B$3+'COST PER TASK'!AE16*'COST PER TASK'!C16*DATOS!$B$4+'COST PER TASK'!AE16*'COST PER TASK'!D16*DATOS!$B$5</f>
        <v>144320</v>
      </c>
      <c r="AG16" s="26">
        <f>E16*AD16*DATOS!$D$6+'COST PER TASK'!F16*'COST PER TASK'!AD16*DATOS!$D$7+'COST PER TASK'!G16*'COST PER TASK'!AD16*DATOS!$D$8+'COST PER TASK'!H16*'COST PER TASK'!AD16*DATOS!$D$9+'COST PER TASK'!I16*'COST PER TASK'!AD16*DATOS!$D$10+'COST PER TASK'!J16*'COST PER TASK'!AD16*DATOS!$D$11+'COST PER TASK'!K16*'COST PER TASK'!AD16*DATOS!$D$12+'COST PER TASK'!L16*'COST PER TASK'!AD16*DATOS!$D$13+'COST PER TASK'!M16*'COST PER TASK'!AD16*DATOS!$D$14+'COST PER TASK'!N16*'COST PER TASK'!AD16*DATOS!$D$15</f>
        <v>3114.3150832937426</v>
      </c>
      <c r="AH16" s="26">
        <f>'COST PER TASK'!O16*'COST PER TASK'!AD16*DATOS!$D$16+'COST PER TASK'!P16*'COST PER TASK'!AD16*DATOS!$D$17+'COST PER TASK'!Q16*'COST PER TASK'!AD16*DATOS!$D$18+'COST PER TASK'!R16*'COST PER TASK'!AD16*DATOS!$D$19+'COST PER TASK'!S16*'COST PER TASK'!AD16*DATOS!$D$20+'COST PER TASK'!T16*'COST PER TASK'!AD16*DATOS!$D$21+'COST PER TASK'!U16*'COST PER TASK'!AD16*DATOS!$D$22</f>
        <v>0</v>
      </c>
      <c r="AI16" s="27">
        <f>'COST PER TASK'!V16*'COST PER TASK'!AD16*DATOS!$B$23+'COST PER TASK'!W16*'COST PER TASK'!AD16*DATOS!$B$24+'COST PER TASK'!X16*'COST PER TASK'!AD16*DATOS!$B$25+'COST PER TASK'!Y16*'COST PER TASK'!AD16*DATOS!$B$26+'COST PER TASK'!Z16*'COST PER TASK'!AD16*DATOS!$B$27+'COST PER TASK'!AA16*'COST PER TASK'!AD16*DATOS!$B$28+'COST PER TASK'!AB16*'COST PER TASK'!AD16*DATOS!$B$29</f>
        <v>35200</v>
      </c>
      <c r="AJ16" s="28">
        <f t="shared" si="1"/>
        <v>182634.31508329374</v>
      </c>
      <c r="AK16" s="6">
        <f t="shared" si="2"/>
        <v>207.5389944128338</v>
      </c>
    </row>
    <row r="17" spans="1:37" x14ac:dyDescent="0.2">
      <c r="A17" s="15" t="s">
        <v>75</v>
      </c>
      <c r="B17" s="23">
        <v>1</v>
      </c>
      <c r="C17" s="24">
        <v>1</v>
      </c>
      <c r="D17" s="24"/>
      <c r="E17" s="24">
        <v>1</v>
      </c>
      <c r="F17" s="24">
        <v>1</v>
      </c>
      <c r="G17" s="24">
        <v>1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>
        <v>1</v>
      </c>
      <c r="W17" s="24"/>
      <c r="X17" s="24"/>
      <c r="Y17" s="24"/>
      <c r="Z17" s="24"/>
      <c r="AA17" s="24"/>
      <c r="AB17" s="24"/>
      <c r="AC17" s="24">
        <v>880</v>
      </c>
      <c r="AD17" s="24">
        <f>AC17*DATOS!$B$2</f>
        <v>7040</v>
      </c>
      <c r="AE17" s="25">
        <f t="shared" si="0"/>
        <v>3520</v>
      </c>
      <c r="AF17" s="26">
        <f>AE17*B17*DATOS!$B$3+'COST PER TASK'!AE17*'COST PER TASK'!C17*DATOS!$B$4+'COST PER TASK'!AE17*'COST PER TASK'!D17*DATOS!$B$5</f>
        <v>144320</v>
      </c>
      <c r="AG17" s="26">
        <f>E17*AD17*DATOS!$D$6+'COST PER TASK'!F17*'COST PER TASK'!AD17*DATOS!$D$7+'COST PER TASK'!G17*'COST PER TASK'!AD17*DATOS!$D$8+'COST PER TASK'!H17*'COST PER TASK'!AD17*DATOS!$D$9+'COST PER TASK'!I17*'COST PER TASK'!AD17*DATOS!$D$10+'COST PER TASK'!J17*'COST PER TASK'!AD17*DATOS!$D$11+'COST PER TASK'!K17*'COST PER TASK'!AD17*DATOS!$D$12+'COST PER TASK'!L17*'COST PER TASK'!AD17*DATOS!$D$13+'COST PER TASK'!M17*'COST PER TASK'!AD17*DATOS!$D$14+'COST PER TASK'!N17*'COST PER TASK'!AD17*DATOS!$D$15</f>
        <v>3114.3150832937426</v>
      </c>
      <c r="AH17" s="26">
        <f>'COST PER TASK'!O17*'COST PER TASK'!AD17*DATOS!$D$16+'COST PER TASK'!P17*'COST PER TASK'!AD17*DATOS!$D$17+'COST PER TASK'!Q17*'COST PER TASK'!AD17*DATOS!$D$18+'COST PER TASK'!R17*'COST PER TASK'!AD17*DATOS!$D$19+'COST PER TASK'!S17*'COST PER TASK'!AD17*DATOS!$D$20+'COST PER TASK'!T17*'COST PER TASK'!AD17*DATOS!$D$21+'COST PER TASK'!U17*'COST PER TASK'!AD17*DATOS!$D$22</f>
        <v>0</v>
      </c>
      <c r="AI17" s="27">
        <f>'COST PER TASK'!V17*'COST PER TASK'!AD17*DATOS!$B$23+'COST PER TASK'!W17*'COST PER TASK'!AD17*DATOS!$B$24+'COST PER TASK'!X17*'COST PER TASK'!AD17*DATOS!$B$25+'COST PER TASK'!Y17*'COST PER TASK'!AD17*DATOS!$B$26+'COST PER TASK'!Z17*'COST PER TASK'!AD17*DATOS!$B$27+'COST PER TASK'!AA17*'COST PER TASK'!AD17*DATOS!$B$28+'COST PER TASK'!AB17*'COST PER TASK'!AD17*DATOS!$B$29</f>
        <v>35200</v>
      </c>
      <c r="AJ17" s="28">
        <f t="shared" si="1"/>
        <v>182634.31508329374</v>
      </c>
      <c r="AK17" s="6">
        <f t="shared" si="2"/>
        <v>207.5389944128338</v>
      </c>
    </row>
    <row r="18" spans="1:37" x14ac:dyDescent="0.2">
      <c r="A18" s="15" t="s">
        <v>76</v>
      </c>
      <c r="B18" s="23">
        <v>1</v>
      </c>
      <c r="C18" s="24">
        <v>1</v>
      </c>
      <c r="D18" s="24"/>
      <c r="E18" s="24">
        <v>1</v>
      </c>
      <c r="F18" s="24">
        <v>1</v>
      </c>
      <c r="G18" s="24">
        <v>1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>
        <v>1</v>
      </c>
      <c r="X18" s="24"/>
      <c r="Y18" s="24"/>
      <c r="Z18" s="24"/>
      <c r="AA18" s="24"/>
      <c r="AB18" s="24"/>
      <c r="AC18" s="24">
        <v>880</v>
      </c>
      <c r="AD18" s="24">
        <f>AC18*DATOS!$B$2</f>
        <v>7040</v>
      </c>
      <c r="AE18" s="25">
        <f t="shared" si="0"/>
        <v>3520</v>
      </c>
      <c r="AF18" s="26">
        <f>AE18*B18*DATOS!$B$3+'COST PER TASK'!AE18*'COST PER TASK'!C18*DATOS!$B$4+'COST PER TASK'!AE18*'COST PER TASK'!D18*DATOS!$B$5</f>
        <v>144320</v>
      </c>
      <c r="AG18" s="26">
        <f>E18*AD18*DATOS!$D$6+'COST PER TASK'!F18*'COST PER TASK'!AD18*DATOS!$D$7+'COST PER TASK'!G18*'COST PER TASK'!AD18*DATOS!$D$8+'COST PER TASK'!H18*'COST PER TASK'!AD18*DATOS!$D$9+'COST PER TASK'!I18*'COST PER TASK'!AD18*DATOS!$D$10+'COST PER TASK'!J18*'COST PER TASK'!AD18*DATOS!$D$11+'COST PER TASK'!K18*'COST PER TASK'!AD18*DATOS!$D$12+'COST PER TASK'!L18*'COST PER TASK'!AD18*DATOS!$D$13+'COST PER TASK'!M18*'COST PER TASK'!AD18*DATOS!$D$14+'COST PER TASK'!N18*'COST PER TASK'!AD18*DATOS!$D$15</f>
        <v>3114.3150832937426</v>
      </c>
      <c r="AH18" s="26">
        <f>'COST PER TASK'!O18*'COST PER TASK'!AD18*DATOS!$D$16+'COST PER TASK'!P18*'COST PER TASK'!AD18*DATOS!$D$17+'COST PER TASK'!Q18*'COST PER TASK'!AD18*DATOS!$D$18+'COST PER TASK'!R18*'COST PER TASK'!AD18*DATOS!$D$19+'COST PER TASK'!S18*'COST PER TASK'!AD18*DATOS!$D$20+'COST PER TASK'!T18*'COST PER TASK'!AD18*DATOS!$D$21+'COST PER TASK'!U18*'COST PER TASK'!AD18*DATOS!$D$22</f>
        <v>0</v>
      </c>
      <c r="AI18" s="27">
        <f>'COST PER TASK'!V18*'COST PER TASK'!AD18*DATOS!$B$23+'COST PER TASK'!W18*'COST PER TASK'!AD18*DATOS!$B$24+'COST PER TASK'!X18*'COST PER TASK'!AD18*DATOS!$B$25+'COST PER TASK'!Y18*'COST PER TASK'!AD18*DATOS!$B$26+'COST PER TASK'!Z18*'COST PER TASK'!AD18*DATOS!$B$27+'COST PER TASK'!AA18*'COST PER TASK'!AD18*DATOS!$B$28+'COST PER TASK'!AB18*'COST PER TASK'!AD18*DATOS!$B$29</f>
        <v>7040</v>
      </c>
      <c r="AJ18" s="28">
        <f t="shared" si="1"/>
        <v>154474.31508329374</v>
      </c>
      <c r="AK18" s="6">
        <f t="shared" si="2"/>
        <v>175.5389944128338</v>
      </c>
    </row>
    <row r="19" spans="1:37" x14ac:dyDescent="0.2">
      <c r="A19" s="15" t="s">
        <v>77</v>
      </c>
      <c r="B19" s="23">
        <v>1</v>
      </c>
      <c r="C19" s="24">
        <v>1</v>
      </c>
      <c r="D19" s="24"/>
      <c r="E19" s="24"/>
      <c r="F19" s="24"/>
      <c r="G19" s="24"/>
      <c r="H19" s="24">
        <v>1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>
        <v>1</v>
      </c>
      <c r="X19" s="24"/>
      <c r="Y19" s="24"/>
      <c r="Z19" s="24"/>
      <c r="AA19" s="24"/>
      <c r="AB19" s="24"/>
      <c r="AC19" s="24">
        <v>880</v>
      </c>
      <c r="AD19" s="24">
        <f>AC19*DATOS!$B$2</f>
        <v>7040</v>
      </c>
      <c r="AE19" s="25">
        <f t="shared" si="0"/>
        <v>3520</v>
      </c>
      <c r="AF19" s="26">
        <f>AE19*B19*DATOS!$B$3+'COST PER TASK'!AE19*'COST PER TASK'!C19*DATOS!$B$4+'COST PER TASK'!AE19*'COST PER TASK'!D19*DATOS!$B$5</f>
        <v>144320</v>
      </c>
      <c r="AG19" s="26">
        <f>E19*AD19*DATOS!$D$6+'COST PER TASK'!F19*'COST PER TASK'!AD19*DATOS!$D$7+'COST PER TASK'!G19*'COST PER TASK'!AD19*DATOS!$D$8+'COST PER TASK'!H19*'COST PER TASK'!AD19*DATOS!$D$9+'COST PER TASK'!I19*'COST PER TASK'!AD19*DATOS!$D$10+'COST PER TASK'!J19*'COST PER TASK'!AD19*DATOS!$D$11+'COST PER TASK'!K19*'COST PER TASK'!AD19*DATOS!$D$12+'COST PER TASK'!L19*'COST PER TASK'!AD19*DATOS!$D$13+'COST PER TASK'!M19*'COST PER TASK'!AD19*DATOS!$D$14+'COST PER TASK'!N19*'COST PER TASK'!AD19*DATOS!$D$15</f>
        <v>4264</v>
      </c>
      <c r="AH19" s="26">
        <f>'COST PER TASK'!O19*'COST PER TASK'!AD19*DATOS!$D$16+'COST PER TASK'!P19*'COST PER TASK'!AD19*DATOS!$D$17+'COST PER TASK'!Q19*'COST PER TASK'!AD19*DATOS!$D$18+'COST PER TASK'!R19*'COST PER TASK'!AD19*DATOS!$D$19+'COST PER TASK'!S19*'COST PER TASK'!AD19*DATOS!$D$20+'COST PER TASK'!T19*'COST PER TASK'!AD19*DATOS!$D$21+'COST PER TASK'!U19*'COST PER TASK'!AD19*DATOS!$D$22</f>
        <v>0</v>
      </c>
      <c r="AI19" s="27">
        <f>'COST PER TASK'!V19*'COST PER TASK'!AD19*DATOS!$B$23+'COST PER TASK'!W19*'COST PER TASK'!AD19*DATOS!$B$24+'COST PER TASK'!X19*'COST PER TASK'!AD19*DATOS!$B$25+'COST PER TASK'!Y19*'COST PER TASK'!AD19*DATOS!$B$26+'COST PER TASK'!Z19*'COST PER TASK'!AD19*DATOS!$B$27+'COST PER TASK'!AA19*'COST PER TASK'!AD19*DATOS!$B$28+'COST PER TASK'!AB19*'COST PER TASK'!AD19*DATOS!$B$29</f>
        <v>7040</v>
      </c>
      <c r="AJ19" s="28">
        <f t="shared" si="1"/>
        <v>155624</v>
      </c>
      <c r="AK19" s="6">
        <f t="shared" si="2"/>
        <v>176.84545454545454</v>
      </c>
    </row>
    <row r="20" spans="1:37" x14ac:dyDescent="0.2">
      <c r="A20" s="15" t="s">
        <v>78</v>
      </c>
      <c r="B20" s="23">
        <v>1</v>
      </c>
      <c r="C20" s="24">
        <v>2</v>
      </c>
      <c r="D20" s="24">
        <v>2</v>
      </c>
      <c r="E20" s="24">
        <v>1</v>
      </c>
      <c r="F20" s="24">
        <v>1</v>
      </c>
      <c r="G20" s="24">
        <v>1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>
        <v>1</v>
      </c>
      <c r="W20" s="24"/>
      <c r="X20" s="24"/>
      <c r="Y20" s="24"/>
      <c r="Z20" s="24"/>
      <c r="AA20" s="24"/>
      <c r="AB20" s="24"/>
      <c r="AC20" s="24">
        <v>30</v>
      </c>
      <c r="AD20" s="24">
        <f>AC20*DATOS!$B$2</f>
        <v>240</v>
      </c>
      <c r="AE20" s="25">
        <f t="shared" si="0"/>
        <v>48</v>
      </c>
      <c r="AF20" s="26">
        <f>AE20*B20*DATOS!$B$3+'COST PER TASK'!AE20*'COST PER TASK'!C20*DATOS!$B$4+'COST PER TASK'!AE20*'COST PER TASK'!D20*DATOS!$B$5</f>
        <v>3984</v>
      </c>
      <c r="AG20" s="26">
        <f>E20*AD20*DATOS!$D$6+'COST PER TASK'!F20*'COST PER TASK'!AD20*DATOS!$D$7+'COST PER TASK'!G20*'COST PER TASK'!AD20*DATOS!$D$8+'COST PER TASK'!H20*'COST PER TASK'!AD20*DATOS!$D$9+'COST PER TASK'!I20*'COST PER TASK'!AD20*DATOS!$D$10+'COST PER TASK'!J20*'COST PER TASK'!AD20*DATOS!$D$11+'COST PER TASK'!K20*'COST PER TASK'!AD20*DATOS!$D$12+'COST PER TASK'!L20*'COST PER TASK'!AD20*DATOS!$D$13+'COST PER TASK'!M20*'COST PER TASK'!AD20*DATOS!$D$14+'COST PER TASK'!N20*'COST PER TASK'!AD20*DATOS!$D$15</f>
        <v>106.16983238501395</v>
      </c>
      <c r="AH20" s="26">
        <f>'COST PER TASK'!O20*'COST PER TASK'!AD20*DATOS!$D$16+'COST PER TASK'!P20*'COST PER TASK'!AD20*DATOS!$D$17+'COST PER TASK'!Q20*'COST PER TASK'!AD20*DATOS!$D$18+'COST PER TASK'!R20*'COST PER TASK'!AD20*DATOS!$D$19+'COST PER TASK'!S20*'COST PER TASK'!AD20*DATOS!$D$20+'COST PER TASK'!T20*'COST PER TASK'!AD20*DATOS!$D$21+'COST PER TASK'!U20*'COST PER TASK'!AD20*DATOS!$D$22</f>
        <v>0</v>
      </c>
      <c r="AI20" s="27">
        <f>'COST PER TASK'!V20*'COST PER TASK'!AD20*DATOS!$B$23+'COST PER TASK'!W20*'COST PER TASK'!AD20*DATOS!$B$24+'COST PER TASK'!X20*'COST PER TASK'!AD20*DATOS!$B$25+'COST PER TASK'!Y20*'COST PER TASK'!AD20*DATOS!$B$26+'COST PER TASK'!Z20*'COST PER TASK'!AD20*DATOS!$B$27+'COST PER TASK'!AA20*'COST PER TASK'!AD20*DATOS!$B$28+'COST PER TASK'!AB20*'COST PER TASK'!AD20*DATOS!$B$29</f>
        <v>1200</v>
      </c>
      <c r="AJ20" s="28">
        <f t="shared" si="1"/>
        <v>5290.1698323850142</v>
      </c>
      <c r="AK20" s="6">
        <f t="shared" si="2"/>
        <v>176.33899441283381</v>
      </c>
    </row>
    <row r="21" spans="1:37" x14ac:dyDescent="0.2">
      <c r="A21" s="15" t="s">
        <v>79</v>
      </c>
      <c r="B21" s="23">
        <v>1</v>
      </c>
      <c r="C21" s="24">
        <v>2</v>
      </c>
      <c r="D21" s="24"/>
      <c r="E21" s="24">
        <v>1</v>
      </c>
      <c r="F21" s="24">
        <v>1</v>
      </c>
      <c r="G21" s="24">
        <v>1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>
        <v>1</v>
      </c>
      <c r="W21" s="24"/>
      <c r="X21" s="24"/>
      <c r="Y21" s="24"/>
      <c r="Z21" s="24"/>
      <c r="AA21" s="24"/>
      <c r="AB21" s="24"/>
      <c r="AC21" s="24">
        <v>25</v>
      </c>
      <c r="AD21" s="24">
        <f>AC21*DATOS!$B$2</f>
        <v>200</v>
      </c>
      <c r="AE21" s="25">
        <f t="shared" si="0"/>
        <v>66.666666666666671</v>
      </c>
      <c r="AF21" s="26">
        <f>AE21*B21*DATOS!$B$3+'COST PER TASK'!AE21*'COST PER TASK'!C21*DATOS!$B$4+'COST PER TASK'!AE21*'COST PER TASK'!D21*DATOS!$B$5</f>
        <v>3800</v>
      </c>
      <c r="AG21" s="26">
        <f>E21*AD21*DATOS!$D$6+'COST PER TASK'!F21*'COST PER TASK'!AD21*DATOS!$D$7+'COST PER TASK'!G21*'COST PER TASK'!AD21*DATOS!$D$8+'COST PER TASK'!H21*'COST PER TASK'!AD21*DATOS!$D$9+'COST PER TASK'!I21*'COST PER TASK'!AD21*DATOS!$D$10+'COST PER TASK'!J21*'COST PER TASK'!AD21*DATOS!$D$11+'COST PER TASK'!K21*'COST PER TASK'!AD21*DATOS!$D$12+'COST PER TASK'!L21*'COST PER TASK'!AD21*DATOS!$D$13+'COST PER TASK'!M21*'COST PER TASK'!AD21*DATOS!$D$14+'COST PER TASK'!N21*'COST PER TASK'!AD21*DATOS!$D$15</f>
        <v>88.474860320844954</v>
      </c>
      <c r="AH21" s="26">
        <f>'COST PER TASK'!O21*'COST PER TASK'!AD21*DATOS!$D$16+'COST PER TASK'!P21*'COST PER TASK'!AD21*DATOS!$D$17+'COST PER TASK'!Q21*'COST PER TASK'!AD21*DATOS!$D$18+'COST PER TASK'!R21*'COST PER TASK'!AD21*DATOS!$D$19+'COST PER TASK'!S21*'COST PER TASK'!AD21*DATOS!$D$20+'COST PER TASK'!T21*'COST PER TASK'!AD21*DATOS!$D$21+'COST PER TASK'!U21*'COST PER TASK'!AD21*DATOS!$D$22</f>
        <v>0</v>
      </c>
      <c r="AI21" s="27">
        <f>'COST PER TASK'!V21*'COST PER TASK'!AD21*DATOS!$B$23+'COST PER TASK'!W21*'COST PER TASK'!AD21*DATOS!$B$24+'COST PER TASK'!X21*'COST PER TASK'!AD21*DATOS!$B$25+'COST PER TASK'!Y21*'COST PER TASK'!AD21*DATOS!$B$26+'COST PER TASK'!Z21*'COST PER TASK'!AD21*DATOS!$B$27+'COST PER TASK'!AA21*'COST PER TASK'!AD21*DATOS!$B$28+'COST PER TASK'!AB21*'COST PER TASK'!AD21*DATOS!$B$29</f>
        <v>1000</v>
      </c>
      <c r="AJ21" s="28">
        <f t="shared" si="1"/>
        <v>4888.4748603208445</v>
      </c>
      <c r="AK21" s="6">
        <f t="shared" si="2"/>
        <v>195.53899441283377</v>
      </c>
    </row>
    <row r="22" spans="1:37" x14ac:dyDescent="0.2">
      <c r="A22" s="15" t="s">
        <v>80</v>
      </c>
      <c r="B22" s="23">
        <v>1</v>
      </c>
      <c r="C22" s="24">
        <v>2</v>
      </c>
      <c r="D22" s="24">
        <v>2</v>
      </c>
      <c r="E22" s="24">
        <v>1</v>
      </c>
      <c r="F22" s="24">
        <v>1</v>
      </c>
      <c r="G22" s="24">
        <v>1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>
        <v>1</v>
      </c>
      <c r="W22" s="24"/>
      <c r="X22" s="24"/>
      <c r="Y22" s="24"/>
      <c r="Z22" s="24"/>
      <c r="AA22" s="24"/>
      <c r="AB22" s="24"/>
      <c r="AC22" s="24">
        <v>25</v>
      </c>
      <c r="AD22" s="24">
        <f>AC22*DATOS!$B$2</f>
        <v>200</v>
      </c>
      <c r="AE22" s="25">
        <f t="shared" si="0"/>
        <v>40</v>
      </c>
      <c r="AF22" s="26">
        <f>AE22*B22*DATOS!$B$3+'COST PER TASK'!AE22*'COST PER TASK'!C22*DATOS!$B$4+'COST PER TASK'!AE22*'COST PER TASK'!D22*DATOS!$B$5</f>
        <v>3320</v>
      </c>
      <c r="AG22" s="26">
        <f>E22*AD22*DATOS!$D$6+'COST PER TASK'!F22*'COST PER TASK'!AD22*DATOS!$D$7+'COST PER TASK'!G22*'COST PER TASK'!AD22*DATOS!$D$8+'COST PER TASK'!H22*'COST PER TASK'!AD22*DATOS!$D$9+'COST PER TASK'!I22*'COST PER TASK'!AD22*DATOS!$D$10+'COST PER TASK'!J22*'COST PER TASK'!AD22*DATOS!$D$11+'COST PER TASK'!K22*'COST PER TASK'!AD22*DATOS!$D$12+'COST PER TASK'!L22*'COST PER TASK'!AD22*DATOS!$D$13+'COST PER TASK'!M22*'COST PER TASK'!AD22*DATOS!$D$14+'COST PER TASK'!N22*'COST PER TASK'!AD22*DATOS!$D$15</f>
        <v>88.474860320844954</v>
      </c>
      <c r="AH22" s="26">
        <f>'COST PER TASK'!O22*'COST PER TASK'!AD22*DATOS!$D$16+'COST PER TASK'!P22*'COST PER TASK'!AD22*DATOS!$D$17+'COST PER TASK'!Q22*'COST PER TASK'!AD22*DATOS!$D$18+'COST PER TASK'!R22*'COST PER TASK'!AD22*DATOS!$D$19+'COST PER TASK'!S22*'COST PER TASK'!AD22*DATOS!$D$20+'COST PER TASK'!T22*'COST PER TASK'!AD22*DATOS!$D$21+'COST PER TASK'!U22*'COST PER TASK'!AD22*DATOS!$D$22</f>
        <v>0</v>
      </c>
      <c r="AI22" s="27">
        <f>'COST PER TASK'!V22*'COST PER TASK'!AD22*DATOS!$B$23+'COST PER TASK'!W22*'COST PER TASK'!AD22*DATOS!$B$24+'COST PER TASK'!X22*'COST PER TASK'!AD22*DATOS!$B$25+'COST PER TASK'!Y22*'COST PER TASK'!AD22*DATOS!$B$26+'COST PER TASK'!Z22*'COST PER TASK'!AD22*DATOS!$B$27+'COST PER TASK'!AA22*'COST PER TASK'!AD22*DATOS!$B$28+'COST PER TASK'!AB22*'COST PER TASK'!AD22*DATOS!$B$29</f>
        <v>1000</v>
      </c>
      <c r="AJ22" s="28">
        <f t="shared" si="1"/>
        <v>4408.4748603208445</v>
      </c>
      <c r="AK22" s="6">
        <f t="shared" si="2"/>
        <v>176.33899441283378</v>
      </c>
    </row>
    <row r="23" spans="1:37" x14ac:dyDescent="0.2">
      <c r="A23" s="15" t="s">
        <v>81</v>
      </c>
      <c r="B23" s="23">
        <v>1</v>
      </c>
      <c r="C23" s="24">
        <v>2</v>
      </c>
      <c r="D23" s="24"/>
      <c r="E23" s="24">
        <v>1</v>
      </c>
      <c r="F23" s="24">
        <v>1</v>
      </c>
      <c r="G23" s="24">
        <v>1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>
        <v>1</v>
      </c>
      <c r="W23" s="24"/>
      <c r="X23" s="24"/>
      <c r="Y23" s="24"/>
      <c r="Z23" s="24"/>
      <c r="AA23" s="24"/>
      <c r="AB23" s="24"/>
      <c r="AC23" s="24">
        <v>30</v>
      </c>
      <c r="AD23" s="24">
        <f>AC23*DATOS!$B$2</f>
        <v>240</v>
      </c>
      <c r="AE23" s="25">
        <f t="shared" si="0"/>
        <v>80</v>
      </c>
      <c r="AF23" s="26">
        <f>AE23*B23*DATOS!$B$3+'COST PER TASK'!AE23*'COST PER TASK'!C23*DATOS!$B$4+'COST PER TASK'!AE23*'COST PER TASK'!D23*DATOS!$B$5</f>
        <v>4560</v>
      </c>
      <c r="AG23" s="26">
        <f>E23*AD23*DATOS!$D$6+'COST PER TASK'!F23*'COST PER TASK'!AD23*DATOS!$D$7+'COST PER TASK'!G23*'COST PER TASK'!AD23*DATOS!$D$8+'COST PER TASK'!H23*'COST PER TASK'!AD23*DATOS!$D$9+'COST PER TASK'!I23*'COST PER TASK'!AD23*DATOS!$D$10+'COST PER TASK'!J23*'COST PER TASK'!AD23*DATOS!$D$11+'COST PER TASK'!K23*'COST PER TASK'!AD23*DATOS!$D$12+'COST PER TASK'!L23*'COST PER TASK'!AD23*DATOS!$D$13+'COST PER TASK'!M23*'COST PER TASK'!AD23*DATOS!$D$14+'COST PER TASK'!N23*'COST PER TASK'!AD23*DATOS!$D$15</f>
        <v>106.16983238501395</v>
      </c>
      <c r="AH23" s="26">
        <f>'COST PER TASK'!O23*'COST PER TASK'!AD23*DATOS!$D$16+'COST PER TASK'!P23*'COST PER TASK'!AD23*DATOS!$D$17+'COST PER TASK'!Q23*'COST PER TASK'!AD23*DATOS!$D$18+'COST PER TASK'!R23*'COST PER TASK'!AD23*DATOS!$D$19+'COST PER TASK'!S23*'COST PER TASK'!AD23*DATOS!$D$20+'COST PER TASK'!T23*'COST PER TASK'!AD23*DATOS!$D$21+'COST PER TASK'!U23*'COST PER TASK'!AD23*DATOS!$D$22</f>
        <v>0</v>
      </c>
      <c r="AI23" s="27">
        <f>'COST PER TASK'!V23*'COST PER TASK'!AD23*DATOS!$B$23+'COST PER TASK'!W23*'COST PER TASK'!AD23*DATOS!$B$24+'COST PER TASK'!X23*'COST PER TASK'!AD23*DATOS!$B$25+'COST PER TASK'!Y23*'COST PER TASK'!AD23*DATOS!$B$26+'COST PER TASK'!Z23*'COST PER TASK'!AD23*DATOS!$B$27+'COST PER TASK'!AA23*'COST PER TASK'!AD23*DATOS!$B$28+'COST PER TASK'!AB23*'COST PER TASK'!AD23*DATOS!$B$29</f>
        <v>1200</v>
      </c>
      <c r="AJ23" s="28">
        <f t="shared" si="1"/>
        <v>5866.1698323850142</v>
      </c>
      <c r="AK23" s="6">
        <f t="shared" si="2"/>
        <v>195.5389944128338</v>
      </c>
    </row>
    <row r="24" spans="1:37" x14ac:dyDescent="0.2">
      <c r="A24" s="15" t="s">
        <v>82</v>
      </c>
      <c r="B24" s="23">
        <v>1</v>
      </c>
      <c r="C24" s="24">
        <v>2</v>
      </c>
      <c r="D24" s="24">
        <v>2</v>
      </c>
      <c r="E24" s="24">
        <v>1</v>
      </c>
      <c r="F24" s="24">
        <v>1</v>
      </c>
      <c r="G24" s="24">
        <v>1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>
        <v>1</v>
      </c>
      <c r="W24" s="24"/>
      <c r="X24" s="24"/>
      <c r="Y24" s="24"/>
      <c r="Z24" s="24"/>
      <c r="AA24" s="24"/>
      <c r="AB24" s="24"/>
      <c r="AC24" s="24">
        <v>20</v>
      </c>
      <c r="AD24" s="24">
        <f>AC24*DATOS!$B$2</f>
        <v>160</v>
      </c>
      <c r="AE24" s="25">
        <f t="shared" si="0"/>
        <v>32</v>
      </c>
      <c r="AF24" s="26">
        <f>AE24*B24*DATOS!$B$3+'COST PER TASK'!AE24*'COST PER TASK'!C24*DATOS!$B$4+'COST PER TASK'!AE24*'COST PER TASK'!D24*DATOS!$B$5</f>
        <v>2656</v>
      </c>
      <c r="AG24" s="26">
        <f>E24*AD24*DATOS!$D$6+'COST PER TASK'!F24*'COST PER TASK'!AD24*DATOS!$D$7+'COST PER TASK'!G24*'COST PER TASK'!AD24*DATOS!$D$8+'COST PER TASK'!H24*'COST PER TASK'!AD24*DATOS!$D$9+'COST PER TASK'!I24*'COST PER TASK'!AD24*DATOS!$D$10+'COST PER TASK'!J24*'COST PER TASK'!AD24*DATOS!$D$11+'COST PER TASK'!K24*'COST PER TASK'!AD24*DATOS!$D$12+'COST PER TASK'!L24*'COST PER TASK'!AD24*DATOS!$D$13+'COST PER TASK'!M24*'COST PER TASK'!AD24*DATOS!$D$14+'COST PER TASK'!N24*'COST PER TASK'!AD24*DATOS!$D$15</f>
        <v>70.77988825667596</v>
      </c>
      <c r="AH24" s="26">
        <f>'COST PER TASK'!O24*'COST PER TASK'!AD24*DATOS!$D$16+'COST PER TASK'!P24*'COST PER TASK'!AD24*DATOS!$D$17+'COST PER TASK'!Q24*'COST PER TASK'!AD24*DATOS!$D$18+'COST PER TASK'!R24*'COST PER TASK'!AD24*DATOS!$D$19+'COST PER TASK'!S24*'COST PER TASK'!AD24*DATOS!$D$20+'COST PER TASK'!T24*'COST PER TASK'!AD24*DATOS!$D$21+'COST PER TASK'!U24*'COST PER TASK'!AD24*DATOS!$D$22</f>
        <v>0</v>
      </c>
      <c r="AI24" s="27">
        <f>'COST PER TASK'!V24*'COST PER TASK'!AD24*DATOS!$B$23+'COST PER TASK'!W24*'COST PER TASK'!AD24*DATOS!$B$24+'COST PER TASK'!X24*'COST PER TASK'!AD24*DATOS!$B$25+'COST PER TASK'!Y24*'COST PER TASK'!AD24*DATOS!$B$26+'COST PER TASK'!Z24*'COST PER TASK'!AD24*DATOS!$B$27+'COST PER TASK'!AA24*'COST PER TASK'!AD24*DATOS!$B$28+'COST PER TASK'!AB24*'COST PER TASK'!AD24*DATOS!$B$29</f>
        <v>800</v>
      </c>
      <c r="AJ24" s="28">
        <f t="shared" si="1"/>
        <v>3526.7798882566758</v>
      </c>
      <c r="AK24" s="6">
        <f t="shared" si="2"/>
        <v>176.33899441283378</v>
      </c>
    </row>
    <row r="25" spans="1:37" x14ac:dyDescent="0.2">
      <c r="A25" s="15" t="s">
        <v>83</v>
      </c>
      <c r="B25" s="23">
        <v>1</v>
      </c>
      <c r="C25" s="24">
        <v>2</v>
      </c>
      <c r="D25" s="24">
        <v>2</v>
      </c>
      <c r="E25" s="24">
        <v>1</v>
      </c>
      <c r="F25" s="24">
        <v>1</v>
      </c>
      <c r="G25" s="24">
        <v>1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>
        <v>1</v>
      </c>
      <c r="W25" s="24"/>
      <c r="X25" s="24"/>
      <c r="Y25" s="24"/>
      <c r="Z25" s="24"/>
      <c r="AA25" s="24"/>
      <c r="AB25" s="24"/>
      <c r="AC25" s="24">
        <v>20</v>
      </c>
      <c r="AD25" s="24">
        <f>AC25*DATOS!$B$2</f>
        <v>160</v>
      </c>
      <c r="AE25" s="25">
        <f t="shared" si="0"/>
        <v>32</v>
      </c>
      <c r="AF25" s="26">
        <f>AE25*B25*DATOS!$B$3+'COST PER TASK'!AE25*'COST PER TASK'!C25*DATOS!$B$4+'COST PER TASK'!AE25*'COST PER TASK'!D25*DATOS!$B$5</f>
        <v>2656</v>
      </c>
      <c r="AG25" s="26">
        <f>E25*AD25*DATOS!$D$6+'COST PER TASK'!F25*'COST PER TASK'!AD25*DATOS!$D$7+'COST PER TASK'!G25*'COST PER TASK'!AD25*DATOS!$D$8+'COST PER TASK'!H25*'COST PER TASK'!AD25*DATOS!$D$9+'COST PER TASK'!I25*'COST PER TASK'!AD25*DATOS!$D$10+'COST PER TASK'!J25*'COST PER TASK'!AD25*DATOS!$D$11+'COST PER TASK'!K25*'COST PER TASK'!AD25*DATOS!$D$12+'COST PER TASK'!L25*'COST PER TASK'!AD25*DATOS!$D$13+'COST PER TASK'!M25*'COST PER TASK'!AD25*DATOS!$D$14+'COST PER TASK'!N25*'COST PER TASK'!AD25*DATOS!$D$15</f>
        <v>70.77988825667596</v>
      </c>
      <c r="AH25" s="26">
        <f>'COST PER TASK'!O25*'COST PER TASK'!AD25*DATOS!$D$16+'COST PER TASK'!P25*'COST PER TASK'!AD25*DATOS!$D$17+'COST PER TASK'!Q25*'COST PER TASK'!AD25*DATOS!$D$18+'COST PER TASK'!R25*'COST PER TASK'!AD25*DATOS!$D$19+'COST PER TASK'!S25*'COST PER TASK'!AD25*DATOS!$D$20+'COST PER TASK'!T25*'COST PER TASK'!AD25*DATOS!$D$21+'COST PER TASK'!U25*'COST PER TASK'!AD25*DATOS!$D$22</f>
        <v>0</v>
      </c>
      <c r="AI25" s="27">
        <f>'COST PER TASK'!V25*'COST PER TASK'!AD25*DATOS!$B$23+'COST PER TASK'!W25*'COST PER TASK'!AD25*DATOS!$B$24+'COST PER TASK'!X25*'COST PER TASK'!AD25*DATOS!$B$25+'COST PER TASK'!Y25*'COST PER TASK'!AD25*DATOS!$B$26+'COST PER TASK'!Z25*'COST PER TASK'!AD25*DATOS!$B$27+'COST PER TASK'!AA25*'COST PER TASK'!AD25*DATOS!$B$28+'COST PER TASK'!AB25*'COST PER TASK'!AD25*DATOS!$B$29</f>
        <v>800</v>
      </c>
      <c r="AJ25" s="28">
        <f t="shared" si="1"/>
        <v>3526.7798882566758</v>
      </c>
      <c r="AK25" s="6">
        <f t="shared" si="2"/>
        <v>176.33899441283378</v>
      </c>
    </row>
    <row r="26" spans="1:37" x14ac:dyDescent="0.2">
      <c r="A26" s="15" t="s">
        <v>84</v>
      </c>
      <c r="B26" s="23">
        <v>1</v>
      </c>
      <c r="C26" s="24">
        <v>2</v>
      </c>
      <c r="D26" s="24">
        <v>2</v>
      </c>
      <c r="E26" s="24">
        <v>1</v>
      </c>
      <c r="F26" s="24">
        <v>1</v>
      </c>
      <c r="G26" s="24">
        <v>1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>
        <v>1</v>
      </c>
      <c r="W26" s="24"/>
      <c r="X26" s="24"/>
      <c r="Y26" s="24"/>
      <c r="Z26" s="24"/>
      <c r="AA26" s="24"/>
      <c r="AB26" s="24"/>
      <c r="AC26" s="24">
        <v>20</v>
      </c>
      <c r="AD26" s="24">
        <f>AC26*DATOS!$B$2</f>
        <v>160</v>
      </c>
      <c r="AE26" s="25">
        <f t="shared" si="0"/>
        <v>32</v>
      </c>
      <c r="AF26" s="26">
        <f>AE26*B26*DATOS!$B$3+'COST PER TASK'!AE26*'COST PER TASK'!C26*DATOS!$B$4+'COST PER TASK'!AE26*'COST PER TASK'!D26*DATOS!$B$5</f>
        <v>2656</v>
      </c>
      <c r="AG26" s="26">
        <f>E26*AD26*DATOS!$D$6+'COST PER TASK'!F26*'COST PER TASK'!AD26*DATOS!$D$7+'COST PER TASK'!G26*'COST PER TASK'!AD26*DATOS!$D$8+'COST PER TASK'!H26*'COST PER TASK'!AD26*DATOS!$D$9+'COST PER TASK'!I26*'COST PER TASK'!AD26*DATOS!$D$10+'COST PER TASK'!J26*'COST PER TASK'!AD26*DATOS!$D$11+'COST PER TASK'!K26*'COST PER TASK'!AD26*DATOS!$D$12+'COST PER TASK'!L26*'COST PER TASK'!AD26*DATOS!$D$13+'COST PER TASK'!M26*'COST PER TASK'!AD26*DATOS!$D$14+'COST PER TASK'!N26*'COST PER TASK'!AD26*DATOS!$D$15</f>
        <v>70.77988825667596</v>
      </c>
      <c r="AH26" s="26">
        <f>'COST PER TASK'!O26*'COST PER TASK'!AD26*DATOS!$D$16+'COST PER TASK'!P26*'COST PER TASK'!AD26*DATOS!$D$17+'COST PER TASK'!Q26*'COST PER TASK'!AD26*DATOS!$D$18+'COST PER TASK'!R26*'COST PER TASK'!AD26*DATOS!$D$19+'COST PER TASK'!S26*'COST PER TASK'!AD26*DATOS!$D$20+'COST PER TASK'!T26*'COST PER TASK'!AD26*DATOS!$D$21+'COST PER TASK'!U26*'COST PER TASK'!AD26*DATOS!$D$22</f>
        <v>0</v>
      </c>
      <c r="AI26" s="27">
        <f>'COST PER TASK'!V26*'COST PER TASK'!AD26*DATOS!$B$23+'COST PER TASK'!W26*'COST PER TASK'!AD26*DATOS!$B$24+'COST PER TASK'!X26*'COST PER TASK'!AD26*DATOS!$B$25+'COST PER TASK'!Y26*'COST PER TASK'!AD26*DATOS!$B$26+'COST PER TASK'!Z26*'COST PER TASK'!AD26*DATOS!$B$27+'COST PER TASK'!AA26*'COST PER TASK'!AD26*DATOS!$B$28+'COST PER TASK'!AB26*'COST PER TASK'!AD26*DATOS!$B$29</f>
        <v>800</v>
      </c>
      <c r="AJ26" s="28">
        <f t="shared" si="1"/>
        <v>3526.7798882566758</v>
      </c>
      <c r="AK26" s="6">
        <f t="shared" si="2"/>
        <v>176.33899441283378</v>
      </c>
    </row>
    <row r="27" spans="1:37" x14ac:dyDescent="0.2">
      <c r="A27" s="15" t="s">
        <v>85</v>
      </c>
      <c r="B27" s="23">
        <v>1</v>
      </c>
      <c r="C27" s="24">
        <v>2</v>
      </c>
      <c r="D27" s="24"/>
      <c r="E27" s="24">
        <v>1</v>
      </c>
      <c r="F27" s="24">
        <v>1</v>
      </c>
      <c r="G27" s="24">
        <v>1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>
        <v>1</v>
      </c>
      <c r="W27" s="24"/>
      <c r="X27" s="24"/>
      <c r="Y27" s="24"/>
      <c r="Z27" s="24"/>
      <c r="AA27" s="24"/>
      <c r="AB27" s="24"/>
      <c r="AC27" s="24">
        <v>40</v>
      </c>
      <c r="AD27" s="24">
        <f>AC27*DATOS!$B$2</f>
        <v>320</v>
      </c>
      <c r="AE27" s="25">
        <f t="shared" si="0"/>
        <v>106.66666666666667</v>
      </c>
      <c r="AF27" s="26">
        <f>AE27*B27*DATOS!$B$3+'COST PER TASK'!AE27*'COST PER TASK'!C27*DATOS!$B$4+'COST PER TASK'!AE27*'COST PER TASK'!D27*DATOS!$B$5</f>
        <v>6080</v>
      </c>
      <c r="AG27" s="26">
        <f>E27*AD27*DATOS!$D$6+'COST PER TASK'!F27*'COST PER TASK'!AD27*DATOS!$D$7+'COST PER TASK'!G27*'COST PER TASK'!AD27*DATOS!$D$8+'COST PER TASK'!H27*'COST PER TASK'!AD27*DATOS!$D$9+'COST PER TASK'!I27*'COST PER TASK'!AD27*DATOS!$D$10+'COST PER TASK'!J27*'COST PER TASK'!AD27*DATOS!$D$11+'COST PER TASK'!K27*'COST PER TASK'!AD27*DATOS!$D$12+'COST PER TASK'!L27*'COST PER TASK'!AD27*DATOS!$D$13+'COST PER TASK'!M27*'COST PER TASK'!AD27*DATOS!$D$14+'COST PER TASK'!N27*'COST PER TASK'!AD27*DATOS!$D$15</f>
        <v>141.55977651335192</v>
      </c>
      <c r="AH27" s="26">
        <f>'COST PER TASK'!O27*'COST PER TASK'!AD27*DATOS!$D$16+'COST PER TASK'!P27*'COST PER TASK'!AD27*DATOS!$D$17+'COST PER TASK'!Q27*'COST PER TASK'!AD27*DATOS!$D$18+'COST PER TASK'!R27*'COST PER TASK'!AD27*DATOS!$D$19+'COST PER TASK'!S27*'COST PER TASK'!AD27*DATOS!$D$20+'COST PER TASK'!T27*'COST PER TASK'!AD27*DATOS!$D$21+'COST PER TASK'!U27*'COST PER TASK'!AD27*DATOS!$D$22</f>
        <v>0</v>
      </c>
      <c r="AI27" s="27">
        <f>'COST PER TASK'!V27*'COST PER TASK'!AD27*DATOS!$B$23+'COST PER TASK'!W27*'COST PER TASK'!AD27*DATOS!$B$24+'COST PER TASK'!X27*'COST PER TASK'!AD27*DATOS!$B$25+'COST PER TASK'!Y27*'COST PER TASK'!AD27*DATOS!$B$26+'COST PER TASK'!Z27*'COST PER TASK'!AD27*DATOS!$B$27+'COST PER TASK'!AA27*'COST PER TASK'!AD27*DATOS!$B$28+'COST PER TASK'!AB27*'COST PER TASK'!AD27*DATOS!$B$29</f>
        <v>1600</v>
      </c>
      <c r="AJ27" s="28">
        <f t="shared" si="1"/>
        <v>7821.5597765133516</v>
      </c>
      <c r="AK27" s="6">
        <f t="shared" si="2"/>
        <v>195.5389944128338</v>
      </c>
    </row>
    <row r="28" spans="1:37" x14ac:dyDescent="0.2">
      <c r="A28" s="15" t="s">
        <v>86</v>
      </c>
      <c r="B28" s="23">
        <v>1</v>
      </c>
      <c r="C28" s="24">
        <v>3</v>
      </c>
      <c r="D28" s="24"/>
      <c r="E28" s="24">
        <v>1</v>
      </c>
      <c r="F28" s="24">
        <v>1</v>
      </c>
      <c r="G28" s="24">
        <v>1</v>
      </c>
      <c r="H28" s="24"/>
      <c r="I28" s="24">
        <v>1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>
        <v>5</v>
      </c>
      <c r="Z28" s="24"/>
      <c r="AA28" s="24"/>
      <c r="AB28" s="24"/>
      <c r="AC28" s="24">
        <v>30</v>
      </c>
      <c r="AD28" s="24">
        <f>AC28*DATOS!$B$2</f>
        <v>240</v>
      </c>
      <c r="AE28" s="25">
        <f t="shared" si="0"/>
        <v>60</v>
      </c>
      <c r="AF28" s="26">
        <f>AE28*B28*DATOS!$B$3+'COST PER TASK'!AE28*'COST PER TASK'!C28*DATOS!$B$4+'COST PER TASK'!AE28*'COST PER TASK'!D28*DATOS!$B$5</f>
        <v>4380</v>
      </c>
      <c r="AG28" s="26">
        <f>E28*AD28*DATOS!$D$6+'COST PER TASK'!F28*'COST PER TASK'!AD28*DATOS!$D$7+'COST PER TASK'!G28*'COST PER TASK'!AD28*DATOS!$D$8+'COST PER TASK'!H28*'COST PER TASK'!AD28*DATOS!$D$9+'COST PER TASK'!I28*'COST PER TASK'!AD28*DATOS!$D$10+'COST PER TASK'!J28*'COST PER TASK'!AD28*DATOS!$D$11+'COST PER TASK'!K28*'COST PER TASK'!AD28*DATOS!$D$12+'COST PER TASK'!L28*'COST PER TASK'!AD28*DATOS!$D$13+'COST PER TASK'!M28*'COST PER TASK'!AD28*DATOS!$D$14+'COST PER TASK'!N28*'COST PER TASK'!AD28*DATOS!$D$15</f>
        <v>421.00129305917125</v>
      </c>
      <c r="AH28" s="26">
        <f>'COST PER TASK'!O28*'COST PER TASK'!AD28*DATOS!$D$16+'COST PER TASK'!P28*'COST PER TASK'!AD28*DATOS!$D$17+'COST PER TASK'!Q28*'COST PER TASK'!AD28*DATOS!$D$18+'COST PER TASK'!R28*'COST PER TASK'!AD28*DATOS!$D$19+'COST PER TASK'!S28*'COST PER TASK'!AD28*DATOS!$D$20+'COST PER TASK'!T28*'COST PER TASK'!AD28*DATOS!$D$21+'COST PER TASK'!U28*'COST PER TASK'!AD28*DATOS!$D$22</f>
        <v>0</v>
      </c>
      <c r="AI28" s="27">
        <f>'COST PER TASK'!V28*'COST PER TASK'!AD28*DATOS!$B$23+'COST PER TASK'!W28*'COST PER TASK'!AD28*DATOS!$B$24+'COST PER TASK'!X28*'COST PER TASK'!AD28*DATOS!$B$25+'COST PER TASK'!Y28*'COST PER TASK'!AD28*DATOS!$B$26+'COST PER TASK'!Z28*'COST PER TASK'!AD28*DATOS!$B$27+'COST PER TASK'!AA28*'COST PER TASK'!AD28*DATOS!$B$28+'COST PER TASK'!AB28*'COST PER TASK'!AD28*DATOS!$B$29</f>
        <v>16800</v>
      </c>
      <c r="AJ28" s="28">
        <f t="shared" si="1"/>
        <v>21601.001293059169</v>
      </c>
      <c r="AK28" s="6">
        <f t="shared" si="2"/>
        <v>720.03337643530563</v>
      </c>
    </row>
    <row r="29" spans="1:37" x14ac:dyDescent="0.2">
      <c r="A29" s="15" t="s">
        <v>87</v>
      </c>
      <c r="B29" s="23">
        <v>1</v>
      </c>
      <c r="C29" s="24">
        <v>4</v>
      </c>
      <c r="D29" s="24">
        <v>2</v>
      </c>
      <c r="E29" s="24">
        <v>1</v>
      </c>
      <c r="F29" s="24">
        <v>1</v>
      </c>
      <c r="G29" s="24">
        <v>1</v>
      </c>
      <c r="H29" s="24"/>
      <c r="I29" s="24">
        <v>1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>
        <v>5</v>
      </c>
      <c r="AA29" s="24"/>
      <c r="AB29" s="24"/>
      <c r="AC29" s="24">
        <v>50</v>
      </c>
      <c r="AD29" s="24">
        <f>AC29*DATOS!$B$2</f>
        <v>400</v>
      </c>
      <c r="AE29" s="25">
        <f t="shared" si="0"/>
        <v>57.142857142857146</v>
      </c>
      <c r="AF29" s="26">
        <f>AE29*B29*DATOS!$B$3+'COST PER TASK'!AE29*'COST PER TASK'!C29*DATOS!$B$4+'COST PER TASK'!AE29*'COST PER TASK'!D29*DATOS!$B$5</f>
        <v>6571.4285714285725</v>
      </c>
      <c r="AG29" s="26">
        <f>E29*AD29*DATOS!$D$6+'COST PER TASK'!F29*'COST PER TASK'!AD29*DATOS!$D$7+'COST PER TASK'!G29*'COST PER TASK'!AD29*DATOS!$D$8+'COST PER TASK'!H29*'COST PER TASK'!AD29*DATOS!$D$9+'COST PER TASK'!I29*'COST PER TASK'!AD29*DATOS!$D$10+'COST PER TASK'!J29*'COST PER TASK'!AD29*DATOS!$D$11+'COST PER TASK'!K29*'COST PER TASK'!AD29*DATOS!$D$12+'COST PER TASK'!L29*'COST PER TASK'!AD29*DATOS!$D$13+'COST PER TASK'!M29*'COST PER TASK'!AD29*DATOS!$D$14+'COST PER TASK'!N29*'COST PER TASK'!AD29*DATOS!$D$15</f>
        <v>701.66882176528543</v>
      </c>
      <c r="AH29" s="26">
        <f>'COST PER TASK'!O29*'COST PER TASK'!AD29*DATOS!$D$16+'COST PER TASK'!P29*'COST PER TASK'!AD29*DATOS!$D$17+'COST PER TASK'!Q29*'COST PER TASK'!AD29*DATOS!$D$18+'COST PER TASK'!R29*'COST PER TASK'!AD29*DATOS!$D$19+'COST PER TASK'!S29*'COST PER TASK'!AD29*DATOS!$D$20+'COST PER TASK'!T29*'COST PER TASK'!AD29*DATOS!$D$21+'COST PER TASK'!U29*'COST PER TASK'!AD29*DATOS!$D$22</f>
        <v>0</v>
      </c>
      <c r="AI29" s="27">
        <f>'COST PER TASK'!V29*'COST PER TASK'!AD29*DATOS!$B$23+'COST PER TASK'!W29*'COST PER TASK'!AD29*DATOS!$B$24+'COST PER TASK'!X29*'COST PER TASK'!AD29*DATOS!$B$25+'COST PER TASK'!Y29*'COST PER TASK'!AD29*DATOS!$B$26+'COST PER TASK'!Z29*'COST PER TASK'!AD29*DATOS!$B$27+'COST PER TASK'!AA29*'COST PER TASK'!AD29*DATOS!$B$28+'COST PER TASK'!AB29*'COST PER TASK'!AD29*DATOS!$B$29</f>
        <v>20000</v>
      </c>
      <c r="AJ29" s="28">
        <f t="shared" si="1"/>
        <v>27273.097393193857</v>
      </c>
      <c r="AK29" s="6">
        <f t="shared" si="2"/>
        <v>545.46194786387719</v>
      </c>
    </row>
    <row r="30" spans="1:37" x14ac:dyDescent="0.2">
      <c r="A30" s="15" t="s">
        <v>88</v>
      </c>
      <c r="B30" s="23">
        <v>1</v>
      </c>
      <c r="C30" s="24">
        <v>4</v>
      </c>
      <c r="D30" s="24">
        <v>2</v>
      </c>
      <c r="E30" s="24">
        <v>1</v>
      </c>
      <c r="F30" s="24">
        <v>1</v>
      </c>
      <c r="G30" s="24">
        <v>1</v>
      </c>
      <c r="H30" s="24"/>
      <c r="I30" s="24">
        <v>1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>
        <v>1</v>
      </c>
      <c r="AA30" s="24"/>
      <c r="AB30" s="24"/>
      <c r="AC30" s="24">
        <v>30</v>
      </c>
      <c r="AD30" s="24">
        <f>AC30*DATOS!$B$2</f>
        <v>240</v>
      </c>
      <c r="AE30" s="25">
        <f t="shared" si="0"/>
        <v>34.285714285714285</v>
      </c>
      <c r="AF30" s="26">
        <f>AE30*B30*DATOS!$B$3+'COST PER TASK'!AE30*'COST PER TASK'!C30*DATOS!$B$4+'COST PER TASK'!AE30*'COST PER TASK'!D30*DATOS!$B$5</f>
        <v>3942.8571428571431</v>
      </c>
      <c r="AG30" s="26">
        <f>E30*AD30*DATOS!$D$6+'COST PER TASK'!F30*'COST PER TASK'!AD30*DATOS!$D$7+'COST PER TASK'!G30*'COST PER TASK'!AD30*DATOS!$D$8+'COST PER TASK'!H30*'COST PER TASK'!AD30*DATOS!$D$9+'COST PER TASK'!I30*'COST PER TASK'!AD30*DATOS!$D$10+'COST PER TASK'!J30*'COST PER TASK'!AD30*DATOS!$D$11+'COST PER TASK'!K30*'COST PER TASK'!AD30*DATOS!$D$12+'COST PER TASK'!L30*'COST PER TASK'!AD30*DATOS!$D$13+'COST PER TASK'!M30*'COST PER TASK'!AD30*DATOS!$D$14+'COST PER TASK'!N30*'COST PER TASK'!AD30*DATOS!$D$15</f>
        <v>421.00129305917125</v>
      </c>
      <c r="AH30" s="26">
        <f>'COST PER TASK'!O30*'COST PER TASK'!AD30*DATOS!$D$16+'COST PER TASK'!P30*'COST PER TASK'!AD30*DATOS!$D$17+'COST PER TASK'!Q30*'COST PER TASK'!AD30*DATOS!$D$18+'COST PER TASK'!R30*'COST PER TASK'!AD30*DATOS!$D$19+'COST PER TASK'!S30*'COST PER TASK'!AD30*DATOS!$D$20+'COST PER TASK'!T30*'COST PER TASK'!AD30*DATOS!$D$21+'COST PER TASK'!U30*'COST PER TASK'!AD30*DATOS!$D$22</f>
        <v>0</v>
      </c>
      <c r="AI30" s="27">
        <f>'COST PER TASK'!V30*'COST PER TASK'!AD30*DATOS!$B$23+'COST PER TASK'!W30*'COST PER TASK'!AD30*DATOS!$B$24+'COST PER TASK'!X30*'COST PER TASK'!AD30*DATOS!$B$25+'COST PER TASK'!Y30*'COST PER TASK'!AD30*DATOS!$B$26+'COST PER TASK'!Z30*'COST PER TASK'!AD30*DATOS!$B$27+'COST PER TASK'!AA30*'COST PER TASK'!AD30*DATOS!$B$28+'COST PER TASK'!AB30*'COST PER TASK'!AD30*DATOS!$B$29</f>
        <v>2400</v>
      </c>
      <c r="AJ30" s="28">
        <f t="shared" si="1"/>
        <v>6763.8584359163142</v>
      </c>
      <c r="AK30" s="6">
        <f t="shared" si="2"/>
        <v>225.46194786387713</v>
      </c>
    </row>
    <row r="31" spans="1:37" x14ac:dyDescent="0.2">
      <c r="A31" s="15" t="s">
        <v>89</v>
      </c>
      <c r="B31" s="23">
        <v>1</v>
      </c>
      <c r="C31" s="24">
        <v>4</v>
      </c>
      <c r="D31" s="24">
        <v>2</v>
      </c>
      <c r="E31" s="24">
        <v>1</v>
      </c>
      <c r="F31" s="24">
        <v>1</v>
      </c>
      <c r="G31" s="24">
        <v>1</v>
      </c>
      <c r="H31" s="24"/>
      <c r="I31" s="24">
        <v>1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>
        <v>1</v>
      </c>
      <c r="AA31" s="24"/>
      <c r="AB31" s="24"/>
      <c r="AC31" s="24">
        <v>30</v>
      </c>
      <c r="AD31" s="24">
        <f>AC31*DATOS!$B$2</f>
        <v>240</v>
      </c>
      <c r="AE31" s="25">
        <f t="shared" si="0"/>
        <v>34.285714285714285</v>
      </c>
      <c r="AF31" s="26">
        <f>AE31*B31*DATOS!$B$3+'COST PER TASK'!AE31*'COST PER TASK'!C31*DATOS!$B$4+'COST PER TASK'!AE31*'COST PER TASK'!D31*DATOS!$B$5</f>
        <v>3942.8571428571431</v>
      </c>
      <c r="AG31" s="26">
        <f>E31*AD31*DATOS!$D$6+'COST PER TASK'!F31*'COST PER TASK'!AD31*DATOS!$D$7+'COST PER TASK'!G31*'COST PER TASK'!AD31*DATOS!$D$8+'COST PER TASK'!H31*'COST PER TASK'!AD31*DATOS!$D$9+'COST PER TASK'!I31*'COST PER TASK'!AD31*DATOS!$D$10+'COST PER TASK'!J31*'COST PER TASK'!AD31*DATOS!$D$11+'COST PER TASK'!K31*'COST PER TASK'!AD31*DATOS!$D$12+'COST PER TASK'!L31*'COST PER TASK'!AD31*DATOS!$D$13+'COST PER TASK'!M31*'COST PER TASK'!AD31*DATOS!$D$14+'COST PER TASK'!N31*'COST PER TASK'!AD31*DATOS!$D$15</f>
        <v>421.00129305917125</v>
      </c>
      <c r="AH31" s="26">
        <f>'COST PER TASK'!O31*'COST PER TASK'!AD31*DATOS!$D$16+'COST PER TASK'!P31*'COST PER TASK'!AD31*DATOS!$D$17+'COST PER TASK'!Q31*'COST PER TASK'!AD31*DATOS!$D$18+'COST PER TASK'!R31*'COST PER TASK'!AD31*DATOS!$D$19+'COST PER TASK'!S31*'COST PER TASK'!AD31*DATOS!$D$20+'COST PER TASK'!T31*'COST PER TASK'!AD31*DATOS!$D$21+'COST PER TASK'!U31*'COST PER TASK'!AD31*DATOS!$D$22</f>
        <v>0</v>
      </c>
      <c r="AI31" s="27">
        <f>'COST PER TASK'!V31*'COST PER TASK'!AD31*DATOS!$B$23+'COST PER TASK'!W31*'COST PER TASK'!AD31*DATOS!$B$24+'COST PER TASK'!X31*'COST PER TASK'!AD31*DATOS!$B$25+'COST PER TASK'!Y31*'COST PER TASK'!AD31*DATOS!$B$26+'COST PER TASK'!Z31*'COST PER TASK'!AD31*DATOS!$B$27+'COST PER TASK'!AA31*'COST PER TASK'!AD31*DATOS!$B$28+'COST PER TASK'!AB31*'COST PER TASK'!AD31*DATOS!$B$29</f>
        <v>2400</v>
      </c>
      <c r="AJ31" s="28">
        <f t="shared" si="1"/>
        <v>6763.8584359163142</v>
      </c>
      <c r="AK31" s="6">
        <f t="shared" si="2"/>
        <v>225.46194786387713</v>
      </c>
    </row>
    <row r="32" spans="1:37" x14ac:dyDescent="0.2">
      <c r="A32" s="15" t="s">
        <v>90</v>
      </c>
      <c r="B32" s="23">
        <v>1</v>
      </c>
      <c r="C32" s="24">
        <v>4</v>
      </c>
      <c r="D32" s="24">
        <v>2</v>
      </c>
      <c r="E32" s="24">
        <v>1</v>
      </c>
      <c r="F32" s="24">
        <v>1</v>
      </c>
      <c r="G32" s="24">
        <v>1</v>
      </c>
      <c r="H32" s="24"/>
      <c r="I32" s="24">
        <v>1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>
        <v>1</v>
      </c>
      <c r="AA32" s="24"/>
      <c r="AB32" s="24"/>
      <c r="AC32" s="24">
        <v>20</v>
      </c>
      <c r="AD32" s="24">
        <f>AC32*DATOS!$B$2</f>
        <v>160</v>
      </c>
      <c r="AE32" s="25">
        <f t="shared" si="0"/>
        <v>22.857142857142858</v>
      </c>
      <c r="AF32" s="26">
        <f>AE32*B32*DATOS!$B$3+'COST PER TASK'!AE32*'COST PER TASK'!C32*DATOS!$B$4+'COST PER TASK'!AE32*'COST PER TASK'!D32*DATOS!$B$5</f>
        <v>2628.5714285714284</v>
      </c>
      <c r="AG32" s="26">
        <f>E32*AD32*DATOS!$D$6+'COST PER TASK'!F32*'COST PER TASK'!AD32*DATOS!$D$7+'COST PER TASK'!G32*'COST PER TASK'!AD32*DATOS!$D$8+'COST PER TASK'!H32*'COST PER TASK'!AD32*DATOS!$D$9+'COST PER TASK'!I32*'COST PER TASK'!AD32*DATOS!$D$10+'COST PER TASK'!J32*'COST PER TASK'!AD32*DATOS!$D$11+'COST PER TASK'!K32*'COST PER TASK'!AD32*DATOS!$D$12+'COST PER TASK'!L32*'COST PER TASK'!AD32*DATOS!$D$13+'COST PER TASK'!M32*'COST PER TASK'!AD32*DATOS!$D$14+'COST PER TASK'!N32*'COST PER TASK'!AD32*DATOS!$D$15</f>
        <v>280.66752870611418</v>
      </c>
      <c r="AH32" s="26">
        <f>'COST PER TASK'!O32*'COST PER TASK'!AD32*DATOS!$D$16+'COST PER TASK'!P32*'COST PER TASK'!AD32*DATOS!$D$17+'COST PER TASK'!Q32*'COST PER TASK'!AD32*DATOS!$D$18+'COST PER TASK'!R32*'COST PER TASK'!AD32*DATOS!$D$19+'COST PER TASK'!S32*'COST PER TASK'!AD32*DATOS!$D$20+'COST PER TASK'!T32*'COST PER TASK'!AD32*DATOS!$D$21+'COST PER TASK'!U32*'COST PER TASK'!AD32*DATOS!$D$22</f>
        <v>0</v>
      </c>
      <c r="AI32" s="27">
        <f>'COST PER TASK'!V32*'COST PER TASK'!AD32*DATOS!$B$23+'COST PER TASK'!W32*'COST PER TASK'!AD32*DATOS!$B$24+'COST PER TASK'!X32*'COST PER TASK'!AD32*DATOS!$B$25+'COST PER TASK'!Y32*'COST PER TASK'!AD32*DATOS!$B$26+'COST PER TASK'!Z32*'COST PER TASK'!AD32*DATOS!$B$27+'COST PER TASK'!AA32*'COST PER TASK'!AD32*DATOS!$B$28+'COST PER TASK'!AB32*'COST PER TASK'!AD32*DATOS!$B$29</f>
        <v>1600</v>
      </c>
      <c r="AJ32" s="28">
        <f t="shared" si="1"/>
        <v>4509.2389572775428</v>
      </c>
      <c r="AK32" s="6">
        <f t="shared" si="2"/>
        <v>225.46194786387713</v>
      </c>
    </row>
    <row r="33" spans="1:37" x14ac:dyDescent="0.2">
      <c r="A33" s="15" t="s">
        <v>91</v>
      </c>
      <c r="B33" s="23">
        <v>1</v>
      </c>
      <c r="C33" s="24">
        <v>2</v>
      </c>
      <c r="D33" s="24"/>
      <c r="E33" s="24">
        <v>1</v>
      </c>
      <c r="F33" s="24">
        <v>1</v>
      </c>
      <c r="G33" s="24">
        <v>1</v>
      </c>
      <c r="H33" s="24"/>
      <c r="I33" s="24">
        <v>1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>
        <v>1</v>
      </c>
      <c r="W33" s="24"/>
      <c r="X33" s="24"/>
      <c r="Y33" s="24"/>
      <c r="Z33" s="24"/>
      <c r="AA33" s="24"/>
      <c r="AB33" s="24"/>
      <c r="AC33" s="24">
        <v>10</v>
      </c>
      <c r="AD33" s="24">
        <f>AC33*DATOS!$B$2</f>
        <v>80</v>
      </c>
      <c r="AE33" s="25">
        <f t="shared" si="0"/>
        <v>26.666666666666668</v>
      </c>
      <c r="AF33" s="26">
        <f>AE33*B33*DATOS!$B$3+'COST PER TASK'!AE33*'COST PER TASK'!C33*DATOS!$B$4+'COST PER TASK'!AE33*'COST PER TASK'!D33*DATOS!$B$5</f>
        <v>1520</v>
      </c>
      <c r="AG33" s="26">
        <f>E33*AD33*DATOS!$D$6+'COST PER TASK'!F33*'COST PER TASK'!AD33*DATOS!$D$7+'COST PER TASK'!G33*'COST PER TASK'!AD33*DATOS!$D$8+'COST PER TASK'!H33*'COST PER TASK'!AD33*DATOS!$D$9+'COST PER TASK'!I33*'COST PER TASK'!AD33*DATOS!$D$10+'COST PER TASK'!J33*'COST PER TASK'!AD33*DATOS!$D$11+'COST PER TASK'!K33*'COST PER TASK'!AD33*DATOS!$D$12+'COST PER TASK'!L33*'COST PER TASK'!AD33*DATOS!$D$13+'COST PER TASK'!M33*'COST PER TASK'!AD33*DATOS!$D$14+'COST PER TASK'!N33*'COST PER TASK'!AD33*DATOS!$D$15</f>
        <v>140.33376435305709</v>
      </c>
      <c r="AH33" s="26">
        <f>'COST PER TASK'!O33*'COST PER TASK'!AD33*DATOS!$D$16+'COST PER TASK'!P33*'COST PER TASK'!AD33*DATOS!$D$17+'COST PER TASK'!Q33*'COST PER TASK'!AD33*DATOS!$D$18+'COST PER TASK'!R33*'COST PER TASK'!AD33*DATOS!$D$19+'COST PER TASK'!S33*'COST PER TASK'!AD33*DATOS!$D$20+'COST PER TASK'!T33*'COST PER TASK'!AD33*DATOS!$D$21+'COST PER TASK'!U33*'COST PER TASK'!AD33*DATOS!$D$22</f>
        <v>0</v>
      </c>
      <c r="AI33" s="27">
        <f>'COST PER TASK'!V33*'COST PER TASK'!AD33*DATOS!$B$23+'COST PER TASK'!W33*'COST PER TASK'!AD33*DATOS!$B$24+'COST PER TASK'!X33*'COST PER TASK'!AD33*DATOS!$B$25+'COST PER TASK'!Y33*'COST PER TASK'!AD33*DATOS!$B$26+'COST PER TASK'!Z33*'COST PER TASK'!AD33*DATOS!$B$27+'COST PER TASK'!AA33*'COST PER TASK'!AD33*DATOS!$B$28+'COST PER TASK'!AB33*'COST PER TASK'!AD33*DATOS!$B$29</f>
        <v>400</v>
      </c>
      <c r="AJ33" s="28">
        <f t="shared" si="1"/>
        <v>2060.3337643530572</v>
      </c>
      <c r="AK33" s="6">
        <f t="shared" si="2"/>
        <v>206.03337643530571</v>
      </c>
    </row>
    <row r="34" spans="1:37" x14ac:dyDescent="0.2">
      <c r="A34" s="15" t="s">
        <v>92</v>
      </c>
      <c r="B34" s="23">
        <v>1</v>
      </c>
      <c r="C34" s="24">
        <v>4</v>
      </c>
      <c r="D34" s="24">
        <v>2</v>
      </c>
      <c r="E34" s="24">
        <v>1</v>
      </c>
      <c r="F34" s="24">
        <v>1</v>
      </c>
      <c r="G34" s="24">
        <v>1</v>
      </c>
      <c r="H34" s="24"/>
      <c r="I34" s="24"/>
      <c r="J34" s="24">
        <v>1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1</v>
      </c>
      <c r="AA34" s="24"/>
      <c r="AB34" s="24"/>
      <c r="AC34" s="24">
        <v>20</v>
      </c>
      <c r="AD34" s="24">
        <f>AC34*DATOS!$B$2</f>
        <v>160</v>
      </c>
      <c r="AE34" s="25">
        <f t="shared" si="0"/>
        <v>22.857142857142858</v>
      </c>
      <c r="AF34" s="26">
        <f>AE34*B34*DATOS!$B$3+'COST PER TASK'!AE34*'COST PER TASK'!C34*DATOS!$B$4+'COST PER TASK'!AE34*'COST PER TASK'!D34*DATOS!$B$5</f>
        <v>2628.5714285714284</v>
      </c>
      <c r="AG34" s="26">
        <f>E34*AD34*DATOS!$D$6+'COST PER TASK'!F34*'COST PER TASK'!AD34*DATOS!$D$7+'COST PER TASK'!G34*'COST PER TASK'!AD34*DATOS!$D$8+'COST PER TASK'!H34*'COST PER TASK'!AD34*DATOS!$D$9+'COST PER TASK'!I34*'COST PER TASK'!AD34*DATOS!$D$10+'COST PER TASK'!J34*'COST PER TASK'!AD34*DATOS!$D$11+'COST PER TASK'!K34*'COST PER TASK'!AD34*DATOS!$D$12+'COST PER TASK'!L34*'COST PER TASK'!AD34*DATOS!$D$13+'COST PER TASK'!M34*'COST PER TASK'!AD34*DATOS!$D$14+'COST PER TASK'!N34*'COST PER TASK'!AD34*DATOS!$D$15</f>
        <v>70.77988825667596</v>
      </c>
      <c r="AH34" s="26">
        <f>'COST PER TASK'!O34*'COST PER TASK'!AD34*DATOS!$D$16+'COST PER TASK'!P34*'COST PER TASK'!AD34*DATOS!$D$17+'COST PER TASK'!Q34*'COST PER TASK'!AD34*DATOS!$D$18+'COST PER TASK'!R34*'COST PER TASK'!AD34*DATOS!$D$19+'COST PER TASK'!S34*'COST PER TASK'!AD34*DATOS!$D$20+'COST PER TASK'!T34*'COST PER TASK'!AD34*DATOS!$D$21+'COST PER TASK'!U34*'COST PER TASK'!AD34*DATOS!$D$22</f>
        <v>0</v>
      </c>
      <c r="AI34" s="27">
        <f>'COST PER TASK'!V34*'COST PER TASK'!AD34*DATOS!$B$23+'COST PER TASK'!W34*'COST PER TASK'!AD34*DATOS!$B$24+'COST PER TASK'!X34*'COST PER TASK'!AD34*DATOS!$B$25+'COST PER TASK'!Y34*'COST PER TASK'!AD34*DATOS!$B$26+'COST PER TASK'!Z34*'COST PER TASK'!AD34*DATOS!$B$27+'COST PER TASK'!AA34*'COST PER TASK'!AD34*DATOS!$B$28+'COST PER TASK'!AB34*'COST PER TASK'!AD34*DATOS!$B$29</f>
        <v>1600</v>
      </c>
      <c r="AJ34" s="28">
        <f t="shared" si="1"/>
        <v>4299.3513168281042</v>
      </c>
      <c r="AK34" s="6">
        <f t="shared" si="2"/>
        <v>214.96756584140522</v>
      </c>
    </row>
    <row r="35" spans="1:37" x14ac:dyDescent="0.2">
      <c r="A35" s="15" t="s">
        <v>93</v>
      </c>
      <c r="B35" s="23">
        <v>1</v>
      </c>
      <c r="C35" s="24">
        <v>4</v>
      </c>
      <c r="D35" s="24">
        <v>2</v>
      </c>
      <c r="E35" s="24">
        <v>1</v>
      </c>
      <c r="F35" s="24">
        <v>1</v>
      </c>
      <c r="G35" s="24">
        <v>1</v>
      </c>
      <c r="H35" s="24"/>
      <c r="I35" s="24"/>
      <c r="J35" s="24">
        <v>1</v>
      </c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>
        <v>1</v>
      </c>
      <c r="AA35" s="24"/>
      <c r="AB35" s="24"/>
      <c r="AC35" s="24">
        <v>40</v>
      </c>
      <c r="AD35" s="24">
        <f>AC35*DATOS!$B$2</f>
        <v>320</v>
      </c>
      <c r="AE35" s="25">
        <f t="shared" si="0"/>
        <v>45.714285714285715</v>
      </c>
      <c r="AF35" s="26">
        <f>AE35*B35*DATOS!$B$3+'COST PER TASK'!AE35*'COST PER TASK'!C35*DATOS!$B$4+'COST PER TASK'!AE35*'COST PER TASK'!D35*DATOS!$B$5</f>
        <v>5257.1428571428569</v>
      </c>
      <c r="AG35" s="26">
        <f>E35*AD35*DATOS!$D$6+'COST PER TASK'!F35*'COST PER TASK'!AD35*DATOS!$D$7+'COST PER TASK'!G35*'COST PER TASK'!AD35*DATOS!$D$8+'COST PER TASK'!H35*'COST PER TASK'!AD35*DATOS!$D$9+'COST PER TASK'!I35*'COST PER TASK'!AD35*DATOS!$D$10+'COST PER TASK'!J35*'COST PER TASK'!AD35*DATOS!$D$11+'COST PER TASK'!K35*'COST PER TASK'!AD35*DATOS!$D$12+'COST PER TASK'!L35*'COST PER TASK'!AD35*DATOS!$D$13+'COST PER TASK'!M35*'COST PER TASK'!AD35*DATOS!$D$14+'COST PER TASK'!N35*'COST PER TASK'!AD35*DATOS!$D$15</f>
        <v>141.55977651335192</v>
      </c>
      <c r="AH35" s="26">
        <f>'COST PER TASK'!O35*'COST PER TASK'!AD35*DATOS!$D$16+'COST PER TASK'!P35*'COST PER TASK'!AD35*DATOS!$D$17+'COST PER TASK'!Q35*'COST PER TASK'!AD35*DATOS!$D$18+'COST PER TASK'!R35*'COST PER TASK'!AD35*DATOS!$D$19+'COST PER TASK'!S35*'COST PER TASK'!AD35*DATOS!$D$20+'COST PER TASK'!T35*'COST PER TASK'!AD35*DATOS!$D$21+'COST PER TASK'!U35*'COST PER TASK'!AD35*DATOS!$D$22</f>
        <v>0</v>
      </c>
      <c r="AI35" s="27">
        <f>'COST PER TASK'!V35*'COST PER TASK'!AD35*DATOS!$B$23+'COST PER TASK'!W35*'COST PER TASK'!AD35*DATOS!$B$24+'COST PER TASK'!X35*'COST PER TASK'!AD35*DATOS!$B$25+'COST PER TASK'!Y35*'COST PER TASK'!AD35*DATOS!$B$26+'COST PER TASK'!Z35*'COST PER TASK'!AD35*DATOS!$B$27+'COST PER TASK'!AA35*'COST PER TASK'!AD35*DATOS!$B$28+'COST PER TASK'!AB35*'COST PER TASK'!AD35*DATOS!$B$29</f>
        <v>3200</v>
      </c>
      <c r="AJ35" s="28">
        <f t="shared" si="1"/>
        <v>8598.7026336562085</v>
      </c>
      <c r="AK35" s="6">
        <f t="shared" si="2"/>
        <v>214.96756584140522</v>
      </c>
    </row>
    <row r="36" spans="1:37" x14ac:dyDescent="0.2">
      <c r="A36" s="15" t="s">
        <v>94</v>
      </c>
      <c r="B36" s="23">
        <v>1</v>
      </c>
      <c r="C36" s="24">
        <v>4</v>
      </c>
      <c r="D36" s="24">
        <v>2</v>
      </c>
      <c r="E36" s="24">
        <v>1</v>
      </c>
      <c r="F36" s="24">
        <v>1</v>
      </c>
      <c r="G36" s="24">
        <v>1</v>
      </c>
      <c r="H36" s="24"/>
      <c r="I36" s="24"/>
      <c r="J36" s="24">
        <v>1</v>
      </c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>
        <v>1</v>
      </c>
      <c r="AA36" s="24"/>
      <c r="AB36" s="24"/>
      <c r="AC36" s="24">
        <v>20</v>
      </c>
      <c r="AD36" s="24">
        <f>AC36*DATOS!$B$2</f>
        <v>160</v>
      </c>
      <c r="AE36" s="25">
        <f t="shared" si="0"/>
        <v>22.857142857142858</v>
      </c>
      <c r="AF36" s="26">
        <f>AE36*B36*DATOS!$B$3+'COST PER TASK'!AE36*'COST PER TASK'!C36*DATOS!$B$4+'COST PER TASK'!AE36*'COST PER TASK'!D36*DATOS!$B$5</f>
        <v>2628.5714285714284</v>
      </c>
      <c r="AG36" s="26">
        <f>E36*AD36*DATOS!$D$6+'COST PER TASK'!F36*'COST PER TASK'!AD36*DATOS!$D$7+'COST PER TASK'!G36*'COST PER TASK'!AD36*DATOS!$D$8+'COST PER TASK'!H36*'COST PER TASK'!AD36*DATOS!$D$9+'COST PER TASK'!I36*'COST PER TASK'!AD36*DATOS!$D$10+'COST PER TASK'!J36*'COST PER TASK'!AD36*DATOS!$D$11+'COST PER TASK'!K36*'COST PER TASK'!AD36*DATOS!$D$12+'COST PER TASK'!L36*'COST PER TASK'!AD36*DATOS!$D$13+'COST PER TASK'!M36*'COST PER TASK'!AD36*DATOS!$D$14+'COST PER TASK'!N36*'COST PER TASK'!AD36*DATOS!$D$15</f>
        <v>70.77988825667596</v>
      </c>
      <c r="AH36" s="26">
        <f>'COST PER TASK'!O36*'COST PER TASK'!AD36*DATOS!$D$16+'COST PER TASK'!P36*'COST PER TASK'!AD36*DATOS!$D$17+'COST PER TASK'!Q36*'COST PER TASK'!AD36*DATOS!$D$18+'COST PER TASK'!R36*'COST PER TASK'!AD36*DATOS!$D$19+'COST PER TASK'!S36*'COST PER TASK'!AD36*DATOS!$D$20+'COST PER TASK'!T36*'COST PER TASK'!AD36*DATOS!$D$21+'COST PER TASK'!U36*'COST PER TASK'!AD36*DATOS!$D$22</f>
        <v>0</v>
      </c>
      <c r="AI36" s="27">
        <f>'COST PER TASK'!V36*'COST PER TASK'!AD36*DATOS!$B$23+'COST PER TASK'!W36*'COST PER TASK'!AD36*DATOS!$B$24+'COST PER TASK'!X36*'COST PER TASK'!AD36*DATOS!$B$25+'COST PER TASK'!Y36*'COST PER TASK'!AD36*DATOS!$B$26+'COST PER TASK'!Z36*'COST PER TASK'!AD36*DATOS!$B$27+'COST PER TASK'!AA36*'COST PER TASK'!AD36*DATOS!$B$28+'COST PER TASK'!AB36*'COST PER TASK'!AD36*DATOS!$B$29</f>
        <v>1600</v>
      </c>
      <c r="AJ36" s="28">
        <f t="shared" si="1"/>
        <v>4299.3513168281042</v>
      </c>
      <c r="AK36" s="6">
        <f t="shared" si="2"/>
        <v>214.96756584140522</v>
      </c>
    </row>
    <row r="37" spans="1:37" x14ac:dyDescent="0.2">
      <c r="A37" s="15" t="s">
        <v>95</v>
      </c>
      <c r="B37" s="23">
        <v>1</v>
      </c>
      <c r="C37" s="24">
        <v>4</v>
      </c>
      <c r="D37" s="24">
        <v>2</v>
      </c>
      <c r="E37" s="24">
        <v>1</v>
      </c>
      <c r="F37" s="24">
        <v>1</v>
      </c>
      <c r="G37" s="24">
        <v>1</v>
      </c>
      <c r="H37" s="24"/>
      <c r="I37" s="24">
        <v>1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>
        <v>5</v>
      </c>
      <c r="AA37" s="24"/>
      <c r="AB37" s="24"/>
      <c r="AC37" s="24">
        <v>200</v>
      </c>
      <c r="AD37" s="24">
        <f>AC37*DATOS!$B$2</f>
        <v>1600</v>
      </c>
      <c r="AE37" s="25">
        <f t="shared" si="0"/>
        <v>228.57142857142858</v>
      </c>
      <c r="AF37" s="26">
        <f>AE37*B37*DATOS!$B$3+'COST PER TASK'!AE37*'COST PER TASK'!C37*DATOS!$B$4+'COST PER TASK'!AE37*'COST PER TASK'!D37*DATOS!$B$5</f>
        <v>26285.71428571429</v>
      </c>
      <c r="AG37" s="26">
        <f>E37*AD37*DATOS!$D$6+'COST PER TASK'!F37*'COST PER TASK'!AD37*DATOS!$D$7+'COST PER TASK'!G37*'COST PER TASK'!AD37*DATOS!$D$8+'COST PER TASK'!H37*'COST PER TASK'!AD37*DATOS!$D$9+'COST PER TASK'!I37*'COST PER TASK'!AD37*DATOS!$D$10+'COST PER TASK'!J37*'COST PER TASK'!AD37*DATOS!$D$11+'COST PER TASK'!K37*'COST PER TASK'!AD37*DATOS!$D$12+'COST PER TASK'!L37*'COST PER TASK'!AD37*DATOS!$D$13+'COST PER TASK'!M37*'COST PER TASK'!AD37*DATOS!$D$14+'COST PER TASK'!N37*'COST PER TASK'!AD37*DATOS!$D$15</f>
        <v>2806.6752870611417</v>
      </c>
      <c r="AH37" s="26">
        <f>'COST PER TASK'!O37*'COST PER TASK'!AD37*DATOS!$D$16+'COST PER TASK'!P37*'COST PER TASK'!AD37*DATOS!$D$17+'COST PER TASK'!Q37*'COST PER TASK'!AD37*DATOS!$D$18+'COST PER TASK'!R37*'COST PER TASK'!AD37*DATOS!$D$19+'COST PER TASK'!S37*'COST PER TASK'!AD37*DATOS!$D$20+'COST PER TASK'!T37*'COST PER TASK'!AD37*DATOS!$D$21+'COST PER TASK'!U37*'COST PER TASK'!AD37*DATOS!$D$22</f>
        <v>0</v>
      </c>
      <c r="AI37" s="27">
        <f>'COST PER TASK'!V37*'COST PER TASK'!AD37*DATOS!$B$23+'COST PER TASK'!W37*'COST PER TASK'!AD37*DATOS!$B$24+'COST PER TASK'!X37*'COST PER TASK'!AD37*DATOS!$B$25+'COST PER TASK'!Y37*'COST PER TASK'!AD37*DATOS!$B$26+'COST PER TASK'!Z37*'COST PER TASK'!AD37*DATOS!$B$27+'COST PER TASK'!AA37*'COST PER TASK'!AD37*DATOS!$B$28+'COST PER TASK'!AB37*'COST PER TASK'!AD37*DATOS!$B$29</f>
        <v>80000</v>
      </c>
      <c r="AJ37" s="28">
        <f t="shared" si="1"/>
        <v>109092.38957277543</v>
      </c>
      <c r="AK37" s="6">
        <f t="shared" si="2"/>
        <v>545.46194786387719</v>
      </c>
    </row>
    <row r="38" spans="1:37" x14ac:dyDescent="0.2">
      <c r="A38" s="15" t="s">
        <v>96</v>
      </c>
      <c r="B38" s="23">
        <v>1</v>
      </c>
      <c r="C38" s="24">
        <v>4</v>
      </c>
      <c r="D38" s="24">
        <v>2</v>
      </c>
      <c r="E38" s="24">
        <v>1</v>
      </c>
      <c r="F38" s="24">
        <v>1</v>
      </c>
      <c r="G38" s="24">
        <v>1</v>
      </c>
      <c r="H38" s="24"/>
      <c r="I38" s="24">
        <v>1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>
        <v>1</v>
      </c>
      <c r="W38" s="24"/>
      <c r="X38" s="24"/>
      <c r="Y38" s="24"/>
      <c r="Z38" s="24"/>
      <c r="AA38" s="24"/>
      <c r="AB38" s="24"/>
      <c r="AC38" s="24">
        <v>60</v>
      </c>
      <c r="AD38" s="24">
        <f>AC38*DATOS!$B$2</f>
        <v>480</v>
      </c>
      <c r="AE38" s="25">
        <f t="shared" si="0"/>
        <v>68.571428571428569</v>
      </c>
      <c r="AF38" s="26">
        <f>AE38*B38*DATOS!$B$3+'COST PER TASK'!AE38*'COST PER TASK'!C38*DATOS!$B$4+'COST PER TASK'!AE38*'COST PER TASK'!D38*DATOS!$B$5</f>
        <v>7885.7142857142862</v>
      </c>
      <c r="AG38" s="26">
        <f>E38*AD38*DATOS!$D$6+'COST PER TASK'!F38*'COST PER TASK'!AD38*DATOS!$D$7+'COST PER TASK'!G38*'COST PER TASK'!AD38*DATOS!$D$8+'COST PER TASK'!H38*'COST PER TASK'!AD38*DATOS!$D$9+'COST PER TASK'!I38*'COST PER TASK'!AD38*DATOS!$D$10+'COST PER TASK'!J38*'COST PER TASK'!AD38*DATOS!$D$11+'COST PER TASK'!K38*'COST PER TASK'!AD38*DATOS!$D$12+'COST PER TASK'!L38*'COST PER TASK'!AD38*DATOS!$D$13+'COST PER TASK'!M38*'COST PER TASK'!AD38*DATOS!$D$14+'COST PER TASK'!N38*'COST PER TASK'!AD38*DATOS!$D$15</f>
        <v>842.00258611834249</v>
      </c>
      <c r="AH38" s="26">
        <f>'COST PER TASK'!O38*'COST PER TASK'!AD38*DATOS!$D$16+'COST PER TASK'!P38*'COST PER TASK'!AD38*DATOS!$D$17+'COST PER TASK'!Q38*'COST PER TASK'!AD38*DATOS!$D$18+'COST PER TASK'!R38*'COST PER TASK'!AD38*DATOS!$D$19+'COST PER TASK'!S38*'COST PER TASK'!AD38*DATOS!$D$20+'COST PER TASK'!T38*'COST PER TASK'!AD38*DATOS!$D$21+'COST PER TASK'!U38*'COST PER TASK'!AD38*DATOS!$D$22</f>
        <v>0</v>
      </c>
      <c r="AI38" s="27">
        <f>'COST PER TASK'!V38*'COST PER TASK'!AD38*DATOS!$B$23+'COST PER TASK'!W38*'COST PER TASK'!AD38*DATOS!$B$24+'COST PER TASK'!X38*'COST PER TASK'!AD38*DATOS!$B$25+'COST PER TASK'!Y38*'COST PER TASK'!AD38*DATOS!$B$26+'COST PER TASK'!Z38*'COST PER TASK'!AD38*DATOS!$B$27+'COST PER TASK'!AA38*'COST PER TASK'!AD38*DATOS!$B$28+'COST PER TASK'!AB38*'COST PER TASK'!AD38*DATOS!$B$29</f>
        <v>2400</v>
      </c>
      <c r="AJ38" s="28">
        <f t="shared" si="1"/>
        <v>11127.716871832628</v>
      </c>
      <c r="AK38" s="6">
        <f t="shared" si="2"/>
        <v>185.46194786387713</v>
      </c>
    </row>
    <row r="39" spans="1:37" x14ac:dyDescent="0.2">
      <c r="A39" s="15" t="s">
        <v>97</v>
      </c>
      <c r="B39" s="23">
        <v>1</v>
      </c>
      <c r="C39" s="24">
        <v>4</v>
      </c>
      <c r="D39" s="24">
        <v>2</v>
      </c>
      <c r="E39" s="24">
        <v>1</v>
      </c>
      <c r="F39" s="24">
        <v>1</v>
      </c>
      <c r="G39" s="24">
        <v>1</v>
      </c>
      <c r="H39" s="24"/>
      <c r="I39" s="24">
        <v>1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>
        <v>1</v>
      </c>
      <c r="AA39" s="24"/>
      <c r="AB39" s="24"/>
      <c r="AC39" s="24">
        <v>200</v>
      </c>
      <c r="AD39" s="24">
        <f>AC39*DATOS!$B$2</f>
        <v>1600</v>
      </c>
      <c r="AE39" s="25">
        <f t="shared" si="0"/>
        <v>228.57142857142858</v>
      </c>
      <c r="AF39" s="26">
        <f>AE39*B39*DATOS!$B$3+'COST PER TASK'!AE39*'COST PER TASK'!C39*DATOS!$B$4+'COST PER TASK'!AE39*'COST PER TASK'!D39*DATOS!$B$5</f>
        <v>26285.71428571429</v>
      </c>
      <c r="AG39" s="26">
        <f>E39*AD39*DATOS!$D$6+'COST PER TASK'!F39*'COST PER TASK'!AD39*DATOS!$D$7+'COST PER TASK'!G39*'COST PER TASK'!AD39*DATOS!$D$8+'COST PER TASK'!H39*'COST PER TASK'!AD39*DATOS!$D$9+'COST PER TASK'!I39*'COST PER TASK'!AD39*DATOS!$D$10+'COST PER TASK'!J39*'COST PER TASK'!AD39*DATOS!$D$11+'COST PER TASK'!K39*'COST PER TASK'!AD39*DATOS!$D$12+'COST PER TASK'!L39*'COST PER TASK'!AD39*DATOS!$D$13+'COST PER TASK'!M39*'COST PER TASK'!AD39*DATOS!$D$14+'COST PER TASK'!N39*'COST PER TASK'!AD39*DATOS!$D$15</f>
        <v>2806.6752870611417</v>
      </c>
      <c r="AH39" s="26">
        <f>'COST PER TASK'!O39*'COST PER TASK'!AD39*DATOS!$D$16+'COST PER TASK'!P39*'COST PER TASK'!AD39*DATOS!$D$17+'COST PER TASK'!Q39*'COST PER TASK'!AD39*DATOS!$D$18+'COST PER TASK'!R39*'COST PER TASK'!AD39*DATOS!$D$19+'COST PER TASK'!S39*'COST PER TASK'!AD39*DATOS!$D$20+'COST PER TASK'!T39*'COST PER TASK'!AD39*DATOS!$D$21+'COST PER TASK'!U39*'COST PER TASK'!AD39*DATOS!$D$22</f>
        <v>0</v>
      </c>
      <c r="AI39" s="27">
        <f>'COST PER TASK'!V39*'COST PER TASK'!AD39*DATOS!$B$23+'COST PER TASK'!W39*'COST PER TASK'!AD39*DATOS!$B$24+'COST PER TASK'!X39*'COST PER TASK'!AD39*DATOS!$B$25+'COST PER TASK'!Y39*'COST PER TASK'!AD39*DATOS!$B$26+'COST PER TASK'!Z39*'COST PER TASK'!AD39*DATOS!$B$27+'COST PER TASK'!AA39*'COST PER TASK'!AD39*DATOS!$B$28+'COST PER TASK'!AB39*'COST PER TASK'!AD39*DATOS!$B$29</f>
        <v>16000</v>
      </c>
      <c r="AJ39" s="28">
        <f t="shared" si="1"/>
        <v>45092.389572775428</v>
      </c>
      <c r="AK39" s="6">
        <f t="shared" si="2"/>
        <v>225.46194786387713</v>
      </c>
    </row>
    <row r="40" spans="1:37" x14ac:dyDescent="0.2">
      <c r="A40" s="15" t="s">
        <v>98</v>
      </c>
      <c r="B40" s="23">
        <v>1</v>
      </c>
      <c r="C40" s="24">
        <v>4</v>
      </c>
      <c r="D40" s="24">
        <v>2</v>
      </c>
      <c r="E40" s="24">
        <v>1</v>
      </c>
      <c r="F40" s="24">
        <v>1</v>
      </c>
      <c r="G40" s="24">
        <v>1</v>
      </c>
      <c r="H40" s="24"/>
      <c r="I40" s="24">
        <v>1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>
        <v>1</v>
      </c>
      <c r="AA40" s="24"/>
      <c r="AB40" s="24"/>
      <c r="AC40" s="24">
        <v>200</v>
      </c>
      <c r="AD40" s="24">
        <f>AC40*DATOS!$B$2</f>
        <v>1600</v>
      </c>
      <c r="AE40" s="25">
        <f t="shared" si="0"/>
        <v>228.57142857142858</v>
      </c>
      <c r="AF40" s="26">
        <f>AE40*B40*DATOS!$B$3+'COST PER TASK'!AE40*'COST PER TASK'!C40*DATOS!$B$4+'COST PER TASK'!AE40*'COST PER TASK'!D40*DATOS!$B$5</f>
        <v>26285.71428571429</v>
      </c>
      <c r="AG40" s="26">
        <f>E40*AD40*DATOS!$D$6+'COST PER TASK'!F40*'COST PER TASK'!AD40*DATOS!$D$7+'COST PER TASK'!G40*'COST PER TASK'!AD40*DATOS!$D$8+'COST PER TASK'!H40*'COST PER TASK'!AD40*DATOS!$D$9+'COST PER TASK'!I40*'COST PER TASK'!AD40*DATOS!$D$10+'COST PER TASK'!J40*'COST PER TASK'!AD40*DATOS!$D$11+'COST PER TASK'!K40*'COST PER TASK'!AD40*DATOS!$D$12+'COST PER TASK'!L40*'COST PER TASK'!AD40*DATOS!$D$13+'COST PER TASK'!M40*'COST PER TASK'!AD40*DATOS!$D$14+'COST PER TASK'!N40*'COST PER TASK'!AD40*DATOS!$D$15</f>
        <v>2806.6752870611417</v>
      </c>
      <c r="AH40" s="26">
        <f>'COST PER TASK'!O40*'COST PER TASK'!AD40*DATOS!$D$16+'COST PER TASK'!P40*'COST PER TASK'!AD40*DATOS!$D$17+'COST PER TASK'!Q40*'COST PER TASK'!AD40*DATOS!$D$18+'COST PER TASK'!R40*'COST PER TASK'!AD40*DATOS!$D$19+'COST PER TASK'!S40*'COST PER TASK'!AD40*DATOS!$D$20+'COST PER TASK'!T40*'COST PER TASK'!AD40*DATOS!$D$21+'COST PER TASK'!U40*'COST PER TASK'!AD40*DATOS!$D$22</f>
        <v>0</v>
      </c>
      <c r="AI40" s="27">
        <f>'COST PER TASK'!V40*'COST PER TASK'!AD40*DATOS!$B$23+'COST PER TASK'!W40*'COST PER TASK'!AD40*DATOS!$B$24+'COST PER TASK'!X40*'COST PER TASK'!AD40*DATOS!$B$25+'COST PER TASK'!Y40*'COST PER TASK'!AD40*DATOS!$B$26+'COST PER TASK'!Z40*'COST PER TASK'!AD40*DATOS!$B$27+'COST PER TASK'!AA40*'COST PER TASK'!AD40*DATOS!$B$28+'COST PER TASK'!AB40*'COST PER TASK'!AD40*DATOS!$B$29</f>
        <v>16000</v>
      </c>
      <c r="AJ40" s="28">
        <f t="shared" si="1"/>
        <v>45092.389572775428</v>
      </c>
      <c r="AK40" s="6">
        <f t="shared" si="2"/>
        <v>225.46194786387713</v>
      </c>
    </row>
    <row r="41" spans="1:37" x14ac:dyDescent="0.2">
      <c r="A41" s="15" t="s">
        <v>99</v>
      </c>
      <c r="B41" s="23">
        <v>1</v>
      </c>
      <c r="C41" s="24">
        <v>4</v>
      </c>
      <c r="D41" s="24">
        <v>2</v>
      </c>
      <c r="E41" s="24">
        <v>1</v>
      </c>
      <c r="F41" s="24">
        <v>1</v>
      </c>
      <c r="G41" s="24">
        <v>1</v>
      </c>
      <c r="H41" s="24"/>
      <c r="I41" s="24">
        <v>1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>
        <v>1</v>
      </c>
      <c r="W41" s="24"/>
      <c r="X41" s="24"/>
      <c r="Y41" s="24"/>
      <c r="Z41" s="24"/>
      <c r="AA41" s="24"/>
      <c r="AB41" s="24"/>
      <c r="AC41" s="24">
        <v>60</v>
      </c>
      <c r="AD41" s="24">
        <f>AC41*DATOS!$B$2</f>
        <v>480</v>
      </c>
      <c r="AE41" s="25">
        <f t="shared" si="0"/>
        <v>68.571428571428569</v>
      </c>
      <c r="AF41" s="26">
        <f>AE41*B41*DATOS!$B$3+'COST PER TASK'!AE41*'COST PER TASK'!C41*DATOS!$B$4+'COST PER TASK'!AE41*'COST PER TASK'!D41*DATOS!$B$5</f>
        <v>7885.7142857142862</v>
      </c>
      <c r="AG41" s="26">
        <f>E41*AD41*DATOS!$D$6+'COST PER TASK'!F41*'COST PER TASK'!AD41*DATOS!$D$7+'COST PER TASK'!G41*'COST PER TASK'!AD41*DATOS!$D$8+'COST PER TASK'!H41*'COST PER TASK'!AD41*DATOS!$D$9+'COST PER TASK'!I41*'COST PER TASK'!AD41*DATOS!$D$10+'COST PER TASK'!J41*'COST PER TASK'!AD41*DATOS!$D$11+'COST PER TASK'!K41*'COST PER TASK'!AD41*DATOS!$D$12+'COST PER TASK'!L41*'COST PER TASK'!AD41*DATOS!$D$13+'COST PER TASK'!M41*'COST PER TASK'!AD41*DATOS!$D$14+'COST PER TASK'!N41*'COST PER TASK'!AD41*DATOS!$D$15</f>
        <v>842.00258611834249</v>
      </c>
      <c r="AH41" s="26">
        <f>'COST PER TASK'!O41*'COST PER TASK'!AD41*DATOS!$D$16+'COST PER TASK'!P41*'COST PER TASK'!AD41*DATOS!$D$17+'COST PER TASK'!Q41*'COST PER TASK'!AD41*DATOS!$D$18+'COST PER TASK'!R41*'COST PER TASK'!AD41*DATOS!$D$19+'COST PER TASK'!S41*'COST PER TASK'!AD41*DATOS!$D$20+'COST PER TASK'!T41*'COST PER TASK'!AD41*DATOS!$D$21+'COST PER TASK'!U41*'COST PER TASK'!AD41*DATOS!$D$22</f>
        <v>0</v>
      </c>
      <c r="AI41" s="27">
        <f>'COST PER TASK'!V41*'COST PER TASK'!AD41*DATOS!$B$23+'COST PER TASK'!W41*'COST PER TASK'!AD41*DATOS!$B$24+'COST PER TASK'!X41*'COST PER TASK'!AD41*DATOS!$B$25+'COST PER TASK'!Y41*'COST PER TASK'!AD41*DATOS!$B$26+'COST PER TASK'!Z41*'COST PER TASK'!AD41*DATOS!$B$27+'COST PER TASK'!AA41*'COST PER TASK'!AD41*DATOS!$B$28+'COST PER TASK'!AB41*'COST PER TASK'!AD41*DATOS!$B$29</f>
        <v>2400</v>
      </c>
      <c r="AJ41" s="28">
        <f t="shared" si="1"/>
        <v>11127.716871832628</v>
      </c>
      <c r="AK41" s="6">
        <f t="shared" si="2"/>
        <v>185.46194786387713</v>
      </c>
    </row>
    <row r="42" spans="1:37" x14ac:dyDescent="0.2">
      <c r="A42" s="15" t="s">
        <v>100</v>
      </c>
      <c r="B42" s="23">
        <v>1</v>
      </c>
      <c r="C42" s="24">
        <v>4</v>
      </c>
      <c r="D42" s="24">
        <v>2</v>
      </c>
      <c r="E42" s="24">
        <v>1</v>
      </c>
      <c r="F42" s="24">
        <v>1</v>
      </c>
      <c r="G42" s="24">
        <v>1</v>
      </c>
      <c r="H42" s="24"/>
      <c r="I42" s="24"/>
      <c r="J42" s="24">
        <v>1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>
        <v>1</v>
      </c>
      <c r="AA42" s="24"/>
      <c r="AB42" s="24"/>
      <c r="AC42" s="24">
        <v>100</v>
      </c>
      <c r="AD42" s="24">
        <f>AC42*DATOS!$B$2</f>
        <v>800</v>
      </c>
      <c r="AE42" s="25">
        <f t="shared" si="0"/>
        <v>114.28571428571429</v>
      </c>
      <c r="AF42" s="26">
        <f>AE42*B42*DATOS!$B$3+'COST PER TASK'!AE42*'COST PER TASK'!C42*DATOS!$B$4+'COST PER TASK'!AE42*'COST PER TASK'!D42*DATOS!$B$5</f>
        <v>13142.857142857145</v>
      </c>
      <c r="AG42" s="26">
        <f>E42*AD42*DATOS!$D$6+'COST PER TASK'!F42*'COST PER TASK'!AD42*DATOS!$D$7+'COST PER TASK'!G42*'COST PER TASK'!AD42*DATOS!$D$8+'COST PER TASK'!H42*'COST PER TASK'!AD42*DATOS!$D$9+'COST PER TASK'!I42*'COST PER TASK'!AD42*DATOS!$D$10+'COST PER TASK'!J42*'COST PER TASK'!AD42*DATOS!$D$11+'COST PER TASK'!K42*'COST PER TASK'!AD42*DATOS!$D$12+'COST PER TASK'!L42*'COST PER TASK'!AD42*DATOS!$D$13+'COST PER TASK'!M42*'COST PER TASK'!AD42*DATOS!$D$14+'COST PER TASK'!N42*'COST PER TASK'!AD42*DATOS!$D$15</f>
        <v>353.89944128337982</v>
      </c>
      <c r="AH42" s="26">
        <f>'COST PER TASK'!O42*'COST PER TASK'!AD42*DATOS!$D$16+'COST PER TASK'!P42*'COST PER TASK'!AD42*DATOS!$D$17+'COST PER TASK'!Q42*'COST PER TASK'!AD42*DATOS!$D$18+'COST PER TASK'!R42*'COST PER TASK'!AD42*DATOS!$D$19+'COST PER TASK'!S42*'COST PER TASK'!AD42*DATOS!$D$20+'COST PER TASK'!T42*'COST PER TASK'!AD42*DATOS!$D$21+'COST PER TASK'!U42*'COST PER TASK'!AD42*DATOS!$D$22</f>
        <v>0</v>
      </c>
      <c r="AI42" s="27">
        <f>'COST PER TASK'!V42*'COST PER TASK'!AD42*DATOS!$B$23+'COST PER TASK'!W42*'COST PER TASK'!AD42*DATOS!$B$24+'COST PER TASK'!X42*'COST PER TASK'!AD42*DATOS!$B$25+'COST PER TASK'!Y42*'COST PER TASK'!AD42*DATOS!$B$26+'COST PER TASK'!Z42*'COST PER TASK'!AD42*DATOS!$B$27+'COST PER TASK'!AA42*'COST PER TASK'!AD42*DATOS!$B$28+'COST PER TASK'!AB42*'COST PER TASK'!AD42*DATOS!$B$29</f>
        <v>8000</v>
      </c>
      <c r="AJ42" s="28">
        <f t="shared" si="1"/>
        <v>21496.756584140523</v>
      </c>
      <c r="AK42" s="6">
        <f t="shared" si="2"/>
        <v>214.96756584140522</v>
      </c>
    </row>
    <row r="43" spans="1:37" x14ac:dyDescent="0.2">
      <c r="A43" s="15" t="s">
        <v>101</v>
      </c>
      <c r="B43" s="23">
        <v>1</v>
      </c>
      <c r="C43" s="24">
        <v>4</v>
      </c>
      <c r="D43" s="24">
        <v>2</v>
      </c>
      <c r="E43" s="24">
        <v>1</v>
      </c>
      <c r="F43" s="24">
        <v>1</v>
      </c>
      <c r="G43" s="24">
        <v>1</v>
      </c>
      <c r="H43" s="24"/>
      <c r="I43" s="24"/>
      <c r="J43" s="24">
        <v>1</v>
      </c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>
        <v>1</v>
      </c>
      <c r="AA43" s="24"/>
      <c r="AB43" s="24"/>
      <c r="AC43" s="24">
        <v>180</v>
      </c>
      <c r="AD43" s="24">
        <f>AC43*DATOS!$B$2</f>
        <v>1440</v>
      </c>
      <c r="AE43" s="25">
        <f t="shared" si="0"/>
        <v>205.71428571428572</v>
      </c>
      <c r="AF43" s="26">
        <f>AE43*B43*DATOS!$B$3+'COST PER TASK'!AE43*'COST PER TASK'!C43*DATOS!$B$4+'COST PER TASK'!AE43*'COST PER TASK'!D43*DATOS!$B$5</f>
        <v>23657.142857142855</v>
      </c>
      <c r="AG43" s="26">
        <f>E43*AD43*DATOS!$D$6+'COST PER TASK'!F43*'COST PER TASK'!AD43*DATOS!$D$7+'COST PER TASK'!G43*'COST PER TASK'!AD43*DATOS!$D$8+'COST PER TASK'!H43*'COST PER TASK'!AD43*DATOS!$D$9+'COST PER TASK'!I43*'COST PER TASK'!AD43*DATOS!$D$10+'COST PER TASK'!J43*'COST PER TASK'!AD43*DATOS!$D$11+'COST PER TASK'!K43*'COST PER TASK'!AD43*DATOS!$D$12+'COST PER TASK'!L43*'COST PER TASK'!AD43*DATOS!$D$13+'COST PER TASK'!M43*'COST PER TASK'!AD43*DATOS!$D$14+'COST PER TASK'!N43*'COST PER TASK'!AD43*DATOS!$D$15</f>
        <v>637.01899431008371</v>
      </c>
      <c r="AH43" s="26">
        <f>'COST PER TASK'!O43*'COST PER TASK'!AD43*DATOS!$D$16+'COST PER TASK'!P43*'COST PER TASK'!AD43*DATOS!$D$17+'COST PER TASK'!Q43*'COST PER TASK'!AD43*DATOS!$D$18+'COST PER TASK'!R43*'COST PER TASK'!AD43*DATOS!$D$19+'COST PER TASK'!S43*'COST PER TASK'!AD43*DATOS!$D$20+'COST PER TASK'!T43*'COST PER TASK'!AD43*DATOS!$D$21+'COST PER TASK'!U43*'COST PER TASK'!AD43*DATOS!$D$22</f>
        <v>0</v>
      </c>
      <c r="AI43" s="27">
        <f>'COST PER TASK'!V43*'COST PER TASK'!AD43*DATOS!$B$23+'COST PER TASK'!W43*'COST PER TASK'!AD43*DATOS!$B$24+'COST PER TASK'!X43*'COST PER TASK'!AD43*DATOS!$B$25+'COST PER TASK'!Y43*'COST PER TASK'!AD43*DATOS!$B$26+'COST PER TASK'!Z43*'COST PER TASK'!AD43*DATOS!$B$27+'COST PER TASK'!AA43*'COST PER TASK'!AD43*DATOS!$B$28+'COST PER TASK'!AB43*'COST PER TASK'!AD43*DATOS!$B$29</f>
        <v>14400</v>
      </c>
      <c r="AJ43" s="28">
        <f t="shared" si="1"/>
        <v>38694.16185145294</v>
      </c>
      <c r="AK43" s="6">
        <f t="shared" si="2"/>
        <v>214.96756584140522</v>
      </c>
    </row>
    <row r="44" spans="1:37" x14ac:dyDescent="0.2">
      <c r="A44" s="15" t="s">
        <v>102</v>
      </c>
      <c r="B44" s="23">
        <v>1</v>
      </c>
      <c r="C44" s="24">
        <v>4</v>
      </c>
      <c r="D44" s="24">
        <v>2</v>
      </c>
      <c r="E44" s="24">
        <v>1</v>
      </c>
      <c r="F44" s="24">
        <v>1</v>
      </c>
      <c r="G44" s="24">
        <v>1</v>
      </c>
      <c r="H44" s="24"/>
      <c r="I44" s="24"/>
      <c r="J44" s="24">
        <v>1</v>
      </c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>
        <v>1</v>
      </c>
      <c r="AA44" s="24"/>
      <c r="AB44" s="24"/>
      <c r="AC44" s="24">
        <v>135</v>
      </c>
      <c r="AD44" s="24">
        <f>AC44*DATOS!$B$2</f>
        <v>1080</v>
      </c>
      <c r="AE44" s="25">
        <f t="shared" si="0"/>
        <v>154.28571428571428</v>
      </c>
      <c r="AF44" s="26">
        <f>AE44*B44*DATOS!$B$3+'COST PER TASK'!AE44*'COST PER TASK'!C44*DATOS!$B$4+'COST PER TASK'!AE44*'COST PER TASK'!D44*DATOS!$B$5</f>
        <v>17742.857142857141</v>
      </c>
      <c r="AG44" s="26">
        <f>E44*AD44*DATOS!$D$6+'COST PER TASK'!F44*'COST PER TASK'!AD44*DATOS!$D$7+'COST PER TASK'!G44*'COST PER TASK'!AD44*DATOS!$D$8+'COST PER TASK'!H44*'COST PER TASK'!AD44*DATOS!$D$9+'COST PER TASK'!I44*'COST PER TASK'!AD44*DATOS!$D$10+'COST PER TASK'!J44*'COST PER TASK'!AD44*DATOS!$D$11+'COST PER TASK'!K44*'COST PER TASK'!AD44*DATOS!$D$12+'COST PER TASK'!L44*'COST PER TASK'!AD44*DATOS!$D$13+'COST PER TASK'!M44*'COST PER TASK'!AD44*DATOS!$D$14+'COST PER TASK'!N44*'COST PER TASK'!AD44*DATOS!$D$15</f>
        <v>477.76424573256276</v>
      </c>
      <c r="AH44" s="26">
        <f>'COST PER TASK'!O44*'COST PER TASK'!AD44*DATOS!$D$16+'COST PER TASK'!P44*'COST PER TASK'!AD44*DATOS!$D$17+'COST PER TASK'!Q44*'COST PER TASK'!AD44*DATOS!$D$18+'COST PER TASK'!R44*'COST PER TASK'!AD44*DATOS!$D$19+'COST PER TASK'!S44*'COST PER TASK'!AD44*DATOS!$D$20+'COST PER TASK'!T44*'COST PER TASK'!AD44*DATOS!$D$21+'COST PER TASK'!U44*'COST PER TASK'!AD44*DATOS!$D$22</f>
        <v>0</v>
      </c>
      <c r="AI44" s="27">
        <f>'COST PER TASK'!V44*'COST PER TASK'!AD44*DATOS!$B$23+'COST PER TASK'!W44*'COST PER TASK'!AD44*DATOS!$B$24+'COST PER TASK'!X44*'COST PER TASK'!AD44*DATOS!$B$25+'COST PER TASK'!Y44*'COST PER TASK'!AD44*DATOS!$B$26+'COST PER TASK'!Z44*'COST PER TASK'!AD44*DATOS!$B$27+'COST PER TASK'!AA44*'COST PER TASK'!AD44*DATOS!$B$28+'COST PER TASK'!AB44*'COST PER TASK'!AD44*DATOS!$B$29</f>
        <v>10800</v>
      </c>
      <c r="AJ44" s="28">
        <f t="shared" si="1"/>
        <v>29020.621388589705</v>
      </c>
      <c r="AK44" s="6">
        <f t="shared" si="2"/>
        <v>214.96756584140522</v>
      </c>
    </row>
    <row r="45" spans="1:37" x14ac:dyDescent="0.2">
      <c r="A45" s="15" t="s">
        <v>103</v>
      </c>
      <c r="B45" s="23">
        <v>1</v>
      </c>
      <c r="C45" s="24">
        <v>4</v>
      </c>
      <c r="D45" s="24">
        <v>2</v>
      </c>
      <c r="E45" s="24">
        <v>1</v>
      </c>
      <c r="F45" s="24">
        <v>1</v>
      </c>
      <c r="G45" s="24">
        <v>1</v>
      </c>
      <c r="H45" s="24"/>
      <c r="I45" s="24"/>
      <c r="J45" s="24">
        <v>1</v>
      </c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>
        <v>1</v>
      </c>
      <c r="W45" s="24"/>
      <c r="X45" s="24"/>
      <c r="Y45" s="24"/>
      <c r="Z45" s="24"/>
      <c r="AA45" s="24"/>
      <c r="AB45" s="24"/>
      <c r="AC45" s="24">
        <v>25</v>
      </c>
      <c r="AD45" s="24">
        <f>AC45*DATOS!$B$2</f>
        <v>200</v>
      </c>
      <c r="AE45" s="25">
        <f t="shared" si="0"/>
        <v>28.571428571428573</v>
      </c>
      <c r="AF45" s="26">
        <f>AE45*B45*DATOS!$B$3+'COST PER TASK'!AE45*'COST PER TASK'!C45*DATOS!$B$4+'COST PER TASK'!AE45*'COST PER TASK'!D45*DATOS!$B$5</f>
        <v>3285.7142857142862</v>
      </c>
      <c r="AG45" s="26">
        <f>E45*AD45*DATOS!$D$6+'COST PER TASK'!F45*'COST PER TASK'!AD45*DATOS!$D$7+'COST PER TASK'!G45*'COST PER TASK'!AD45*DATOS!$D$8+'COST PER TASK'!H45*'COST PER TASK'!AD45*DATOS!$D$9+'COST PER TASK'!I45*'COST PER TASK'!AD45*DATOS!$D$10+'COST PER TASK'!J45*'COST PER TASK'!AD45*DATOS!$D$11+'COST PER TASK'!K45*'COST PER TASK'!AD45*DATOS!$D$12+'COST PER TASK'!L45*'COST PER TASK'!AD45*DATOS!$D$13+'COST PER TASK'!M45*'COST PER TASK'!AD45*DATOS!$D$14+'COST PER TASK'!N45*'COST PER TASK'!AD45*DATOS!$D$15</f>
        <v>88.474860320844954</v>
      </c>
      <c r="AH45" s="26">
        <f>'COST PER TASK'!O45*'COST PER TASK'!AD45*DATOS!$D$16+'COST PER TASK'!P45*'COST PER TASK'!AD45*DATOS!$D$17+'COST PER TASK'!Q45*'COST PER TASK'!AD45*DATOS!$D$18+'COST PER TASK'!R45*'COST PER TASK'!AD45*DATOS!$D$19+'COST PER TASK'!S45*'COST PER TASK'!AD45*DATOS!$D$20+'COST PER TASK'!T45*'COST PER TASK'!AD45*DATOS!$D$21+'COST PER TASK'!U45*'COST PER TASK'!AD45*DATOS!$D$22</f>
        <v>0</v>
      </c>
      <c r="AI45" s="27">
        <f>'COST PER TASK'!V45*'COST PER TASK'!AD45*DATOS!$B$23+'COST PER TASK'!W45*'COST PER TASK'!AD45*DATOS!$B$24+'COST PER TASK'!X45*'COST PER TASK'!AD45*DATOS!$B$25+'COST PER TASK'!Y45*'COST PER TASK'!AD45*DATOS!$B$26+'COST PER TASK'!Z45*'COST PER TASK'!AD45*DATOS!$B$27+'COST PER TASK'!AA45*'COST PER TASK'!AD45*DATOS!$B$28+'COST PER TASK'!AB45*'COST PER TASK'!AD45*DATOS!$B$29</f>
        <v>1000</v>
      </c>
      <c r="AJ45" s="28">
        <f t="shared" si="1"/>
        <v>4374.1891460351308</v>
      </c>
      <c r="AK45" s="6">
        <f t="shared" si="2"/>
        <v>174.96756584140522</v>
      </c>
    </row>
    <row r="46" spans="1:37" x14ac:dyDescent="0.2">
      <c r="A46" s="15" t="s">
        <v>104</v>
      </c>
      <c r="B46" s="23"/>
      <c r="C46" s="24">
        <v>1</v>
      </c>
      <c r="D46" s="24">
        <v>2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>
        <v>1</v>
      </c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>
        <v>1</v>
      </c>
      <c r="AA46" s="24"/>
      <c r="AB46" s="24"/>
      <c r="AC46" s="24">
        <v>200</v>
      </c>
      <c r="AD46" s="24">
        <f>AC46*DATOS!$B$2</f>
        <v>1600</v>
      </c>
      <c r="AE46" s="25">
        <f t="shared" si="0"/>
        <v>533.33333333333337</v>
      </c>
      <c r="AF46" s="26">
        <f>AE46*B46*DATOS!$B$3+'COST PER TASK'!AE46*'COST PER TASK'!C46*DATOS!$B$4+'COST PER TASK'!AE46*'COST PER TASK'!D46*DATOS!$B$5</f>
        <v>22400</v>
      </c>
      <c r="AG46" s="26">
        <f>E46*AD46*DATOS!$D$6+'COST PER TASK'!F46*'COST PER TASK'!AD46*DATOS!$D$7+'COST PER TASK'!G46*'COST PER TASK'!AD46*DATOS!$D$8+'COST PER TASK'!H46*'COST PER TASK'!AD46*DATOS!$D$9+'COST PER TASK'!I46*'COST PER TASK'!AD46*DATOS!$D$10+'COST PER TASK'!J46*'COST PER TASK'!AD46*DATOS!$D$11+'COST PER TASK'!K46*'COST PER TASK'!AD46*DATOS!$D$12+'COST PER TASK'!L46*'COST PER TASK'!AD46*DATOS!$D$13+'COST PER TASK'!M46*'COST PER TASK'!AD46*DATOS!$D$14+'COST PER TASK'!N46*'COST PER TASK'!AD46*DATOS!$D$15</f>
        <v>0</v>
      </c>
      <c r="AH46" s="26">
        <f>'COST PER TASK'!O46*'COST PER TASK'!AD46*DATOS!$D$16+'COST PER TASK'!P46*'COST PER TASK'!AD46*DATOS!$D$17+'COST PER TASK'!Q46*'COST PER TASK'!AD46*DATOS!$D$18+'COST PER TASK'!R46*'COST PER TASK'!AD46*DATOS!$D$19+'COST PER TASK'!S46*'COST PER TASK'!AD46*DATOS!$D$20+'COST PER TASK'!T46*'COST PER TASK'!AD46*DATOS!$D$21+'COST PER TASK'!U46*'COST PER TASK'!AD46*DATOS!$D$22</f>
        <v>87500</v>
      </c>
      <c r="AI46" s="27">
        <f>'COST PER TASK'!V46*'COST PER TASK'!AD46*DATOS!$B$23+'COST PER TASK'!W46*'COST PER TASK'!AD46*DATOS!$B$24+'COST PER TASK'!X46*'COST PER TASK'!AD46*DATOS!$B$25+'COST PER TASK'!Y46*'COST PER TASK'!AD46*DATOS!$B$26+'COST PER TASK'!Z46*'COST PER TASK'!AD46*DATOS!$B$27+'COST PER TASK'!AA46*'COST PER TASK'!AD46*DATOS!$B$28+'COST PER TASK'!AB46*'COST PER TASK'!AD46*DATOS!$B$29</f>
        <v>16000</v>
      </c>
      <c r="AJ46" s="28">
        <f t="shared" si="1"/>
        <v>125900</v>
      </c>
      <c r="AK46" s="6">
        <f t="shared" si="2"/>
        <v>629.5</v>
      </c>
    </row>
    <row r="47" spans="1:37" x14ac:dyDescent="0.2">
      <c r="A47" s="15" t="s">
        <v>105</v>
      </c>
      <c r="B47" s="23"/>
      <c r="C47" s="24">
        <v>1</v>
      </c>
      <c r="D47" s="24">
        <v>2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>
        <v>1</v>
      </c>
      <c r="Q47" s="24">
        <v>1</v>
      </c>
      <c r="R47" s="24">
        <v>1</v>
      </c>
      <c r="S47" s="24">
        <v>1</v>
      </c>
      <c r="T47" s="24"/>
      <c r="U47" s="24"/>
      <c r="V47" s="24"/>
      <c r="W47" s="24"/>
      <c r="X47" s="24"/>
      <c r="Y47" s="24"/>
      <c r="Z47" s="24">
        <v>1</v>
      </c>
      <c r="AA47" s="24"/>
      <c r="AB47" s="24"/>
      <c r="AC47" s="24">
        <v>150</v>
      </c>
      <c r="AD47" s="24">
        <f>AC47*DATOS!$B$2</f>
        <v>1200</v>
      </c>
      <c r="AE47" s="25">
        <f t="shared" si="0"/>
        <v>400</v>
      </c>
      <c r="AF47" s="26">
        <f>AE47*B47*DATOS!$B$3+'COST PER TASK'!AE47*'COST PER TASK'!C47*DATOS!$B$4+'COST PER TASK'!AE47*'COST PER TASK'!D47*DATOS!$B$5</f>
        <v>16800</v>
      </c>
      <c r="AG47" s="26">
        <f>E47*AD47*DATOS!$D$6+'COST PER TASK'!F47*'COST PER TASK'!AD47*DATOS!$D$7+'COST PER TASK'!G47*'COST PER TASK'!AD47*DATOS!$D$8+'COST PER TASK'!H47*'COST PER TASK'!AD47*DATOS!$D$9+'COST PER TASK'!I47*'COST PER TASK'!AD47*DATOS!$D$10+'COST PER TASK'!J47*'COST PER TASK'!AD47*DATOS!$D$11+'COST PER TASK'!K47*'COST PER TASK'!AD47*DATOS!$D$12+'COST PER TASK'!L47*'COST PER TASK'!AD47*DATOS!$D$13+'COST PER TASK'!M47*'COST PER TASK'!AD47*DATOS!$D$14+'COST PER TASK'!N47*'COST PER TASK'!AD47*DATOS!$D$15</f>
        <v>0</v>
      </c>
      <c r="AH47" s="26">
        <f>'COST PER TASK'!O47*'COST PER TASK'!AD47*DATOS!$D$16+'COST PER TASK'!P47*'COST PER TASK'!AD47*DATOS!$D$17+'COST PER TASK'!Q47*'COST PER TASK'!AD47*DATOS!$D$18+'COST PER TASK'!R47*'COST PER TASK'!AD47*DATOS!$D$19+'COST PER TASK'!S47*'COST PER TASK'!AD47*DATOS!$D$20+'COST PER TASK'!T47*'COST PER TASK'!AD47*DATOS!$D$21+'COST PER TASK'!U47*'COST PER TASK'!AD47*DATOS!$D$22</f>
        <v>94285.71428571429</v>
      </c>
      <c r="AI47" s="27">
        <f>'COST PER TASK'!V47*'COST PER TASK'!AD47*DATOS!$B$23+'COST PER TASK'!W47*'COST PER TASK'!AD47*DATOS!$B$24+'COST PER TASK'!X47*'COST PER TASK'!AD47*DATOS!$B$25+'COST PER TASK'!Y47*'COST PER TASK'!AD47*DATOS!$B$26+'COST PER TASK'!Z47*'COST PER TASK'!AD47*DATOS!$B$27+'COST PER TASK'!AA47*'COST PER TASK'!AD47*DATOS!$B$28+'COST PER TASK'!AB47*'COST PER TASK'!AD47*DATOS!$B$29</f>
        <v>12000</v>
      </c>
      <c r="AJ47" s="28">
        <f t="shared" si="1"/>
        <v>123085.71428571429</v>
      </c>
      <c r="AK47" s="6">
        <f t="shared" si="2"/>
        <v>820.57142857142856</v>
      </c>
    </row>
    <row r="48" spans="1:37" x14ac:dyDescent="0.2">
      <c r="A48" s="15" t="s">
        <v>106</v>
      </c>
      <c r="B48" s="23"/>
      <c r="C48" s="24">
        <v>1</v>
      </c>
      <c r="D48" s="24">
        <v>2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>
        <v>1</v>
      </c>
      <c r="U48" s="24">
        <v>1</v>
      </c>
      <c r="V48" s="24"/>
      <c r="W48" s="24"/>
      <c r="X48" s="24"/>
      <c r="Y48" s="24"/>
      <c r="Z48" s="24">
        <v>1</v>
      </c>
      <c r="AA48" s="24"/>
      <c r="AB48" s="24"/>
      <c r="AC48" s="24">
        <v>100</v>
      </c>
      <c r="AD48" s="24">
        <f>AC48*DATOS!$B$2</f>
        <v>800</v>
      </c>
      <c r="AE48" s="25">
        <f t="shared" si="0"/>
        <v>266.66666666666669</v>
      </c>
      <c r="AF48" s="26">
        <f>AE48*B48*DATOS!$B$3+'COST PER TASK'!AE48*'COST PER TASK'!C48*DATOS!$B$4+'COST PER TASK'!AE48*'COST PER TASK'!D48*DATOS!$B$5</f>
        <v>11200</v>
      </c>
      <c r="AG48" s="26">
        <f>E48*AD48*DATOS!$D$6+'COST PER TASK'!F48*'COST PER TASK'!AD48*DATOS!$D$7+'COST PER TASK'!G48*'COST PER TASK'!AD48*DATOS!$D$8+'COST PER TASK'!H48*'COST PER TASK'!AD48*DATOS!$D$9+'COST PER TASK'!I48*'COST PER TASK'!AD48*DATOS!$D$10+'COST PER TASK'!J48*'COST PER TASK'!AD48*DATOS!$D$11+'COST PER TASK'!K48*'COST PER TASK'!AD48*DATOS!$D$12+'COST PER TASK'!L48*'COST PER TASK'!AD48*DATOS!$D$13+'COST PER TASK'!M48*'COST PER TASK'!AD48*DATOS!$D$14+'COST PER TASK'!N48*'COST PER TASK'!AD48*DATOS!$D$15</f>
        <v>0</v>
      </c>
      <c r="AH48" s="26">
        <f>'COST PER TASK'!O48*'COST PER TASK'!AD48*DATOS!$D$16+'COST PER TASK'!P48*'COST PER TASK'!AD48*DATOS!$D$17+'COST PER TASK'!Q48*'COST PER TASK'!AD48*DATOS!$D$18+'COST PER TASK'!R48*'COST PER TASK'!AD48*DATOS!$D$19+'COST PER TASK'!S48*'COST PER TASK'!AD48*DATOS!$D$20+'COST PER TASK'!T48*'COST PER TASK'!AD48*DATOS!$D$21+'COST PER TASK'!U48*'COST PER TASK'!AD48*DATOS!$D$22</f>
        <v>22807.017543859649</v>
      </c>
      <c r="AI48" s="27">
        <f>'COST PER TASK'!V48*'COST PER TASK'!AD48*DATOS!$B$23+'COST PER TASK'!W48*'COST PER TASK'!AD48*DATOS!$B$24+'COST PER TASK'!X48*'COST PER TASK'!AD48*DATOS!$B$25+'COST PER TASK'!Y48*'COST PER TASK'!AD48*DATOS!$B$26+'COST PER TASK'!Z48*'COST PER TASK'!AD48*DATOS!$B$27+'COST PER TASK'!AA48*'COST PER TASK'!AD48*DATOS!$B$28+'COST PER TASK'!AB48*'COST PER TASK'!AD48*DATOS!$B$29</f>
        <v>8000</v>
      </c>
      <c r="AJ48" s="28">
        <f t="shared" si="1"/>
        <v>42007.017543859649</v>
      </c>
      <c r="AK48" s="6">
        <f t="shared" si="2"/>
        <v>420.07017543859649</v>
      </c>
    </row>
    <row r="49" spans="1:37" x14ac:dyDescent="0.2">
      <c r="A49" s="15" t="s">
        <v>107</v>
      </c>
      <c r="B49" s="23"/>
      <c r="C49" s="24">
        <v>2</v>
      </c>
      <c r="D49" s="24">
        <v>2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>
        <v>1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>
        <v>5</v>
      </c>
      <c r="AB49" s="24"/>
      <c r="AC49" s="24">
        <v>60</v>
      </c>
      <c r="AD49" s="24">
        <f>AC49*DATOS!$B$2</f>
        <v>480</v>
      </c>
      <c r="AE49" s="25">
        <f t="shared" si="0"/>
        <v>120</v>
      </c>
      <c r="AF49" s="26">
        <f>AE49*B49*DATOS!$B$3+'COST PER TASK'!AE49*'COST PER TASK'!C49*DATOS!$B$4+'COST PER TASK'!AE49*'COST PER TASK'!D49*DATOS!$B$5</f>
        <v>6960</v>
      </c>
      <c r="AG49" s="26">
        <f>E49*AD49*DATOS!$D$6+'COST PER TASK'!F49*'COST PER TASK'!AD49*DATOS!$D$7+'COST PER TASK'!G49*'COST PER TASK'!AD49*DATOS!$D$8+'COST PER TASK'!H49*'COST PER TASK'!AD49*DATOS!$D$9+'COST PER TASK'!I49*'COST PER TASK'!AD49*DATOS!$D$10+'COST PER TASK'!J49*'COST PER TASK'!AD49*DATOS!$D$11+'COST PER TASK'!K49*'COST PER TASK'!AD49*DATOS!$D$12+'COST PER TASK'!L49*'COST PER TASK'!AD49*DATOS!$D$13+'COST PER TASK'!M49*'COST PER TASK'!AD49*DATOS!$D$14+'COST PER TASK'!N49*'COST PER TASK'!AD49*DATOS!$D$15</f>
        <v>0</v>
      </c>
      <c r="AH49" s="26">
        <f>'COST PER TASK'!O49*'COST PER TASK'!AD49*DATOS!$D$16+'COST PER TASK'!P49*'COST PER TASK'!AD49*DATOS!$D$17+'COST PER TASK'!Q49*'COST PER TASK'!AD49*DATOS!$D$18+'COST PER TASK'!R49*'COST PER TASK'!AD49*DATOS!$D$19+'COST PER TASK'!S49*'COST PER TASK'!AD49*DATOS!$D$20+'COST PER TASK'!T49*'COST PER TASK'!AD49*DATOS!$D$21+'COST PER TASK'!U49*'COST PER TASK'!AD49*DATOS!$D$22</f>
        <v>26250</v>
      </c>
      <c r="AI49" s="27">
        <f>'COST PER TASK'!V49*'COST PER TASK'!AD49*DATOS!$B$23+'COST PER TASK'!W49*'COST PER TASK'!AD49*DATOS!$B$24+'COST PER TASK'!X49*'COST PER TASK'!AD49*DATOS!$B$25+'COST PER TASK'!Y49*'COST PER TASK'!AD49*DATOS!$B$26+'COST PER TASK'!Z49*'COST PER TASK'!AD49*DATOS!$B$27+'COST PER TASK'!AA49*'COST PER TASK'!AD49*DATOS!$B$28+'COST PER TASK'!AB49*'COST PER TASK'!AD49*DATOS!$B$29</f>
        <v>28800</v>
      </c>
      <c r="AJ49" s="28">
        <f t="shared" si="1"/>
        <v>62010</v>
      </c>
      <c r="AK49" s="6">
        <f t="shared" si="2"/>
        <v>1033.5</v>
      </c>
    </row>
    <row r="50" spans="1:37" x14ac:dyDescent="0.2">
      <c r="A50" s="15" t="s">
        <v>108</v>
      </c>
      <c r="B50" s="23"/>
      <c r="C50" s="24">
        <v>2</v>
      </c>
      <c r="D50" s="24">
        <v>2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>
        <v>1</v>
      </c>
      <c r="Q50" s="24">
        <v>1</v>
      </c>
      <c r="R50" s="24">
        <v>1</v>
      </c>
      <c r="S50" s="24">
        <v>1</v>
      </c>
      <c r="T50" s="24"/>
      <c r="U50" s="24"/>
      <c r="V50" s="24"/>
      <c r="W50" s="24"/>
      <c r="X50" s="24"/>
      <c r="Y50" s="24"/>
      <c r="Z50" s="24"/>
      <c r="AA50" s="24">
        <v>1</v>
      </c>
      <c r="AB50" s="24"/>
      <c r="AC50" s="24">
        <v>60</v>
      </c>
      <c r="AD50" s="24">
        <f>AC50*DATOS!$B$2</f>
        <v>480</v>
      </c>
      <c r="AE50" s="25">
        <f t="shared" si="0"/>
        <v>120</v>
      </c>
      <c r="AF50" s="26">
        <f>AE50*B50*DATOS!$B$3+'COST PER TASK'!AE50*'COST PER TASK'!C50*DATOS!$B$4+'COST PER TASK'!AE50*'COST PER TASK'!D50*DATOS!$B$5</f>
        <v>6960</v>
      </c>
      <c r="AG50" s="26">
        <f>E50*AD50*DATOS!$D$6+'COST PER TASK'!F50*'COST PER TASK'!AD50*DATOS!$D$7+'COST PER TASK'!G50*'COST PER TASK'!AD50*DATOS!$D$8+'COST PER TASK'!H50*'COST PER TASK'!AD50*DATOS!$D$9+'COST PER TASK'!I50*'COST PER TASK'!AD50*DATOS!$D$10+'COST PER TASK'!J50*'COST PER TASK'!AD50*DATOS!$D$11+'COST PER TASK'!K50*'COST PER TASK'!AD50*DATOS!$D$12+'COST PER TASK'!L50*'COST PER TASK'!AD50*DATOS!$D$13+'COST PER TASK'!M50*'COST PER TASK'!AD50*DATOS!$D$14+'COST PER TASK'!N50*'COST PER TASK'!AD50*DATOS!$D$15</f>
        <v>0</v>
      </c>
      <c r="AH50" s="26">
        <f>'COST PER TASK'!O50*'COST PER TASK'!AD50*DATOS!$D$16+'COST PER TASK'!P50*'COST PER TASK'!AD50*DATOS!$D$17+'COST PER TASK'!Q50*'COST PER TASK'!AD50*DATOS!$D$18+'COST PER TASK'!R50*'COST PER TASK'!AD50*DATOS!$D$19+'COST PER TASK'!S50*'COST PER TASK'!AD50*DATOS!$D$20+'COST PER TASK'!T50*'COST PER TASK'!AD50*DATOS!$D$21+'COST PER TASK'!U50*'COST PER TASK'!AD50*DATOS!$D$22</f>
        <v>37714.285714285717</v>
      </c>
      <c r="AI50" s="27">
        <f>'COST PER TASK'!V50*'COST PER TASK'!AD50*DATOS!$B$23+'COST PER TASK'!W50*'COST PER TASK'!AD50*DATOS!$B$24+'COST PER TASK'!X50*'COST PER TASK'!AD50*DATOS!$B$25+'COST PER TASK'!Y50*'COST PER TASK'!AD50*DATOS!$B$26+'COST PER TASK'!Z50*'COST PER TASK'!AD50*DATOS!$B$27+'COST PER TASK'!AA50*'COST PER TASK'!AD50*DATOS!$B$28+'COST PER TASK'!AB50*'COST PER TASK'!AD50*DATOS!$B$29</f>
        <v>5760</v>
      </c>
      <c r="AJ50" s="28">
        <f t="shared" si="1"/>
        <v>50434.285714285717</v>
      </c>
      <c r="AK50" s="6">
        <f t="shared" si="2"/>
        <v>840.57142857142867</v>
      </c>
    </row>
    <row r="51" spans="1:37" x14ac:dyDescent="0.2">
      <c r="A51" s="15" t="s">
        <v>109</v>
      </c>
      <c r="B51" s="23"/>
      <c r="C51" s="24">
        <v>2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>
        <v>1</v>
      </c>
      <c r="U51" s="24">
        <v>1</v>
      </c>
      <c r="V51" s="24"/>
      <c r="W51" s="24"/>
      <c r="X51" s="24"/>
      <c r="Y51" s="24"/>
      <c r="Z51" s="24"/>
      <c r="AA51" s="24">
        <v>1</v>
      </c>
      <c r="AB51" s="24"/>
      <c r="AC51" s="24">
        <v>45</v>
      </c>
      <c r="AD51" s="24">
        <f>AC51*DATOS!$B$2</f>
        <v>360</v>
      </c>
      <c r="AE51" s="25">
        <f t="shared" si="0"/>
        <v>180</v>
      </c>
      <c r="AF51" s="26">
        <f>AE51*B51*DATOS!$B$3+'COST PER TASK'!AE51*'COST PER TASK'!C51*DATOS!$B$4+'COST PER TASK'!AE51*'COST PER TASK'!D51*DATOS!$B$5</f>
        <v>5760</v>
      </c>
      <c r="AG51" s="26">
        <f>E51*AD51*DATOS!$D$6+'COST PER TASK'!F51*'COST PER TASK'!AD51*DATOS!$D$7+'COST PER TASK'!G51*'COST PER TASK'!AD51*DATOS!$D$8+'COST PER TASK'!H51*'COST PER TASK'!AD51*DATOS!$D$9+'COST PER TASK'!I51*'COST PER TASK'!AD51*DATOS!$D$10+'COST PER TASK'!J51*'COST PER TASK'!AD51*DATOS!$D$11+'COST PER TASK'!K51*'COST PER TASK'!AD51*DATOS!$D$12+'COST PER TASK'!L51*'COST PER TASK'!AD51*DATOS!$D$13+'COST PER TASK'!M51*'COST PER TASK'!AD51*DATOS!$D$14+'COST PER TASK'!N51*'COST PER TASK'!AD51*DATOS!$D$15</f>
        <v>0</v>
      </c>
      <c r="AH51" s="26">
        <f>'COST PER TASK'!O51*'COST PER TASK'!AD51*DATOS!$D$16+'COST PER TASK'!P51*'COST PER TASK'!AD51*DATOS!$D$17+'COST PER TASK'!Q51*'COST PER TASK'!AD51*DATOS!$D$18+'COST PER TASK'!R51*'COST PER TASK'!AD51*DATOS!$D$19+'COST PER TASK'!S51*'COST PER TASK'!AD51*DATOS!$D$20+'COST PER TASK'!T51*'COST PER TASK'!AD51*DATOS!$D$21+'COST PER TASK'!U51*'COST PER TASK'!AD51*DATOS!$D$22</f>
        <v>10263.157894736843</v>
      </c>
      <c r="AI51" s="27">
        <f>'COST PER TASK'!V51*'COST PER TASK'!AD51*DATOS!$B$23+'COST PER TASK'!W51*'COST PER TASK'!AD51*DATOS!$B$24+'COST PER TASK'!X51*'COST PER TASK'!AD51*DATOS!$B$25+'COST PER TASK'!Y51*'COST PER TASK'!AD51*DATOS!$B$26+'COST PER TASK'!Z51*'COST PER TASK'!AD51*DATOS!$B$27+'COST PER TASK'!AA51*'COST PER TASK'!AD51*DATOS!$B$28+'COST PER TASK'!AB51*'COST PER TASK'!AD51*DATOS!$B$29</f>
        <v>4320</v>
      </c>
      <c r="AJ51" s="28">
        <f t="shared" si="1"/>
        <v>20343.157894736843</v>
      </c>
      <c r="AK51" s="6">
        <f t="shared" si="2"/>
        <v>452.07017543859649</v>
      </c>
    </row>
    <row r="52" spans="1:37" x14ac:dyDescent="0.2">
      <c r="A52" s="15" t="s">
        <v>110</v>
      </c>
      <c r="B52" s="23"/>
      <c r="C52" s="24">
        <v>6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>
        <v>1</v>
      </c>
      <c r="P52" s="24">
        <v>1</v>
      </c>
      <c r="Q52" s="24">
        <v>1</v>
      </c>
      <c r="R52" s="24">
        <v>1</v>
      </c>
      <c r="S52" s="24">
        <v>1</v>
      </c>
      <c r="T52" s="24">
        <v>1</v>
      </c>
      <c r="U52" s="24">
        <v>1</v>
      </c>
      <c r="V52" s="24"/>
      <c r="W52" s="24"/>
      <c r="X52" s="24"/>
      <c r="Y52" s="24"/>
      <c r="Z52" s="24"/>
      <c r="AA52" s="24">
        <v>1</v>
      </c>
      <c r="AB52" s="24"/>
      <c r="AC52" s="24">
        <v>80</v>
      </c>
      <c r="AD52" s="24">
        <f>AC52*DATOS!$B$2</f>
        <v>640</v>
      </c>
      <c r="AE52" s="25">
        <f t="shared" si="0"/>
        <v>106.66666666666667</v>
      </c>
      <c r="AF52" s="26">
        <f>AE52*B52*DATOS!$B$3+'COST PER TASK'!AE52*'COST PER TASK'!C52*DATOS!$B$4+'COST PER TASK'!AE52*'COST PER TASK'!D52*DATOS!$B$5</f>
        <v>10240</v>
      </c>
      <c r="AG52" s="26">
        <f>E52*AD52*DATOS!$D$6+'COST PER TASK'!F52*'COST PER TASK'!AD52*DATOS!$D$7+'COST PER TASK'!G52*'COST PER TASK'!AD52*DATOS!$D$8+'COST PER TASK'!H52*'COST PER TASK'!AD52*DATOS!$D$9+'COST PER TASK'!I52*'COST PER TASK'!AD52*DATOS!$D$10+'COST PER TASK'!J52*'COST PER TASK'!AD52*DATOS!$D$11+'COST PER TASK'!K52*'COST PER TASK'!AD52*DATOS!$D$12+'COST PER TASK'!L52*'COST PER TASK'!AD52*DATOS!$D$13+'COST PER TASK'!M52*'COST PER TASK'!AD52*DATOS!$D$14+'COST PER TASK'!N52*'COST PER TASK'!AD52*DATOS!$D$15</f>
        <v>0</v>
      </c>
      <c r="AH52" s="26">
        <f>'COST PER TASK'!O52*'COST PER TASK'!AD52*DATOS!$D$16+'COST PER TASK'!P52*'COST PER TASK'!AD52*DATOS!$D$17+'COST PER TASK'!Q52*'COST PER TASK'!AD52*DATOS!$D$18+'COST PER TASK'!R52*'COST PER TASK'!AD52*DATOS!$D$19+'COST PER TASK'!S52*'COST PER TASK'!AD52*DATOS!$D$20+'COST PER TASK'!T52*'COST PER TASK'!AD52*DATOS!$D$21+'COST PER TASK'!U52*'COST PER TASK'!AD52*DATOS!$D$22</f>
        <v>103531.32832080201</v>
      </c>
      <c r="AI52" s="27">
        <f>'COST PER TASK'!V52*'COST PER TASK'!AD52*DATOS!$B$23+'COST PER TASK'!W52*'COST PER TASK'!AD52*DATOS!$B$24+'COST PER TASK'!X52*'COST PER TASK'!AD52*DATOS!$B$25+'COST PER TASK'!Y52*'COST PER TASK'!AD52*DATOS!$B$26+'COST PER TASK'!Z52*'COST PER TASK'!AD52*DATOS!$B$27+'COST PER TASK'!AA52*'COST PER TASK'!AD52*DATOS!$B$28+'COST PER TASK'!AB52*'COST PER TASK'!AD52*DATOS!$B$29</f>
        <v>7680</v>
      </c>
      <c r="AJ52" s="28">
        <f t="shared" si="1"/>
        <v>121451.32832080201</v>
      </c>
      <c r="AK52" s="6">
        <f t="shared" si="2"/>
        <v>1518.1416040100253</v>
      </c>
    </row>
    <row r="53" spans="1:37" x14ac:dyDescent="0.2">
      <c r="A53" s="15" t="s">
        <v>111</v>
      </c>
      <c r="B53" s="23">
        <v>1</v>
      </c>
      <c r="C53" s="24">
        <v>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>
        <v>1</v>
      </c>
      <c r="P53" s="24">
        <v>1</v>
      </c>
      <c r="Q53" s="24">
        <v>1</v>
      </c>
      <c r="R53" s="24">
        <v>1</v>
      </c>
      <c r="S53" s="24">
        <v>1</v>
      </c>
      <c r="T53" s="24">
        <v>1</v>
      </c>
      <c r="U53" s="24">
        <v>1</v>
      </c>
      <c r="V53" s="24"/>
      <c r="W53" s="24"/>
      <c r="X53" s="24"/>
      <c r="Y53" s="24"/>
      <c r="Z53" s="24"/>
      <c r="AA53" s="24"/>
      <c r="AB53" s="24">
        <v>1</v>
      </c>
      <c r="AC53" s="24">
        <v>60</v>
      </c>
      <c r="AD53" s="24">
        <f>AC53*DATOS!$B$2</f>
        <v>480</v>
      </c>
      <c r="AE53" s="25">
        <f t="shared" si="0"/>
        <v>240</v>
      </c>
      <c r="AF53" s="26">
        <f>AE53*B53*DATOS!$B$3+'COST PER TASK'!AE53*'COST PER TASK'!C53*DATOS!$B$4+'COST PER TASK'!AE53*'COST PER TASK'!D53*DATOS!$B$5</f>
        <v>9840</v>
      </c>
      <c r="AG53" s="26">
        <f>E53*AD53*DATOS!$D$6+'COST PER TASK'!F53*'COST PER TASK'!AD53*DATOS!$D$7+'COST PER TASK'!G53*'COST PER TASK'!AD53*DATOS!$D$8+'COST PER TASK'!H53*'COST PER TASK'!AD53*DATOS!$D$9+'COST PER TASK'!I53*'COST PER TASK'!AD53*DATOS!$D$10+'COST PER TASK'!J53*'COST PER TASK'!AD53*DATOS!$D$11+'COST PER TASK'!K53*'COST PER TASK'!AD53*DATOS!$D$12+'COST PER TASK'!L53*'COST PER TASK'!AD53*DATOS!$D$13+'COST PER TASK'!M53*'COST PER TASK'!AD53*DATOS!$D$14+'COST PER TASK'!N53*'COST PER TASK'!AD53*DATOS!$D$15</f>
        <v>0</v>
      </c>
      <c r="AH53" s="26">
        <f>'COST PER TASK'!O53*'COST PER TASK'!AD53*DATOS!$D$16+'COST PER TASK'!P53*'COST PER TASK'!AD53*DATOS!$D$17+'COST PER TASK'!Q53*'COST PER TASK'!AD53*DATOS!$D$18+'COST PER TASK'!R53*'COST PER TASK'!AD53*DATOS!$D$19+'COST PER TASK'!S53*'COST PER TASK'!AD53*DATOS!$D$20+'COST PER TASK'!T53*'COST PER TASK'!AD53*DATOS!$D$21+'COST PER TASK'!U53*'COST PER TASK'!AD53*DATOS!$D$22</f>
        <v>77648.496240601511</v>
      </c>
      <c r="AI53" s="27">
        <f>'COST PER TASK'!V53*'COST PER TASK'!AD53*DATOS!$B$23+'COST PER TASK'!W53*'COST PER TASK'!AD53*DATOS!$B$24+'COST PER TASK'!X53*'COST PER TASK'!AD53*DATOS!$B$25+'COST PER TASK'!Y53*'COST PER TASK'!AD53*DATOS!$B$26+'COST PER TASK'!Z53*'COST PER TASK'!AD53*DATOS!$B$27+'COST PER TASK'!AA53*'COST PER TASK'!AD53*DATOS!$B$28+'COST PER TASK'!AB53*'COST PER TASK'!AD53*DATOS!$B$29</f>
        <v>5760</v>
      </c>
      <c r="AJ53" s="28">
        <f t="shared" si="1"/>
        <v>93248.496240601511</v>
      </c>
      <c r="AK53" s="6">
        <f t="shared" si="2"/>
        <v>1554.1416040100253</v>
      </c>
    </row>
    <row r="54" spans="1:37" x14ac:dyDescent="0.2">
      <c r="A54" s="15" t="s">
        <v>112</v>
      </c>
      <c r="B54" s="23">
        <v>1</v>
      </c>
      <c r="C54" s="24">
        <v>3</v>
      </c>
      <c r="D54" s="24"/>
      <c r="E54" s="24">
        <v>1</v>
      </c>
      <c r="F54" s="24"/>
      <c r="G54" s="24">
        <v>1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>
        <v>1</v>
      </c>
      <c r="W54" s="24"/>
      <c r="X54" s="24"/>
      <c r="Y54" s="24"/>
      <c r="Z54" s="24"/>
      <c r="AA54" s="24"/>
      <c r="AB54" s="24"/>
      <c r="AC54" s="24">
        <v>8</v>
      </c>
      <c r="AD54" s="24">
        <f>AC54*DATOS!$B$2</f>
        <v>64</v>
      </c>
      <c r="AE54" s="25">
        <f t="shared" si="0"/>
        <v>16</v>
      </c>
      <c r="AF54" s="26">
        <f>AE54*B54*DATOS!$B$3+'COST PER TASK'!AE54*'COST PER TASK'!C54*DATOS!$B$4+'COST PER TASK'!AE54*'COST PER TASK'!D54*DATOS!$B$5</f>
        <v>1168</v>
      </c>
      <c r="AG54" s="26">
        <f>E54*AD54*DATOS!$D$6+'COST PER TASK'!F54*'COST PER TASK'!AD54*DATOS!$D$7+'COST PER TASK'!G54*'COST PER TASK'!AD54*DATOS!$D$8+'COST PER TASK'!H54*'COST PER TASK'!AD54*DATOS!$D$9+'COST PER TASK'!I54*'COST PER TASK'!AD54*DATOS!$D$10+'COST PER TASK'!J54*'COST PER TASK'!AD54*DATOS!$D$11+'COST PER TASK'!K54*'COST PER TASK'!AD54*DATOS!$D$12+'COST PER TASK'!L54*'COST PER TASK'!AD54*DATOS!$D$13+'COST PER TASK'!M54*'COST PER TASK'!AD54*DATOS!$D$14+'COST PER TASK'!N54*'COST PER TASK'!AD54*DATOS!$D$15</f>
        <v>28.311955302670384</v>
      </c>
      <c r="AH54" s="26">
        <f>'COST PER TASK'!O54*'COST PER TASK'!AD54*DATOS!$D$16+'COST PER TASK'!P54*'COST PER TASK'!AD54*DATOS!$D$17+'COST PER TASK'!Q54*'COST PER TASK'!AD54*DATOS!$D$18+'COST PER TASK'!R54*'COST PER TASK'!AD54*DATOS!$D$19+'COST PER TASK'!S54*'COST PER TASK'!AD54*DATOS!$D$20+'COST PER TASK'!T54*'COST PER TASK'!AD54*DATOS!$D$21+'COST PER TASK'!U54*'COST PER TASK'!AD54*DATOS!$D$22</f>
        <v>0</v>
      </c>
      <c r="AI54" s="27">
        <f>'COST PER TASK'!V54*'COST PER TASK'!AD54*DATOS!$B$23+'COST PER TASK'!W54*'COST PER TASK'!AD54*DATOS!$B$24+'COST PER TASK'!X54*'COST PER TASK'!AD54*DATOS!$B$25+'COST PER TASK'!Y54*'COST PER TASK'!AD54*DATOS!$B$26+'COST PER TASK'!Z54*'COST PER TASK'!AD54*DATOS!$B$27+'COST PER TASK'!AA54*'COST PER TASK'!AD54*DATOS!$B$28+'COST PER TASK'!AB54*'COST PER TASK'!AD54*DATOS!$B$29</f>
        <v>320</v>
      </c>
      <c r="AJ54" s="28">
        <f t="shared" si="1"/>
        <v>1516.3119553026704</v>
      </c>
      <c r="AK54" s="6">
        <f t="shared" si="2"/>
        <v>189.5389944128338</v>
      </c>
    </row>
    <row r="55" spans="1:37" x14ac:dyDescent="0.2">
      <c r="A55" s="15" t="s">
        <v>113</v>
      </c>
      <c r="B55" s="23">
        <v>1</v>
      </c>
      <c r="C55" s="24">
        <v>3</v>
      </c>
      <c r="D55" s="24"/>
      <c r="E55" s="24">
        <v>1</v>
      </c>
      <c r="F55" s="24"/>
      <c r="G55" s="24">
        <v>1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>
        <v>1</v>
      </c>
      <c r="W55" s="24"/>
      <c r="X55" s="24"/>
      <c r="Y55" s="24"/>
      <c r="Z55" s="24"/>
      <c r="AA55" s="24"/>
      <c r="AB55" s="24"/>
      <c r="AC55" s="24">
        <v>5</v>
      </c>
      <c r="AD55" s="24">
        <f>AC55*DATOS!$B$2</f>
        <v>40</v>
      </c>
      <c r="AE55" s="25">
        <f t="shared" si="0"/>
        <v>10</v>
      </c>
      <c r="AF55" s="26">
        <f>AE55*B55*DATOS!$B$3+'COST PER TASK'!AE55*'COST PER TASK'!C55*DATOS!$B$4+'COST PER TASK'!AE55*'COST PER TASK'!D55*DATOS!$B$5</f>
        <v>730</v>
      </c>
      <c r="AG55" s="26">
        <f>E55*AD55*DATOS!$D$6+'COST PER TASK'!F55*'COST PER TASK'!AD55*DATOS!$D$7+'COST PER TASK'!G55*'COST PER TASK'!AD55*DATOS!$D$8+'COST PER TASK'!H55*'COST PER TASK'!AD55*DATOS!$D$9+'COST PER TASK'!I55*'COST PER TASK'!AD55*DATOS!$D$10+'COST PER TASK'!J55*'COST PER TASK'!AD55*DATOS!$D$11+'COST PER TASK'!K55*'COST PER TASK'!AD55*DATOS!$D$12+'COST PER TASK'!L55*'COST PER TASK'!AD55*DATOS!$D$13+'COST PER TASK'!M55*'COST PER TASK'!AD55*DATOS!$D$14+'COST PER TASK'!N55*'COST PER TASK'!AD55*DATOS!$D$15</f>
        <v>17.69497206416899</v>
      </c>
      <c r="AH55" s="26">
        <f>'COST PER TASK'!O55*'COST PER TASK'!AD55*DATOS!$D$16+'COST PER TASK'!P55*'COST PER TASK'!AD55*DATOS!$D$17+'COST PER TASK'!Q55*'COST PER TASK'!AD55*DATOS!$D$18+'COST PER TASK'!R55*'COST PER TASK'!AD55*DATOS!$D$19+'COST PER TASK'!S55*'COST PER TASK'!AD55*DATOS!$D$20+'COST PER TASK'!T55*'COST PER TASK'!AD55*DATOS!$D$21+'COST PER TASK'!U55*'COST PER TASK'!AD55*DATOS!$D$22</f>
        <v>0</v>
      </c>
      <c r="AI55" s="27">
        <f>'COST PER TASK'!V55*'COST PER TASK'!AD55*DATOS!$B$23+'COST PER TASK'!W55*'COST PER TASK'!AD55*DATOS!$B$24+'COST PER TASK'!X55*'COST PER TASK'!AD55*DATOS!$B$25+'COST PER TASK'!Y55*'COST PER TASK'!AD55*DATOS!$B$26+'COST PER TASK'!Z55*'COST PER TASK'!AD55*DATOS!$B$27+'COST PER TASK'!AA55*'COST PER TASK'!AD55*DATOS!$B$28+'COST PER TASK'!AB55*'COST PER TASK'!AD55*DATOS!$B$29</f>
        <v>200</v>
      </c>
      <c r="AJ55" s="28">
        <f t="shared" si="1"/>
        <v>947.69497206416895</v>
      </c>
      <c r="AK55" s="6">
        <f t="shared" si="2"/>
        <v>189.5389944128338</v>
      </c>
    </row>
    <row r="56" spans="1:37" x14ac:dyDescent="0.2">
      <c r="A56" s="15" t="s">
        <v>114</v>
      </c>
      <c r="B56" s="23">
        <v>1</v>
      </c>
      <c r="C56" s="24">
        <v>2</v>
      </c>
      <c r="D56" s="24"/>
      <c r="E56" s="24">
        <v>1</v>
      </c>
      <c r="F56" s="24"/>
      <c r="G56" s="24">
        <v>1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>
        <v>1</v>
      </c>
      <c r="W56" s="24"/>
      <c r="X56" s="24"/>
      <c r="Y56" s="24"/>
      <c r="Z56" s="24"/>
      <c r="AA56" s="24"/>
      <c r="AB56" s="24"/>
      <c r="AC56" s="24">
        <v>10</v>
      </c>
      <c r="AD56" s="24">
        <f>AC56*DATOS!$B$2</f>
        <v>80</v>
      </c>
      <c r="AE56" s="25">
        <f t="shared" si="0"/>
        <v>26.666666666666668</v>
      </c>
      <c r="AF56" s="26">
        <f>AE56*B56*DATOS!$B$3+'COST PER TASK'!AE56*'COST PER TASK'!C56*DATOS!$B$4+'COST PER TASK'!AE56*'COST PER TASK'!D56*DATOS!$B$5</f>
        <v>1520</v>
      </c>
      <c r="AG56" s="26">
        <f>E56*AD56*DATOS!$D$6+'COST PER TASK'!F56*'COST PER TASK'!AD56*DATOS!$D$7+'COST PER TASK'!G56*'COST PER TASK'!AD56*DATOS!$D$8+'COST PER TASK'!H56*'COST PER TASK'!AD56*DATOS!$D$9+'COST PER TASK'!I56*'COST PER TASK'!AD56*DATOS!$D$10+'COST PER TASK'!J56*'COST PER TASK'!AD56*DATOS!$D$11+'COST PER TASK'!K56*'COST PER TASK'!AD56*DATOS!$D$12+'COST PER TASK'!L56*'COST PER TASK'!AD56*DATOS!$D$13+'COST PER TASK'!M56*'COST PER TASK'!AD56*DATOS!$D$14+'COST PER TASK'!N56*'COST PER TASK'!AD56*DATOS!$D$15</f>
        <v>35.38994412833798</v>
      </c>
      <c r="AH56" s="26">
        <f>'COST PER TASK'!O56*'COST PER TASK'!AD56*DATOS!$D$16+'COST PER TASK'!P56*'COST PER TASK'!AD56*DATOS!$D$17+'COST PER TASK'!Q56*'COST PER TASK'!AD56*DATOS!$D$18+'COST PER TASK'!R56*'COST PER TASK'!AD56*DATOS!$D$19+'COST PER TASK'!S56*'COST PER TASK'!AD56*DATOS!$D$20+'COST PER TASK'!T56*'COST PER TASK'!AD56*DATOS!$D$21+'COST PER TASK'!U56*'COST PER TASK'!AD56*DATOS!$D$22</f>
        <v>0</v>
      </c>
      <c r="AI56" s="27">
        <f>'COST PER TASK'!V56*'COST PER TASK'!AD56*DATOS!$B$23+'COST PER TASK'!W56*'COST PER TASK'!AD56*DATOS!$B$24+'COST PER TASK'!X56*'COST PER TASK'!AD56*DATOS!$B$25+'COST PER TASK'!Y56*'COST PER TASK'!AD56*DATOS!$B$26+'COST PER TASK'!Z56*'COST PER TASK'!AD56*DATOS!$B$27+'COST PER TASK'!AA56*'COST PER TASK'!AD56*DATOS!$B$28+'COST PER TASK'!AB56*'COST PER TASK'!AD56*DATOS!$B$29</f>
        <v>400</v>
      </c>
      <c r="AJ56" s="28">
        <f t="shared" si="1"/>
        <v>1955.3899441283379</v>
      </c>
      <c r="AK56" s="6">
        <f t="shared" si="2"/>
        <v>195.5389944128338</v>
      </c>
    </row>
    <row r="57" spans="1:37" x14ac:dyDescent="0.2">
      <c r="A57" s="15" t="s">
        <v>115</v>
      </c>
      <c r="B57" s="23">
        <v>2</v>
      </c>
      <c r="C57" s="24">
        <v>3</v>
      </c>
      <c r="D57" s="24"/>
      <c r="E57" s="24">
        <v>1</v>
      </c>
      <c r="F57" s="24"/>
      <c r="G57" s="24">
        <v>1</v>
      </c>
      <c r="H57" s="24"/>
      <c r="I57" s="24"/>
      <c r="J57" s="24"/>
      <c r="K57" s="24">
        <v>1</v>
      </c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>
        <v>1</v>
      </c>
      <c r="W57" s="24"/>
      <c r="X57" s="24"/>
      <c r="Y57" s="24"/>
      <c r="Z57" s="24"/>
      <c r="AA57" s="24"/>
      <c r="AB57" s="24"/>
      <c r="AC57" s="24">
        <v>8</v>
      </c>
      <c r="AD57" s="24">
        <f>AC57*DATOS!$B$2</f>
        <v>64</v>
      </c>
      <c r="AE57" s="25">
        <f t="shared" si="0"/>
        <v>12.8</v>
      </c>
      <c r="AF57" s="26">
        <f>AE57*B57*DATOS!$B$3+'COST PER TASK'!AE57*'COST PER TASK'!C57*DATOS!$B$4+'COST PER TASK'!AE57*'COST PER TASK'!D57*DATOS!$B$5</f>
        <v>1254.4000000000001</v>
      </c>
      <c r="AG57" s="26">
        <f>E57*AD57*DATOS!$D$6+'COST PER TASK'!F57*'COST PER TASK'!AD57*DATOS!$D$7+'COST PER TASK'!G57*'COST PER TASK'!AD57*DATOS!$D$8+'COST PER TASK'!H57*'COST PER TASK'!AD57*DATOS!$D$9+'COST PER TASK'!I57*'COST PER TASK'!AD57*DATOS!$D$10+'COST PER TASK'!J57*'COST PER TASK'!AD57*DATOS!$D$11+'COST PER TASK'!K57*'COST PER TASK'!AD57*DATOS!$D$12+'COST PER TASK'!L57*'COST PER TASK'!AD57*DATOS!$D$13+'COST PER TASK'!M57*'COST PER TASK'!AD57*DATOS!$D$14+'COST PER TASK'!N57*'COST PER TASK'!AD57*DATOS!$D$15</f>
        <v>192.31195530267038</v>
      </c>
      <c r="AH57" s="26">
        <f>'COST PER TASK'!O57*'COST PER TASK'!AD57*DATOS!$D$16+'COST PER TASK'!P57*'COST PER TASK'!AD57*DATOS!$D$17+'COST PER TASK'!Q57*'COST PER TASK'!AD57*DATOS!$D$18+'COST PER TASK'!R57*'COST PER TASK'!AD57*DATOS!$D$19+'COST PER TASK'!S57*'COST PER TASK'!AD57*DATOS!$D$20+'COST PER TASK'!T57*'COST PER TASK'!AD57*DATOS!$D$21+'COST PER TASK'!U57*'COST PER TASK'!AD57*DATOS!$D$22</f>
        <v>0</v>
      </c>
      <c r="AI57" s="27">
        <f>'COST PER TASK'!V57*'COST PER TASK'!AD57*DATOS!$B$23+'COST PER TASK'!W57*'COST PER TASK'!AD57*DATOS!$B$24+'COST PER TASK'!X57*'COST PER TASK'!AD57*DATOS!$B$25+'COST PER TASK'!Y57*'COST PER TASK'!AD57*DATOS!$B$26+'COST PER TASK'!Z57*'COST PER TASK'!AD57*DATOS!$B$27+'COST PER TASK'!AA57*'COST PER TASK'!AD57*DATOS!$B$28+'COST PER TASK'!AB57*'COST PER TASK'!AD57*DATOS!$B$29</f>
        <v>320</v>
      </c>
      <c r="AJ57" s="28">
        <f t="shared" si="1"/>
        <v>1766.7119553026705</v>
      </c>
      <c r="AK57" s="6">
        <f t="shared" si="2"/>
        <v>220.83899441283381</v>
      </c>
    </row>
    <row r="58" spans="1:37" x14ac:dyDescent="0.2">
      <c r="A58" s="15" t="s">
        <v>116</v>
      </c>
      <c r="B58" s="23">
        <v>1</v>
      </c>
      <c r="C58" s="24">
        <v>2</v>
      </c>
      <c r="D58" s="24"/>
      <c r="E58" s="24">
        <v>1</v>
      </c>
      <c r="F58" s="24">
        <v>1</v>
      </c>
      <c r="G58" s="24">
        <v>1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>
        <v>1</v>
      </c>
      <c r="W58" s="24"/>
      <c r="X58" s="24"/>
      <c r="Y58" s="24"/>
      <c r="Z58" s="24"/>
      <c r="AA58" s="24"/>
      <c r="AB58" s="24"/>
      <c r="AC58" s="24">
        <v>25</v>
      </c>
      <c r="AD58" s="24">
        <f>AC58*DATOS!$B$2</f>
        <v>200</v>
      </c>
      <c r="AE58" s="25">
        <f t="shared" si="0"/>
        <v>66.666666666666671</v>
      </c>
      <c r="AF58" s="26">
        <f>AE58*B58*DATOS!$B$3+'COST PER TASK'!AE58*'COST PER TASK'!C58*DATOS!$B$4+'COST PER TASK'!AE58*'COST PER TASK'!D58*DATOS!$B$5</f>
        <v>3800</v>
      </c>
      <c r="AG58" s="26">
        <f>E58*AD58*DATOS!$D$6+'COST PER TASK'!F58*'COST PER TASK'!AD58*DATOS!$D$7+'COST PER TASK'!G58*'COST PER TASK'!AD58*DATOS!$D$8+'COST PER TASK'!H58*'COST PER TASK'!AD58*DATOS!$D$9+'COST PER TASK'!I58*'COST PER TASK'!AD58*DATOS!$D$10+'COST PER TASK'!J58*'COST PER TASK'!AD58*DATOS!$D$11+'COST PER TASK'!K58*'COST PER TASK'!AD58*DATOS!$D$12+'COST PER TASK'!L58*'COST PER TASK'!AD58*DATOS!$D$13+'COST PER TASK'!M58*'COST PER TASK'!AD58*DATOS!$D$14+'COST PER TASK'!N58*'COST PER TASK'!AD58*DATOS!$D$15</f>
        <v>88.474860320844954</v>
      </c>
      <c r="AH58" s="26">
        <f>'COST PER TASK'!O58*'COST PER TASK'!AD58*DATOS!$D$16+'COST PER TASK'!P58*'COST PER TASK'!AD58*DATOS!$D$17+'COST PER TASK'!Q58*'COST PER TASK'!AD58*DATOS!$D$18+'COST PER TASK'!R58*'COST PER TASK'!AD58*DATOS!$D$19+'COST PER TASK'!S58*'COST PER TASK'!AD58*DATOS!$D$20+'COST PER TASK'!T58*'COST PER TASK'!AD58*DATOS!$D$21+'COST PER TASK'!U58*'COST PER TASK'!AD58*DATOS!$D$22</f>
        <v>0</v>
      </c>
      <c r="AI58" s="27">
        <f>'COST PER TASK'!V58*'COST PER TASK'!AD58*DATOS!$B$23+'COST PER TASK'!W58*'COST PER TASK'!AD58*DATOS!$B$24+'COST PER TASK'!X58*'COST PER TASK'!AD58*DATOS!$B$25+'COST PER TASK'!Y58*'COST PER TASK'!AD58*DATOS!$B$26+'COST PER TASK'!Z58*'COST PER TASK'!AD58*DATOS!$B$27+'COST PER TASK'!AA58*'COST PER TASK'!AD58*DATOS!$B$28+'COST PER TASK'!AB58*'COST PER TASK'!AD58*DATOS!$B$29</f>
        <v>1000</v>
      </c>
      <c r="AJ58" s="28">
        <f t="shared" si="1"/>
        <v>4888.4748603208445</v>
      </c>
      <c r="AK58" s="6">
        <f t="shared" si="2"/>
        <v>195.53899441283377</v>
      </c>
    </row>
    <row r="59" spans="1:37" x14ac:dyDescent="0.2">
      <c r="A59" s="15" t="s">
        <v>117</v>
      </c>
      <c r="B59" s="23">
        <v>1</v>
      </c>
      <c r="C59" s="24">
        <v>2</v>
      </c>
      <c r="D59" s="24"/>
      <c r="E59" s="24"/>
      <c r="F59" s="24"/>
      <c r="G59" s="24"/>
      <c r="H59" s="24"/>
      <c r="I59" s="24"/>
      <c r="J59" s="24"/>
      <c r="K59" s="24"/>
      <c r="L59" s="24">
        <v>1</v>
      </c>
      <c r="M59" s="24"/>
      <c r="N59" s="24"/>
      <c r="O59" s="24"/>
      <c r="P59" s="24"/>
      <c r="Q59" s="24"/>
      <c r="R59" s="24"/>
      <c r="S59" s="24"/>
      <c r="T59" s="24"/>
      <c r="U59" s="24"/>
      <c r="V59" s="24">
        <v>1</v>
      </c>
      <c r="W59" s="24"/>
      <c r="X59" s="24"/>
      <c r="Y59" s="24"/>
      <c r="Z59" s="24"/>
      <c r="AA59" s="24"/>
      <c r="AB59" s="24"/>
      <c r="AC59" s="24">
        <v>90</v>
      </c>
      <c r="AD59" s="24">
        <f>AC59*DATOS!$B$2</f>
        <v>720</v>
      </c>
      <c r="AE59" s="25">
        <f t="shared" si="0"/>
        <v>240</v>
      </c>
      <c r="AF59" s="26">
        <f>AE59*B59*DATOS!$B$3+'COST PER TASK'!AE59*'COST PER TASK'!C59*DATOS!$B$4+'COST PER TASK'!AE59*'COST PER TASK'!D59*DATOS!$B$5</f>
        <v>13680</v>
      </c>
      <c r="AG59" s="26">
        <f>E59*AD59*DATOS!$D$6+'COST PER TASK'!F59*'COST PER TASK'!AD59*DATOS!$D$7+'COST PER TASK'!G59*'COST PER TASK'!AD59*DATOS!$D$8+'COST PER TASK'!H59*'COST PER TASK'!AD59*DATOS!$D$9+'COST PER TASK'!I59*'COST PER TASK'!AD59*DATOS!$D$10+'COST PER TASK'!J59*'COST PER TASK'!AD59*DATOS!$D$11+'COST PER TASK'!K59*'COST PER TASK'!AD59*DATOS!$D$12+'COST PER TASK'!L59*'COST PER TASK'!AD59*DATOS!$D$13+'COST PER TASK'!M59*'COST PER TASK'!AD59*DATOS!$D$14+'COST PER TASK'!N59*'COST PER TASK'!AD59*DATOS!$D$15</f>
        <v>676.5</v>
      </c>
      <c r="AH59" s="26">
        <f>'COST PER TASK'!O59*'COST PER TASK'!AD59*DATOS!$D$16+'COST PER TASK'!P59*'COST PER TASK'!AD59*DATOS!$D$17+'COST PER TASK'!Q59*'COST PER TASK'!AD59*DATOS!$D$18+'COST PER TASK'!R59*'COST PER TASK'!AD59*DATOS!$D$19+'COST PER TASK'!S59*'COST PER TASK'!AD59*DATOS!$D$20+'COST PER TASK'!T59*'COST PER TASK'!AD59*DATOS!$D$21+'COST PER TASK'!U59*'COST PER TASK'!AD59*DATOS!$D$22</f>
        <v>0</v>
      </c>
      <c r="AI59" s="27">
        <f>'COST PER TASK'!V59*'COST PER TASK'!AD59*DATOS!$B$23+'COST PER TASK'!W59*'COST PER TASK'!AD59*DATOS!$B$24+'COST PER TASK'!X59*'COST PER TASK'!AD59*DATOS!$B$25+'COST PER TASK'!Y59*'COST PER TASK'!AD59*DATOS!$B$26+'COST PER TASK'!Z59*'COST PER TASK'!AD59*DATOS!$B$27+'COST PER TASK'!AA59*'COST PER TASK'!AD59*DATOS!$B$28+'COST PER TASK'!AB59*'COST PER TASK'!AD59*DATOS!$B$29</f>
        <v>3600</v>
      </c>
      <c r="AJ59" s="28">
        <f t="shared" si="1"/>
        <v>17956.5</v>
      </c>
      <c r="AK59" s="6">
        <f t="shared" si="2"/>
        <v>199.51666666666668</v>
      </c>
    </row>
    <row r="60" spans="1:37" x14ac:dyDescent="0.2">
      <c r="A60" s="15" t="s">
        <v>118</v>
      </c>
      <c r="B60" s="23">
        <v>1</v>
      </c>
      <c r="C60" s="24">
        <v>2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>
        <v>1</v>
      </c>
      <c r="W60" s="24"/>
      <c r="X60" s="24"/>
      <c r="Y60" s="24"/>
      <c r="Z60" s="24"/>
      <c r="AA60" s="24"/>
      <c r="AB60" s="24"/>
      <c r="AC60" s="24">
        <v>770</v>
      </c>
      <c r="AD60" s="24">
        <f>AC60*DATOS!$B$2</f>
        <v>6160</v>
      </c>
      <c r="AE60" s="25">
        <f t="shared" si="0"/>
        <v>2053.3333333333335</v>
      </c>
      <c r="AF60" s="26">
        <f>AE60*B60*DATOS!$B$3+'COST PER TASK'!AE60*'COST PER TASK'!C60*DATOS!$B$4+'COST PER TASK'!AE60*'COST PER TASK'!D60*DATOS!$B$5</f>
        <v>117040</v>
      </c>
      <c r="AG60" s="26">
        <f>E60*AD60*DATOS!$D$6+'COST PER TASK'!F60*'COST PER TASK'!AD60*DATOS!$D$7+'COST PER TASK'!G60*'COST PER TASK'!AD60*DATOS!$D$8+'COST PER TASK'!H60*'COST PER TASK'!AD60*DATOS!$D$9+'COST PER TASK'!I60*'COST PER TASK'!AD60*DATOS!$D$10+'COST PER TASK'!J60*'COST PER TASK'!AD60*DATOS!$D$11+'COST PER TASK'!K60*'COST PER TASK'!AD60*DATOS!$D$12+'COST PER TASK'!L60*'COST PER TASK'!AD60*DATOS!$D$13+'COST PER TASK'!M60*'COST PER TASK'!AD60*DATOS!$D$14+'COST PER TASK'!N60*'COST PER TASK'!AD60*DATOS!$D$15</f>
        <v>0</v>
      </c>
      <c r="AH60" s="26">
        <f>'COST PER TASK'!O60*'COST PER TASK'!AD60*DATOS!$D$16+'COST PER TASK'!P60*'COST PER TASK'!AD60*DATOS!$D$17+'COST PER TASK'!Q60*'COST PER TASK'!AD60*DATOS!$D$18+'COST PER TASK'!R60*'COST PER TASK'!AD60*DATOS!$D$19+'COST PER TASK'!S60*'COST PER TASK'!AD60*DATOS!$D$20+'COST PER TASK'!T60*'COST PER TASK'!AD60*DATOS!$D$21+'COST PER TASK'!U60*'COST PER TASK'!AD60*DATOS!$D$22</f>
        <v>0</v>
      </c>
      <c r="AI60" s="27">
        <f>'COST PER TASK'!V60*'COST PER TASK'!AD60*DATOS!$B$23+'COST PER TASK'!W60*'COST PER TASK'!AD60*DATOS!$B$24+'COST PER TASK'!X60*'COST PER TASK'!AD60*DATOS!$B$25+'COST PER TASK'!Y60*'COST PER TASK'!AD60*DATOS!$B$26+'COST PER TASK'!Z60*'COST PER TASK'!AD60*DATOS!$B$27+'COST PER TASK'!AA60*'COST PER TASK'!AD60*DATOS!$B$28+'COST PER TASK'!AB60*'COST PER TASK'!AD60*DATOS!$B$29</f>
        <v>30800</v>
      </c>
      <c r="AJ60" s="28">
        <f t="shared" si="1"/>
        <v>147840</v>
      </c>
      <c r="AK60" s="6">
        <f t="shared" si="2"/>
        <v>192</v>
      </c>
    </row>
    <row r="61" spans="1:37" x14ac:dyDescent="0.2">
      <c r="A61" s="15" t="s">
        <v>119</v>
      </c>
      <c r="B61" s="23">
        <v>1</v>
      </c>
      <c r="C61" s="24">
        <v>2</v>
      </c>
      <c r="D61" s="24"/>
      <c r="E61" s="24"/>
      <c r="F61" s="24"/>
      <c r="G61" s="24"/>
      <c r="H61" s="24"/>
      <c r="I61" s="24"/>
      <c r="J61" s="24"/>
      <c r="K61" s="24"/>
      <c r="L61" s="24"/>
      <c r="M61" s="24">
        <v>1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>
        <v>1</v>
      </c>
      <c r="Y61" s="24"/>
      <c r="Z61" s="24"/>
      <c r="AA61" s="24"/>
      <c r="AB61" s="24"/>
      <c r="AC61" s="24">
        <v>860</v>
      </c>
      <c r="AD61" s="24">
        <f>AC61*DATOS!$B$2</f>
        <v>6880</v>
      </c>
      <c r="AE61" s="25">
        <f t="shared" si="0"/>
        <v>2293.3333333333335</v>
      </c>
      <c r="AF61" s="26">
        <f>AE61*B61*DATOS!$B$3+'COST PER TASK'!AE61*'COST PER TASK'!C61*DATOS!$B$4+'COST PER TASK'!AE61*'COST PER TASK'!D61*DATOS!$B$5</f>
        <v>130720</v>
      </c>
      <c r="AG61" s="26">
        <f>E61*AD61*DATOS!$D$6+'COST PER TASK'!F61*'COST PER TASK'!AD61*DATOS!$D$7+'COST PER TASK'!G61*'COST PER TASK'!AD61*DATOS!$D$8+'COST PER TASK'!H61*'COST PER TASK'!AD61*DATOS!$D$9+'COST PER TASK'!I61*'COST PER TASK'!AD61*DATOS!$D$10+'COST PER TASK'!J61*'COST PER TASK'!AD61*DATOS!$D$11+'COST PER TASK'!K61*'COST PER TASK'!AD61*DATOS!$D$12+'COST PER TASK'!L61*'COST PER TASK'!AD61*DATOS!$D$13+'COST PER TASK'!M61*'COST PER TASK'!AD61*DATOS!$D$14+'COST PER TASK'!N61*'COST PER TASK'!AD61*DATOS!$D$15</f>
        <v>0</v>
      </c>
      <c r="AH61" s="26">
        <f>'COST PER TASK'!O61*'COST PER TASK'!AD61*DATOS!$D$16+'COST PER TASK'!P61*'COST PER TASK'!AD61*DATOS!$D$17+'COST PER TASK'!Q61*'COST PER TASK'!AD61*DATOS!$D$18+'COST PER TASK'!R61*'COST PER TASK'!AD61*DATOS!$D$19+'COST PER TASK'!S61*'COST PER TASK'!AD61*DATOS!$D$20+'COST PER TASK'!T61*'COST PER TASK'!AD61*DATOS!$D$21+'COST PER TASK'!U61*'COST PER TASK'!AD61*DATOS!$D$22</f>
        <v>0</v>
      </c>
      <c r="AI61" s="27">
        <f>'COST PER TASK'!V61*'COST PER TASK'!AD61*DATOS!$B$23+'COST PER TASK'!W61*'COST PER TASK'!AD61*DATOS!$B$24+'COST PER TASK'!X61*'COST PER TASK'!AD61*DATOS!$B$25+'COST PER TASK'!Y61*'COST PER TASK'!AD61*DATOS!$B$26+'COST PER TASK'!Z61*'COST PER TASK'!AD61*DATOS!$B$27+'COST PER TASK'!AA61*'COST PER TASK'!AD61*DATOS!$B$28+'COST PER TASK'!AB61*'COST PER TASK'!AD61*DATOS!$B$29</f>
        <v>13760</v>
      </c>
      <c r="AJ61" s="28">
        <f t="shared" si="1"/>
        <v>144480</v>
      </c>
      <c r="AK61" s="6">
        <f t="shared" si="2"/>
        <v>168</v>
      </c>
    </row>
    <row r="62" spans="1:37" x14ac:dyDescent="0.2">
      <c r="A62" s="15" t="s">
        <v>120</v>
      </c>
      <c r="B62" s="23">
        <v>1</v>
      </c>
      <c r="C62" s="24">
        <v>2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>
        <v>1</v>
      </c>
      <c r="X62" s="24"/>
      <c r="Y62" s="24"/>
      <c r="Z62" s="24"/>
      <c r="AA62" s="24"/>
      <c r="AB62" s="24"/>
      <c r="AC62" s="24">
        <v>860</v>
      </c>
      <c r="AD62" s="24">
        <f>AC62*DATOS!$B$2</f>
        <v>6880</v>
      </c>
      <c r="AE62" s="25">
        <f t="shared" si="0"/>
        <v>2293.3333333333335</v>
      </c>
      <c r="AF62" s="26">
        <f>AE62*B62*DATOS!$B$3+'COST PER TASK'!AE62*'COST PER TASK'!C62*DATOS!$B$4+'COST PER TASK'!AE62*'COST PER TASK'!D62*DATOS!$B$5</f>
        <v>130720</v>
      </c>
      <c r="AG62" s="26">
        <f>E62*AD62*DATOS!$D$6+'COST PER TASK'!F62*'COST PER TASK'!AD62*DATOS!$D$7+'COST PER TASK'!G62*'COST PER TASK'!AD62*DATOS!$D$8+'COST PER TASK'!H62*'COST PER TASK'!AD62*DATOS!$D$9+'COST PER TASK'!I62*'COST PER TASK'!AD62*DATOS!$D$10+'COST PER TASK'!J62*'COST PER TASK'!AD62*DATOS!$D$11+'COST PER TASK'!K62*'COST PER TASK'!AD62*DATOS!$D$12+'COST PER TASK'!L62*'COST PER TASK'!AD62*DATOS!$D$13+'COST PER TASK'!M62*'COST PER TASK'!AD62*DATOS!$D$14+'COST PER TASK'!N62*'COST PER TASK'!AD62*DATOS!$D$15</f>
        <v>0</v>
      </c>
      <c r="AH62" s="26">
        <f>'COST PER TASK'!O62*'COST PER TASK'!AD62*DATOS!$D$16+'COST PER TASK'!P62*'COST PER TASK'!AD62*DATOS!$D$17+'COST PER TASK'!Q62*'COST PER TASK'!AD62*DATOS!$D$18+'COST PER TASK'!R62*'COST PER TASK'!AD62*DATOS!$D$19+'COST PER TASK'!S62*'COST PER TASK'!AD62*DATOS!$D$20+'COST PER TASK'!T62*'COST PER TASK'!AD62*DATOS!$D$21+'COST PER TASK'!U62*'COST PER TASK'!AD62*DATOS!$D$22</f>
        <v>0</v>
      </c>
      <c r="AI62" s="27">
        <f>'COST PER TASK'!V62*'COST PER TASK'!AD62*DATOS!$B$23+'COST PER TASK'!W62*'COST PER TASK'!AD62*DATOS!$B$24+'COST PER TASK'!X62*'COST PER TASK'!AD62*DATOS!$B$25+'COST PER TASK'!Y62*'COST PER TASK'!AD62*DATOS!$B$26+'COST PER TASK'!Z62*'COST PER TASK'!AD62*DATOS!$B$27+'COST PER TASK'!AA62*'COST PER TASK'!AD62*DATOS!$B$28+'COST PER TASK'!AB62*'COST PER TASK'!AD62*DATOS!$B$29</f>
        <v>6880</v>
      </c>
      <c r="AJ62" s="28">
        <f t="shared" si="1"/>
        <v>137600</v>
      </c>
      <c r="AK62" s="6">
        <f t="shared" si="2"/>
        <v>160</v>
      </c>
    </row>
    <row r="63" spans="1:37" x14ac:dyDescent="0.2">
      <c r="A63" s="15" t="s">
        <v>121</v>
      </c>
      <c r="B63" s="23">
        <v>1</v>
      </c>
      <c r="C63" s="24">
        <v>2</v>
      </c>
      <c r="D63" s="24"/>
      <c r="E63" s="24">
        <v>1</v>
      </c>
      <c r="F63" s="24"/>
      <c r="G63" s="24"/>
      <c r="H63" s="24"/>
      <c r="I63" s="24"/>
      <c r="J63" s="24"/>
      <c r="K63" s="24"/>
      <c r="L63" s="24"/>
      <c r="M63" s="24"/>
      <c r="N63" s="24">
        <v>1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>
        <v>1</v>
      </c>
      <c r="AA63" s="24"/>
      <c r="AB63" s="24"/>
      <c r="AC63" s="24">
        <v>860</v>
      </c>
      <c r="AD63" s="24">
        <f>AC63*DATOS!$B$2</f>
        <v>6880</v>
      </c>
      <c r="AE63" s="25">
        <f t="shared" si="0"/>
        <v>2293.3333333333335</v>
      </c>
      <c r="AF63" s="26">
        <f>AE63*B63*DATOS!$B$3+'COST PER TASK'!AE63*'COST PER TASK'!C63*DATOS!$B$4+'COST PER TASK'!AE63*'COST PER TASK'!D63*DATOS!$B$5</f>
        <v>130720</v>
      </c>
      <c r="AG63" s="26">
        <f>E63*AD63*DATOS!$D$6+'COST PER TASK'!F63*'COST PER TASK'!AD63*DATOS!$D$7+'COST PER TASK'!G63*'COST PER TASK'!AD63*DATOS!$D$8+'COST PER TASK'!H63*'COST PER TASK'!AD63*DATOS!$D$9+'COST PER TASK'!I63*'COST PER TASK'!AD63*DATOS!$D$10+'COST PER TASK'!J63*'COST PER TASK'!AD63*DATOS!$D$11+'COST PER TASK'!K63*'COST PER TASK'!AD63*DATOS!$D$12+'COST PER TASK'!L63*'COST PER TASK'!AD63*DATOS!$D$13+'COST PER TASK'!M63*'COST PER TASK'!AD63*DATOS!$D$14+'COST PER TASK'!N63*'COST PER TASK'!AD63*DATOS!$D$15</f>
        <v>738.0635771734967</v>
      </c>
      <c r="AH63" s="26">
        <f>'COST PER TASK'!O63*'COST PER TASK'!AD63*DATOS!$D$16+'COST PER TASK'!P63*'COST PER TASK'!AD63*DATOS!$D$17+'COST PER TASK'!Q63*'COST PER TASK'!AD63*DATOS!$D$18+'COST PER TASK'!R63*'COST PER TASK'!AD63*DATOS!$D$19+'COST PER TASK'!S63*'COST PER TASK'!AD63*DATOS!$D$20+'COST PER TASK'!T63*'COST PER TASK'!AD63*DATOS!$D$21+'COST PER TASK'!U63*'COST PER TASK'!AD63*DATOS!$D$22</f>
        <v>0</v>
      </c>
      <c r="AI63" s="27">
        <f>'COST PER TASK'!V63*'COST PER TASK'!AD63*DATOS!$B$23+'COST PER TASK'!W63*'COST PER TASK'!AD63*DATOS!$B$24+'COST PER TASK'!X63*'COST PER TASK'!AD63*DATOS!$B$25+'COST PER TASK'!Y63*'COST PER TASK'!AD63*DATOS!$B$26+'COST PER TASK'!Z63*'COST PER TASK'!AD63*DATOS!$B$27+'COST PER TASK'!AA63*'COST PER TASK'!AD63*DATOS!$B$28+'COST PER TASK'!AB63*'COST PER TASK'!AD63*DATOS!$B$29</f>
        <v>68800</v>
      </c>
      <c r="AJ63" s="28">
        <f t="shared" si="1"/>
        <v>200258.06357717351</v>
      </c>
      <c r="AK63" s="6">
        <f t="shared" si="2"/>
        <v>232.85821346182965</v>
      </c>
    </row>
    <row r="64" spans="1:37" ht="17" thickBot="1" x14ac:dyDescent="0.25">
      <c r="A64" s="16" t="s">
        <v>122</v>
      </c>
      <c r="B64" s="23">
        <v>1</v>
      </c>
      <c r="C64" s="24">
        <v>2</v>
      </c>
      <c r="D64" s="24"/>
      <c r="E64" s="39">
        <v>1</v>
      </c>
      <c r="F64" s="39"/>
      <c r="G64" s="39"/>
      <c r="H64" s="39"/>
      <c r="I64" s="39"/>
      <c r="J64" s="39"/>
      <c r="K64" s="39"/>
      <c r="L64" s="39"/>
      <c r="M64" s="39"/>
      <c r="N64" s="39">
        <v>1</v>
      </c>
      <c r="O64" s="39"/>
      <c r="P64" s="39"/>
      <c r="Q64" s="39"/>
      <c r="R64" s="39"/>
      <c r="S64" s="39"/>
      <c r="T64" s="39"/>
      <c r="U64" s="39"/>
      <c r="V64" s="39">
        <v>1</v>
      </c>
      <c r="W64" s="39"/>
      <c r="X64" s="39"/>
      <c r="Y64" s="39"/>
      <c r="Z64" s="39"/>
      <c r="AA64" s="39"/>
      <c r="AB64" s="39"/>
      <c r="AC64" s="24">
        <v>860</v>
      </c>
      <c r="AD64" s="24">
        <f>AC64*DATOS!$B$2</f>
        <v>6880</v>
      </c>
      <c r="AE64" s="25">
        <f t="shared" si="0"/>
        <v>2293.3333333333335</v>
      </c>
      <c r="AF64" s="43">
        <f>AE64*B64*DATOS!$B$3+'COST PER TASK'!AE64*'COST PER TASK'!C64*DATOS!$B$4+'COST PER TASK'!AE64*'COST PER TASK'!D64*DATOS!$B$5</f>
        <v>130720</v>
      </c>
      <c r="AG64" s="43">
        <f>E64*AD64*DATOS!$D$6+'COST PER TASK'!F64*'COST PER TASK'!AD64*DATOS!$D$7+'COST PER TASK'!G64*'COST PER TASK'!AD64*DATOS!$D$8+'COST PER TASK'!H64*'COST PER TASK'!AD64*DATOS!$D$9+'COST PER TASK'!I64*'COST PER TASK'!AD64*DATOS!$D$10+'COST PER TASK'!J64*'COST PER TASK'!AD64*DATOS!$D$11+'COST PER TASK'!K64*'COST PER TASK'!AD64*DATOS!$D$12+'COST PER TASK'!L64*'COST PER TASK'!AD64*DATOS!$D$13+'COST PER TASK'!M64*'COST PER TASK'!AD64*DATOS!$D$14+'COST PER TASK'!N64*'COST PER TASK'!AD64*DATOS!$D$15</f>
        <v>738.0635771734967</v>
      </c>
      <c r="AH64" s="43">
        <f>'COST PER TASK'!O64*'COST PER TASK'!AD64*DATOS!$D$16+'COST PER TASK'!P64*'COST PER TASK'!AD64*DATOS!$D$17+'COST PER TASK'!Q64*'COST PER TASK'!AD64*DATOS!$D$18+'COST PER TASK'!R64*'COST PER TASK'!AD64*DATOS!$D$19+'COST PER TASK'!S64*'COST PER TASK'!AD64*DATOS!$D$20+'COST PER TASK'!T64*'COST PER TASK'!AD64*DATOS!$D$21+'COST PER TASK'!U64*'COST PER TASK'!AD64*DATOS!$D$22</f>
        <v>0</v>
      </c>
      <c r="AI64" s="44">
        <f>'COST PER TASK'!V64*'COST PER TASK'!AD64*DATOS!$B$23+'COST PER TASK'!W64*'COST PER TASK'!AD64*DATOS!$B$24+'COST PER TASK'!X64*'COST PER TASK'!AD64*DATOS!$B$25+'COST PER TASK'!Y64*'COST PER TASK'!AD64*DATOS!$B$26+'COST PER TASK'!Z64*'COST PER TASK'!AD64*DATOS!$B$27+'COST PER TASK'!AA64*'COST PER TASK'!AD64*DATOS!$B$28+'COST PER TASK'!AB64*'COST PER TASK'!AD64*DATOS!$B$29</f>
        <v>34400</v>
      </c>
      <c r="AJ64" s="45">
        <f t="shared" si="1"/>
        <v>165858.06357717351</v>
      </c>
      <c r="AK64" s="6">
        <f t="shared" si="2"/>
        <v>192.85821346182965</v>
      </c>
    </row>
    <row r="65" spans="2:36" ht="40" thickBot="1" x14ac:dyDescent="0.25">
      <c r="B65" s="29" t="s">
        <v>124</v>
      </c>
      <c r="C65" s="29"/>
      <c r="D65" s="29"/>
      <c r="E65" s="40">
        <f>E2*$AD2+E3*$AD3+E4*$AD4+E5*$AD5+E6*$AD6+E7*$AD7+E8*$AD8+E9*$AD9+E10*$AD10+E11*$AD11+E12*$AD12+E13*$AD13+E14*$AD14+E15*$AD15+E16*$AD16+E17*$AD17+E18*$AD18+E19*$AD19+E20*$AD20+E21*$AD21+E22*$AD22+E23*$AD23+E24*$AD24+E25*$AD25+E26*$AD26+E27*$AD27+E28*$AD28+E29*$AD29+E30*$AD30+E31*$AD31+E32*$AD32+E33*$AD33+E34*$AD34+E35*$AD35+E36*$AD36+E37*$AD37+E38*$AD38+E39*$AD39+E40*$AD40+E41*$AD41+E42*$AD42+E43*$AD43+E44*$AD44+E45*$AD45+E46*$AD46+E47*$AD47+E48*$AD48+E49*$AD49+E50*$AD50+E51*$AD51+E52*$AD52+E53*$AD53+E54*$AD54+E55*$AD55+E56*$AD56+E57*$AD57+E58*$AD58+E59*$AD59+E60*$AD60+E61*$AD61+E62*$AD62+E63*$AD63+E64*$AD64</f>
        <v>62664</v>
      </c>
      <c r="F65" s="41">
        <f t="shared" ref="F65:N65" si="3">F2*$AD2+F3*$AD3+F4*$AD4+F5*$AD5+F6*$AD6+F7*$AD7+F8*$AD8+F9*$AD9+F10*$AD10+F11*$AD11+F12*$AD12+F13*$AD13+F14*$AD14+F15*$AD15+F16*$AD16+F17*$AD17+F18*$AD18+F19*$AD19+F20*$AD20+F21*$AD21+F22*$AD22+F23*$AD23+F24*$AD24+F25*$AD25+F26*$AD26+F27*$AD27+F28*$AD28+F29*$AD29+F30*$AD30+F31*$AD31+F32*$AD32+F33*$AD33+F34*$AD34+F35*$AD35+F36*$AD36+F37*$AD37+F38*$AD38+F39*$AD39+F40*$AD40+F41*$AD41+F42*$AD42+F43*$AD43+F44*$AD44+F45*$AD45+F46*$AD46+F47*$AD47+F48*$AD48+F49*$AD49+F50*$AD50+F51*$AD51+F52*$AD52+F53*$AD53+F54*$AD54+F55*$AD55+F56*$AD56+F57*$AD57+F58*$AD58+F59*$AD59+F60*$AD60+F61*$AD61+F62*$AD62+F63*$AD63+F64*$AD64</f>
        <v>48520</v>
      </c>
      <c r="G65" s="41">
        <f t="shared" si="3"/>
        <v>48904</v>
      </c>
      <c r="H65" s="41">
        <f t="shared" si="3"/>
        <v>14080</v>
      </c>
      <c r="I65" s="41">
        <f t="shared" si="3"/>
        <v>7120</v>
      </c>
      <c r="J65" s="41">
        <f t="shared" si="3"/>
        <v>4160</v>
      </c>
      <c r="K65" s="41">
        <f t="shared" si="3"/>
        <v>160</v>
      </c>
      <c r="L65" s="41">
        <f t="shared" si="3"/>
        <v>720</v>
      </c>
      <c r="M65" s="41">
        <f>M2*$AD2+M3*$AD3+M4*$AD4+M5*$AD5+M6*$AD6+M7*$AD7+M8*$AD8+M9*$AD9+M10*$AD10+M11*$AD11+M12*$AD12+M13*$AD13+M14*$AD14+M15*$AD15+M16*$AD16+M17*$AD17+M18*$AD18+M19*$AD19+M20*$AD20+M21*$AD21+M22*$AD22+M23*$AD23+M24*$AD24+M25*$AD25+M26*$AD26+M27*$AD27+M28*$AD28+M29*$AD29+M30*$AD30+M31*$AD31+M32*$AD32+M33*$AD33+M34*$AD34+M35*$AD35+M36*$AD36+M37*$AD37+M38*$AD38+M39*$AD39+M40*$AD40+M41*$AD41+M42*$AD42+M43*$AD43+M44*$AD44+M45*$AD45+M46*$AD46+M47*$AD47+M48*$AD48+M49*$AD49+M50*$AD50+M51*$AD51+M52*$AD52+M53*$AD53+M54*$AD54+M55*$AD55+M56*$AD56+M57*$AD57+M58*$AD58+M59*$AD59+M60*$AD60+M61*$AD61+M62*$AD62+M63*$AD63+M64*$AD64</f>
        <v>13920</v>
      </c>
      <c r="N65" s="41">
        <f t="shared" si="3"/>
        <v>13760</v>
      </c>
      <c r="O65" s="41">
        <f t="shared" ref="O65" si="4">O2*$AD2+O3*$AD3+O4*$AD4+O5*$AD5+O6*$AD6+O7*$AD7+O8*$AD8+O9*$AD9+O10*$AD10+O11*$AD11+O12*$AD12+O13*$AD13+O14*$AD14+O15*$AD15+O16*$AD16+O17*$AD17+O18*$AD18+O19*$AD19+O20*$AD20+O21*$AD21+O22*$AD22+O23*$AD23+O24*$AD24+O25*$AD25+O26*$AD26+O27*$AD27+O28*$AD28+O29*$AD29+O30*$AD30+O31*$AD31+O32*$AD32+O33*$AD33+O34*$AD34+O35*$AD35+O36*$AD36+O37*$AD37+O38*$AD38+O39*$AD39+O40*$AD40+O41*$AD41+O42*$AD42+O43*$AD43+O44*$AD44+O45*$AD45+O46*$AD46+O47*$AD47+O48*$AD48+O49*$AD49+O50*$AD50+O51*$AD51+O52*$AD52+O53*$AD53+O54*$AD54+O55*$AD55+O56*$AD56+O57*$AD57+O58*$AD58+O59*$AD59+O60*$AD60+O61*$AD61+O62*$AD62+O63*$AD63+O64*$AD64</f>
        <v>3200</v>
      </c>
      <c r="P65" s="41">
        <f t="shared" ref="P65" si="5">P2*$AD2+P3*$AD3+P4*$AD4+P5*$AD5+P6*$AD6+P7*$AD7+P8*$AD8+P9*$AD9+P10*$AD10+P11*$AD11+P12*$AD12+P13*$AD13+P14*$AD14+P15*$AD15+P16*$AD16+P17*$AD17+P18*$AD18+P19*$AD19+P20*$AD20+P21*$AD21+P22*$AD22+P23*$AD23+P24*$AD24+P25*$AD25+P26*$AD26+P27*$AD27+P28*$AD28+P29*$AD29+P30*$AD30+P31*$AD31+P32*$AD32+P33*$AD33+P34*$AD34+P35*$AD35+P36*$AD36+P37*$AD37+P38*$AD38+P39*$AD39+P40*$AD40+P41*$AD41+P42*$AD42+P43*$AD43+P44*$AD44+P45*$AD45+P46*$AD46+P47*$AD47+P48*$AD48+P49*$AD49+P50*$AD50+P51*$AD51+P52*$AD52+P53*$AD53+P54*$AD54+P55*$AD55+P56*$AD56+P57*$AD57+P58*$AD58+P59*$AD59+P60*$AD60+P61*$AD61+P62*$AD62+P63*$AD63+P64*$AD64</f>
        <v>2800</v>
      </c>
      <c r="Q65" s="41">
        <f t="shared" ref="Q65" si="6">Q2*$AD2+Q3*$AD3+Q4*$AD4+Q5*$AD5+Q6*$AD6+Q7*$AD7+Q8*$AD8+Q9*$AD9+Q10*$AD10+Q11*$AD11+Q12*$AD12+Q13*$AD13+Q14*$AD14+Q15*$AD15+Q16*$AD16+Q17*$AD17+Q18*$AD18+Q19*$AD19+Q20*$AD20+Q21*$AD21+Q22*$AD22+Q23*$AD23+Q24*$AD24+Q25*$AD25+Q26*$AD26+Q27*$AD27+Q28*$AD28+Q29*$AD29+Q30*$AD30+Q31*$AD31+Q32*$AD32+Q33*$AD33+Q34*$AD34+Q35*$AD35+Q36*$AD36+Q37*$AD37+Q38*$AD38+Q39*$AD39+Q40*$AD40+Q41*$AD41+Q42*$AD42+Q43*$AD43+Q44*$AD44+Q45*$AD45+Q46*$AD46+Q47*$AD47+Q48*$AD48+Q49*$AD49+Q50*$AD50+Q51*$AD51+Q52*$AD52+Q53*$AD53+Q54*$AD54+Q55*$AD55+Q56*$AD56+Q57*$AD57+Q58*$AD58+Q59*$AD59+Q60*$AD60+Q61*$AD61+Q62*$AD62+Q63*$AD63+Q64*$AD64</f>
        <v>2800</v>
      </c>
      <c r="R65" s="41">
        <f t="shared" ref="R65" si="7">R2*$AD2+R3*$AD3+R4*$AD4+R5*$AD5+R6*$AD6+R7*$AD7+R8*$AD8+R9*$AD9+R10*$AD10+R11*$AD11+R12*$AD12+R13*$AD13+R14*$AD14+R15*$AD15+R16*$AD16+R17*$AD17+R18*$AD18+R19*$AD19+R20*$AD20+R21*$AD21+R22*$AD22+R23*$AD23+R24*$AD24+R25*$AD25+R26*$AD26+R27*$AD27+R28*$AD28+R29*$AD29+R30*$AD30+R31*$AD31+R32*$AD32+R33*$AD33+R34*$AD34+R35*$AD35+R36*$AD36+R37*$AD37+R38*$AD38+R39*$AD39+R40*$AD40+R41*$AD41+R42*$AD42+R43*$AD43+R44*$AD44+R45*$AD45+R46*$AD46+R47*$AD47+R48*$AD48+R49*$AD49+R50*$AD50+R51*$AD51+R52*$AD52+R53*$AD53+R54*$AD54+R55*$AD55+R56*$AD56+R57*$AD57+R58*$AD58+R59*$AD59+R60*$AD60+R61*$AD61+R62*$AD62+R63*$AD63+R64*$AD64</f>
        <v>2800</v>
      </c>
      <c r="S65" s="41">
        <f t="shared" ref="S65" si="8">S2*$AD2+S3*$AD3+S4*$AD4+S5*$AD5+S6*$AD6+S7*$AD7+S8*$AD8+S9*$AD9+S10*$AD10+S11*$AD11+S12*$AD12+S13*$AD13+S14*$AD14+S15*$AD15+S16*$AD16+S17*$AD17+S18*$AD18+S19*$AD19+S20*$AD20+S21*$AD21+S22*$AD22+S23*$AD23+S24*$AD24+S25*$AD25+S26*$AD26+S27*$AD27+S28*$AD28+S29*$AD29+S30*$AD30+S31*$AD31+S32*$AD32+S33*$AD33+S34*$AD34+S35*$AD35+S36*$AD36+S37*$AD37+S38*$AD38+S39*$AD39+S40*$AD40+S41*$AD41+S42*$AD42+S43*$AD43+S44*$AD44+S45*$AD45+S46*$AD46+S47*$AD47+S48*$AD48+S49*$AD49+S50*$AD50+S51*$AD51+S52*$AD52+S53*$AD53+S54*$AD54+S55*$AD55+S56*$AD56+S57*$AD57+S58*$AD58+S59*$AD59+S60*$AD60+S61*$AD61+S62*$AD62+S63*$AD63+S64*$AD64</f>
        <v>2800</v>
      </c>
      <c r="T65" s="41">
        <f t="shared" ref="T65" si="9">T2*$AD2+T3*$AD3+T4*$AD4+T5*$AD5+T6*$AD6+T7*$AD7+T8*$AD8+T9*$AD9+T10*$AD10+T11*$AD11+T12*$AD12+T13*$AD13+T14*$AD14+T15*$AD15+T16*$AD16+T17*$AD17+T18*$AD18+T19*$AD19+T20*$AD20+T21*$AD21+T22*$AD22+T23*$AD23+T24*$AD24+T25*$AD25+T26*$AD26+T27*$AD27+T28*$AD28+T29*$AD29+T30*$AD30+T31*$AD31+T32*$AD32+T33*$AD33+T34*$AD34+T35*$AD35+T36*$AD36+T37*$AD37+T38*$AD38+T39*$AD39+T40*$AD40+T41*$AD41+T42*$AD42+T43*$AD43+T44*$AD44+T45*$AD45+T46*$AD46+T47*$AD47+T48*$AD48+T49*$AD49+T50*$AD50+T51*$AD51+T52*$AD52+T53*$AD53+T54*$AD54+T55*$AD55+T56*$AD56+T57*$AD57+T58*$AD58+T59*$AD59+T60*$AD60+T61*$AD61+T62*$AD62+T63*$AD63+T64*$AD64</f>
        <v>2280</v>
      </c>
      <c r="U65" s="41">
        <f t="shared" ref="U65:AB65" si="10">U2*$AD2+U3*$AD3+U4*$AD4+U5*$AD5+U6*$AD6+U7*$AD7+U8*$AD8+U9*$AD9+U10*$AD10+U11*$AD11+U12*$AD12+U13*$AD13+U14*$AD14+U15*$AD15+U16*$AD16+U17*$AD17+U18*$AD18+U19*$AD19+U20*$AD20+U21*$AD21+U22*$AD22+U23*$AD23+U24*$AD24+U25*$AD25+U26*$AD26+U27*$AD27+U28*$AD28+U29*$AD29+U30*$AD30+U31*$AD31+U32*$AD32+U33*$AD33+U34*$AD34+U35*$AD35+U36*$AD36+U37*$AD37+U38*$AD38+U39*$AD39+U40*$AD40+U41*$AD41+U42*$AD42+U43*$AD43+U44*$AD44+U45*$AD45+U46*$AD46+U47*$AD47+U48*$AD48+U49*$AD49+U50*$AD50+U51*$AD51+U52*$AD52+U53*$AD53+U54*$AD54+U55*$AD55+U56*$AD56+U57*$AD57+U58*$AD58+U59*$AD59+U60*$AD60+U61*$AD61+U62*$AD62+U63*$AD63+U64*$AD64</f>
        <v>2280</v>
      </c>
      <c r="V65" s="41">
        <f t="shared" si="10"/>
        <v>59528</v>
      </c>
      <c r="W65" s="41">
        <f t="shared" si="10"/>
        <v>35040</v>
      </c>
      <c r="X65" s="41">
        <f t="shared" si="10"/>
        <v>13920</v>
      </c>
      <c r="Y65" s="41">
        <f t="shared" si="10"/>
        <v>1200</v>
      </c>
      <c r="Z65" s="41">
        <f t="shared" si="10"/>
        <v>28280</v>
      </c>
      <c r="AA65" s="41">
        <f t="shared" si="10"/>
        <v>3880</v>
      </c>
      <c r="AB65" s="42">
        <f t="shared" si="10"/>
        <v>480</v>
      </c>
      <c r="AC65" s="30"/>
      <c r="AD65" s="30"/>
      <c r="AE65" s="31" t="s">
        <v>157</v>
      </c>
      <c r="AF65" s="46">
        <f>SUM(AF2:AF64)</f>
        <v>2414381.5428571426</v>
      </c>
      <c r="AG65" s="47">
        <f>SUM(AG2:AG64)</f>
        <v>42064.5</v>
      </c>
      <c r="AH65" s="47">
        <f>SUM(AH2:AH64)</f>
        <v>460000.00000000006</v>
      </c>
      <c r="AI65" s="47">
        <f>SUM(AI2:AI64)</f>
        <v>712440</v>
      </c>
      <c r="AJ65" s="48">
        <f>SUM(AJ2:AJ64)</f>
        <v>3628886.0428571422</v>
      </c>
    </row>
  </sheetData>
  <mergeCells count="1">
    <mergeCell ref="B65:D65"/>
  </mergeCells>
  <pageMargins left="0.25" right="0.25" top="0.75" bottom="0.75" header="0.3" footer="0.3"/>
  <pageSetup paperSize="8" fitToWidth="0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87A-4EA7-454D-A022-C5F49D041E7E}">
  <dimension ref="A1:D64"/>
  <sheetViews>
    <sheetView workbookViewId="0">
      <selection activeCell="A2" sqref="A2"/>
    </sheetView>
  </sheetViews>
  <sheetFormatPr baseColWidth="10" defaultRowHeight="16" x14ac:dyDescent="0.2"/>
  <cols>
    <col min="1" max="1" width="11.33203125" bestFit="1" customWidth="1"/>
    <col min="4" max="4" width="12.83203125" bestFit="1" customWidth="1"/>
  </cols>
  <sheetData>
    <row r="1" spans="1:4" x14ac:dyDescent="0.2">
      <c r="A1" s="10" t="s">
        <v>149</v>
      </c>
      <c r="B1" s="11" t="s">
        <v>148</v>
      </c>
      <c r="C1" s="11" t="s">
        <v>123</v>
      </c>
      <c r="D1" s="11" t="s">
        <v>147</v>
      </c>
    </row>
    <row r="2" spans="1:4" x14ac:dyDescent="0.2">
      <c r="A2" s="10"/>
      <c r="B2" s="11" t="s">
        <v>34</v>
      </c>
      <c r="C2" s="11">
        <v>20</v>
      </c>
      <c r="D2" s="12">
        <v>207.5389944128338</v>
      </c>
    </row>
    <row r="3" spans="1:4" x14ac:dyDescent="0.2">
      <c r="A3" s="10"/>
      <c r="B3" s="11" t="s">
        <v>61</v>
      </c>
      <c r="C3" s="11">
        <v>880</v>
      </c>
      <c r="D3" s="12">
        <v>172</v>
      </c>
    </row>
    <row r="4" spans="1:4" x14ac:dyDescent="0.2">
      <c r="A4" s="10"/>
      <c r="B4" s="11" t="s">
        <v>62</v>
      </c>
      <c r="C4" s="11">
        <v>880</v>
      </c>
      <c r="D4" s="12">
        <v>176.84545454545454</v>
      </c>
    </row>
    <row r="5" spans="1:4" x14ac:dyDescent="0.2">
      <c r="A5" s="10"/>
      <c r="B5" s="11" t="s">
        <v>63</v>
      </c>
      <c r="C5" s="11">
        <v>880</v>
      </c>
      <c r="D5" s="12">
        <v>223.5389944128338</v>
      </c>
    </row>
    <row r="6" spans="1:4" x14ac:dyDescent="0.2">
      <c r="A6" s="10"/>
      <c r="B6" s="11" t="s">
        <v>64</v>
      </c>
      <c r="C6" s="11">
        <v>880</v>
      </c>
      <c r="D6" s="12">
        <v>204</v>
      </c>
    </row>
    <row r="7" spans="1:4" x14ac:dyDescent="0.2">
      <c r="A7" s="10"/>
      <c r="B7" s="11" t="s">
        <v>65</v>
      </c>
      <c r="C7" s="11">
        <v>30</v>
      </c>
      <c r="D7" s="12">
        <v>204</v>
      </c>
    </row>
    <row r="8" spans="1:4" x14ac:dyDescent="0.2">
      <c r="A8" s="10"/>
      <c r="B8" s="11" t="s">
        <v>66</v>
      </c>
      <c r="C8" s="11">
        <v>830</v>
      </c>
      <c r="D8" s="12">
        <v>204</v>
      </c>
    </row>
    <row r="9" spans="1:4" x14ac:dyDescent="0.2">
      <c r="A9" s="10"/>
      <c r="B9" s="11" t="s">
        <v>67</v>
      </c>
      <c r="C9" s="11">
        <v>2</v>
      </c>
      <c r="D9" s="12">
        <v>228.0389944128338</v>
      </c>
    </row>
    <row r="10" spans="1:4" x14ac:dyDescent="0.2">
      <c r="A10" s="10"/>
      <c r="B10" s="11" t="s">
        <v>68</v>
      </c>
      <c r="C10" s="11">
        <v>2</v>
      </c>
      <c r="D10" s="12">
        <v>228.0389944128338</v>
      </c>
    </row>
    <row r="11" spans="1:4" x14ac:dyDescent="0.2">
      <c r="A11" s="10"/>
      <c r="B11" s="11" t="s">
        <v>69</v>
      </c>
      <c r="C11" s="11">
        <v>3</v>
      </c>
      <c r="D11" s="12">
        <v>228.03899441283377</v>
      </c>
    </row>
    <row r="12" spans="1:4" x14ac:dyDescent="0.2">
      <c r="A12" s="10"/>
      <c r="B12" s="11" t="s">
        <v>70</v>
      </c>
      <c r="C12" s="11">
        <v>5</v>
      </c>
      <c r="D12" s="12">
        <v>228.0389944128338</v>
      </c>
    </row>
    <row r="13" spans="1:4" x14ac:dyDescent="0.2">
      <c r="A13" s="10"/>
      <c r="B13" s="11" t="s">
        <v>71</v>
      </c>
      <c r="C13" s="11">
        <v>5</v>
      </c>
      <c r="D13" s="12">
        <v>207.5389944128338</v>
      </c>
    </row>
    <row r="14" spans="1:4" x14ac:dyDescent="0.2">
      <c r="A14" s="10"/>
      <c r="B14" s="11" t="s">
        <v>72</v>
      </c>
      <c r="C14" s="11">
        <v>3</v>
      </c>
      <c r="D14" s="12">
        <v>204</v>
      </c>
    </row>
    <row r="15" spans="1:4" x14ac:dyDescent="0.2">
      <c r="A15" s="10"/>
      <c r="B15" s="11" t="s">
        <v>73</v>
      </c>
      <c r="C15" s="11">
        <v>880</v>
      </c>
      <c r="D15" s="12">
        <v>207.5389944128338</v>
      </c>
    </row>
    <row r="16" spans="1:4" x14ac:dyDescent="0.2">
      <c r="A16" s="10"/>
      <c r="B16" s="11" t="s">
        <v>74</v>
      </c>
      <c r="C16" s="11">
        <v>880</v>
      </c>
      <c r="D16" s="12">
        <v>207.5389944128338</v>
      </c>
    </row>
    <row r="17" spans="1:4" x14ac:dyDescent="0.2">
      <c r="A17" s="10"/>
      <c r="B17" s="11" t="s">
        <v>75</v>
      </c>
      <c r="C17" s="11">
        <v>880</v>
      </c>
      <c r="D17" s="12">
        <v>207.5389944128338</v>
      </c>
    </row>
    <row r="18" spans="1:4" x14ac:dyDescent="0.2">
      <c r="A18" s="10"/>
      <c r="B18" s="11" t="s">
        <v>76</v>
      </c>
      <c r="C18" s="11">
        <v>880</v>
      </c>
      <c r="D18" s="12">
        <v>175.5389944128338</v>
      </c>
    </row>
    <row r="19" spans="1:4" x14ac:dyDescent="0.2">
      <c r="A19" s="10"/>
      <c r="B19" s="11" t="s">
        <v>77</v>
      </c>
      <c r="C19" s="11">
        <v>880</v>
      </c>
      <c r="D19" s="12">
        <v>176.84545454545454</v>
      </c>
    </row>
    <row r="20" spans="1:4" x14ac:dyDescent="0.2">
      <c r="A20" s="10"/>
      <c r="B20" s="11" t="s">
        <v>78</v>
      </c>
      <c r="C20" s="11">
        <v>30</v>
      </c>
      <c r="D20" s="12">
        <v>176.33899441283381</v>
      </c>
    </row>
    <row r="21" spans="1:4" x14ac:dyDescent="0.2">
      <c r="A21" s="10"/>
      <c r="B21" s="11" t="s">
        <v>79</v>
      </c>
      <c r="C21" s="11">
        <v>25</v>
      </c>
      <c r="D21" s="12">
        <v>195.53899441283377</v>
      </c>
    </row>
    <row r="22" spans="1:4" x14ac:dyDescent="0.2">
      <c r="A22" s="10"/>
      <c r="B22" s="11" t="s">
        <v>80</v>
      </c>
      <c r="C22" s="11">
        <v>25</v>
      </c>
      <c r="D22" s="12">
        <v>176.33899441283378</v>
      </c>
    </row>
    <row r="23" spans="1:4" x14ac:dyDescent="0.2">
      <c r="A23" s="10"/>
      <c r="B23" s="11" t="s">
        <v>81</v>
      </c>
      <c r="C23" s="11">
        <v>30</v>
      </c>
      <c r="D23" s="12">
        <v>195.5389944128338</v>
      </c>
    </row>
    <row r="24" spans="1:4" x14ac:dyDescent="0.2">
      <c r="A24" s="10"/>
      <c r="B24" s="11" t="s">
        <v>82</v>
      </c>
      <c r="C24" s="11">
        <v>20</v>
      </c>
      <c r="D24" s="12">
        <v>176.33899441283378</v>
      </c>
    </row>
    <row r="25" spans="1:4" x14ac:dyDescent="0.2">
      <c r="A25" s="10"/>
      <c r="B25" s="11" t="s">
        <v>83</v>
      </c>
      <c r="C25" s="11">
        <v>20</v>
      </c>
      <c r="D25" s="12">
        <v>176.33899441283378</v>
      </c>
    </row>
    <row r="26" spans="1:4" x14ac:dyDescent="0.2">
      <c r="A26" s="10"/>
      <c r="B26" s="11" t="s">
        <v>84</v>
      </c>
      <c r="C26" s="11">
        <v>20</v>
      </c>
      <c r="D26" s="12">
        <v>176.33899441283378</v>
      </c>
    </row>
    <row r="27" spans="1:4" x14ac:dyDescent="0.2">
      <c r="A27" s="10"/>
      <c r="B27" s="11" t="s">
        <v>85</v>
      </c>
      <c r="C27" s="11">
        <v>40</v>
      </c>
      <c r="D27" s="12">
        <v>195.5389944128338</v>
      </c>
    </row>
    <row r="28" spans="1:4" x14ac:dyDescent="0.2">
      <c r="A28" s="10"/>
      <c r="B28" s="11" t="s">
        <v>86</v>
      </c>
      <c r="C28" s="11">
        <v>30</v>
      </c>
      <c r="D28" s="12">
        <v>720.03337643530563</v>
      </c>
    </row>
    <row r="29" spans="1:4" x14ac:dyDescent="0.2">
      <c r="A29" s="10"/>
      <c r="B29" s="11" t="s">
        <v>87</v>
      </c>
      <c r="C29" s="11">
        <v>50</v>
      </c>
      <c r="D29" s="12">
        <v>545.46194786387719</v>
      </c>
    </row>
    <row r="30" spans="1:4" x14ac:dyDescent="0.2">
      <c r="A30" s="10"/>
      <c r="B30" s="11" t="s">
        <v>88</v>
      </c>
      <c r="C30" s="11">
        <v>30</v>
      </c>
      <c r="D30" s="12">
        <v>225.46194786387713</v>
      </c>
    </row>
    <row r="31" spans="1:4" x14ac:dyDescent="0.2">
      <c r="A31" s="10"/>
      <c r="B31" s="11" t="s">
        <v>89</v>
      </c>
      <c r="C31" s="11">
        <v>30</v>
      </c>
      <c r="D31" s="12">
        <v>225.46194786387713</v>
      </c>
    </row>
    <row r="32" spans="1:4" x14ac:dyDescent="0.2">
      <c r="A32" s="10"/>
      <c r="B32" s="11" t="s">
        <v>90</v>
      </c>
      <c r="C32" s="11">
        <v>20</v>
      </c>
      <c r="D32" s="12">
        <v>225.46194786387713</v>
      </c>
    </row>
    <row r="33" spans="1:4" x14ac:dyDescent="0.2">
      <c r="A33" s="10"/>
      <c r="B33" s="11" t="s">
        <v>91</v>
      </c>
      <c r="C33" s="11">
        <v>10</v>
      </c>
      <c r="D33" s="12">
        <v>206.03337643530571</v>
      </c>
    </row>
    <row r="34" spans="1:4" x14ac:dyDescent="0.2">
      <c r="A34" s="10"/>
      <c r="B34" s="11" t="s">
        <v>92</v>
      </c>
      <c r="C34" s="11">
        <v>20</v>
      </c>
      <c r="D34" s="12">
        <v>214.96756584140522</v>
      </c>
    </row>
    <row r="35" spans="1:4" x14ac:dyDescent="0.2">
      <c r="A35" s="10"/>
      <c r="B35" s="11" t="s">
        <v>93</v>
      </c>
      <c r="C35" s="11">
        <v>40</v>
      </c>
      <c r="D35" s="12">
        <v>214.96756584140522</v>
      </c>
    </row>
    <row r="36" spans="1:4" x14ac:dyDescent="0.2">
      <c r="A36" s="10"/>
      <c r="B36" s="11" t="s">
        <v>94</v>
      </c>
      <c r="C36" s="11">
        <v>20</v>
      </c>
      <c r="D36" s="12">
        <v>214.96756584140522</v>
      </c>
    </row>
    <row r="37" spans="1:4" x14ac:dyDescent="0.2">
      <c r="A37" s="10"/>
      <c r="B37" s="11" t="s">
        <v>95</v>
      </c>
      <c r="C37" s="11">
        <v>200</v>
      </c>
      <c r="D37" s="12">
        <v>545.46194786387719</v>
      </c>
    </row>
    <row r="38" spans="1:4" x14ac:dyDescent="0.2">
      <c r="A38" s="10"/>
      <c r="B38" s="11" t="s">
        <v>96</v>
      </c>
      <c r="C38" s="11">
        <v>60</v>
      </c>
      <c r="D38" s="12">
        <v>185.46194786387713</v>
      </c>
    </row>
    <row r="39" spans="1:4" x14ac:dyDescent="0.2">
      <c r="A39" s="10"/>
      <c r="B39" s="11" t="s">
        <v>97</v>
      </c>
      <c r="C39" s="11">
        <v>200</v>
      </c>
      <c r="D39" s="12">
        <v>225.46194786387713</v>
      </c>
    </row>
    <row r="40" spans="1:4" x14ac:dyDescent="0.2">
      <c r="A40" s="10"/>
      <c r="B40" s="11" t="s">
        <v>98</v>
      </c>
      <c r="C40" s="11">
        <v>200</v>
      </c>
      <c r="D40" s="12">
        <v>225.46194786387713</v>
      </c>
    </row>
    <row r="41" spans="1:4" x14ac:dyDescent="0.2">
      <c r="A41" s="10"/>
      <c r="B41" s="11" t="s">
        <v>99</v>
      </c>
      <c r="C41" s="11">
        <v>60</v>
      </c>
      <c r="D41" s="12">
        <v>185.46194786387713</v>
      </c>
    </row>
    <row r="42" spans="1:4" x14ac:dyDescent="0.2">
      <c r="A42" s="10"/>
      <c r="B42" s="11" t="s">
        <v>100</v>
      </c>
      <c r="C42" s="11">
        <v>100</v>
      </c>
      <c r="D42" s="12">
        <v>214.96756584140522</v>
      </c>
    </row>
    <row r="43" spans="1:4" x14ac:dyDescent="0.2">
      <c r="A43" s="10"/>
      <c r="B43" s="11" t="s">
        <v>101</v>
      </c>
      <c r="C43" s="11">
        <v>180</v>
      </c>
      <c r="D43" s="12">
        <v>214.96756584140522</v>
      </c>
    </row>
    <row r="44" spans="1:4" x14ac:dyDescent="0.2">
      <c r="A44" s="10"/>
      <c r="B44" s="11" t="s">
        <v>102</v>
      </c>
      <c r="C44" s="11">
        <v>135</v>
      </c>
      <c r="D44" s="12">
        <v>214.96756584140522</v>
      </c>
    </row>
    <row r="45" spans="1:4" x14ac:dyDescent="0.2">
      <c r="A45" s="10"/>
      <c r="B45" s="11" t="s">
        <v>103</v>
      </c>
      <c r="C45" s="11">
        <v>25</v>
      </c>
      <c r="D45" s="12">
        <v>174.96756584140522</v>
      </c>
    </row>
    <row r="46" spans="1:4" x14ac:dyDescent="0.2">
      <c r="A46" s="10"/>
      <c r="B46" s="11" t="s">
        <v>104</v>
      </c>
      <c r="C46" s="11">
        <v>200</v>
      </c>
      <c r="D46" s="12">
        <v>629.5</v>
      </c>
    </row>
    <row r="47" spans="1:4" x14ac:dyDescent="0.2">
      <c r="A47" s="10"/>
      <c r="B47" s="11" t="s">
        <v>105</v>
      </c>
      <c r="C47" s="11">
        <v>150</v>
      </c>
      <c r="D47" s="12">
        <v>820.57142857142856</v>
      </c>
    </row>
    <row r="48" spans="1:4" x14ac:dyDescent="0.2">
      <c r="A48" s="10"/>
      <c r="B48" s="11" t="s">
        <v>106</v>
      </c>
      <c r="C48" s="11">
        <v>100</v>
      </c>
      <c r="D48" s="12">
        <v>420.07017543859649</v>
      </c>
    </row>
    <row r="49" spans="1:4" x14ac:dyDescent="0.2">
      <c r="A49" s="10"/>
      <c r="B49" s="11" t="s">
        <v>107</v>
      </c>
      <c r="C49" s="11">
        <v>60</v>
      </c>
      <c r="D49" s="12">
        <v>1033.5</v>
      </c>
    </row>
    <row r="50" spans="1:4" x14ac:dyDescent="0.2">
      <c r="A50" s="10"/>
      <c r="B50" s="11" t="s">
        <v>108</v>
      </c>
      <c r="C50" s="11">
        <v>60</v>
      </c>
      <c r="D50" s="12">
        <v>840.57142857142867</v>
      </c>
    </row>
    <row r="51" spans="1:4" x14ac:dyDescent="0.2">
      <c r="A51" s="10"/>
      <c r="B51" s="11" t="s">
        <v>109</v>
      </c>
      <c r="C51" s="11">
        <v>45</v>
      </c>
      <c r="D51" s="12">
        <v>452.07017543859649</v>
      </c>
    </row>
    <row r="52" spans="1:4" x14ac:dyDescent="0.2">
      <c r="A52" s="10"/>
      <c r="B52" s="11" t="s">
        <v>110</v>
      </c>
      <c r="C52" s="11">
        <v>80</v>
      </c>
      <c r="D52" s="12">
        <v>1518.1416040100253</v>
      </c>
    </row>
    <row r="53" spans="1:4" x14ac:dyDescent="0.2">
      <c r="A53" s="10"/>
      <c r="B53" s="11" t="s">
        <v>111</v>
      </c>
      <c r="C53" s="11">
        <v>60</v>
      </c>
      <c r="D53" s="12">
        <v>1554.1416040100253</v>
      </c>
    </row>
    <row r="54" spans="1:4" x14ac:dyDescent="0.2">
      <c r="A54" s="10"/>
      <c r="B54" s="11" t="s">
        <v>112</v>
      </c>
      <c r="C54" s="11">
        <v>8</v>
      </c>
      <c r="D54" s="12">
        <v>189.5389944128338</v>
      </c>
    </row>
    <row r="55" spans="1:4" x14ac:dyDescent="0.2">
      <c r="A55" s="10"/>
      <c r="B55" s="11" t="s">
        <v>113</v>
      </c>
      <c r="C55" s="11">
        <v>5</v>
      </c>
      <c r="D55" s="12">
        <v>189.5389944128338</v>
      </c>
    </row>
    <row r="56" spans="1:4" x14ac:dyDescent="0.2">
      <c r="A56" s="10"/>
      <c r="B56" s="11" t="s">
        <v>114</v>
      </c>
      <c r="C56" s="11">
        <v>10</v>
      </c>
      <c r="D56" s="12">
        <v>195.5389944128338</v>
      </c>
    </row>
    <row r="57" spans="1:4" x14ac:dyDescent="0.2">
      <c r="A57" s="10"/>
      <c r="B57" s="11" t="s">
        <v>115</v>
      </c>
      <c r="C57" s="11">
        <v>8</v>
      </c>
      <c r="D57" s="12">
        <v>220.83899441283381</v>
      </c>
    </row>
    <row r="58" spans="1:4" x14ac:dyDescent="0.2">
      <c r="A58" s="10"/>
      <c r="B58" s="11" t="s">
        <v>116</v>
      </c>
      <c r="C58" s="11">
        <v>25</v>
      </c>
      <c r="D58" s="12">
        <v>195.53899441283377</v>
      </c>
    </row>
    <row r="59" spans="1:4" x14ac:dyDescent="0.2">
      <c r="A59" s="10"/>
      <c r="B59" s="11" t="s">
        <v>117</v>
      </c>
      <c r="C59" s="11">
        <v>90</v>
      </c>
      <c r="D59" s="12">
        <v>199.51666666666668</v>
      </c>
    </row>
    <row r="60" spans="1:4" x14ac:dyDescent="0.2">
      <c r="A60" s="10"/>
      <c r="B60" s="11" t="s">
        <v>118</v>
      </c>
      <c r="C60" s="11">
        <v>770</v>
      </c>
      <c r="D60" s="12">
        <v>192</v>
      </c>
    </row>
    <row r="61" spans="1:4" x14ac:dyDescent="0.2">
      <c r="A61" s="10"/>
      <c r="B61" s="11" t="s">
        <v>119</v>
      </c>
      <c r="C61" s="11">
        <v>860</v>
      </c>
      <c r="D61" s="12">
        <v>168</v>
      </c>
    </row>
    <row r="62" spans="1:4" x14ac:dyDescent="0.2">
      <c r="A62" s="10"/>
      <c r="B62" s="11" t="s">
        <v>120</v>
      </c>
      <c r="C62" s="11">
        <v>860</v>
      </c>
      <c r="D62" s="12">
        <v>160</v>
      </c>
    </row>
    <row r="63" spans="1:4" x14ac:dyDescent="0.2">
      <c r="A63" s="10"/>
      <c r="B63" s="11" t="s">
        <v>121</v>
      </c>
      <c r="C63" s="11">
        <v>860</v>
      </c>
      <c r="D63" s="12">
        <v>232.85821346182965</v>
      </c>
    </row>
    <row r="64" spans="1:4" x14ac:dyDescent="0.2">
      <c r="A64" s="10"/>
      <c r="B64" s="11" t="s">
        <v>122</v>
      </c>
      <c r="C64" s="11">
        <v>860</v>
      </c>
      <c r="D64" s="12">
        <v>192.85821346182965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W65"/>
  <sheetViews>
    <sheetView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9"/>
  <sheetViews>
    <sheetView topLeftCell="A3" workbookViewId="0">
      <selection activeCell="B23" sqref="B23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127</v>
      </c>
    </row>
    <row r="4" spans="1:5" x14ac:dyDescent="0.2">
      <c r="A4" t="s">
        <v>36</v>
      </c>
      <c r="B4">
        <v>16</v>
      </c>
      <c r="C4" t="s">
        <v>127</v>
      </c>
    </row>
    <row r="5" spans="1:5" x14ac:dyDescent="0.2">
      <c r="A5" t="s">
        <v>37</v>
      </c>
      <c r="B5">
        <v>13</v>
      </c>
      <c r="C5" t="s">
        <v>127</v>
      </c>
    </row>
    <row r="6" spans="1:5" x14ac:dyDescent="0.2">
      <c r="A6" t="s">
        <v>138</v>
      </c>
      <c r="B6">
        <v>4500</v>
      </c>
      <c r="C6" t="s">
        <v>146</v>
      </c>
      <c r="D6" s="8">
        <f>B6/'COST PER TASK'!E65</f>
        <v>7.1811566449636155E-2</v>
      </c>
      <c r="E6" t="s">
        <v>127</v>
      </c>
    </row>
    <row r="7" spans="1:5" x14ac:dyDescent="0.2">
      <c r="A7" t="s">
        <v>129</v>
      </c>
      <c r="B7" s="7">
        <v>0</v>
      </c>
      <c r="C7" t="s">
        <v>146</v>
      </c>
      <c r="D7" s="8">
        <f>B7/'COST PER TASK'!F65</f>
        <v>0</v>
      </c>
      <c r="E7" t="s">
        <v>127</v>
      </c>
    </row>
    <row r="8" spans="1:5" x14ac:dyDescent="0.2">
      <c r="A8" t="s">
        <v>137</v>
      </c>
      <c r="B8" s="7">
        <v>18122</v>
      </c>
      <c r="C8" t="s">
        <v>146</v>
      </c>
      <c r="D8" s="8">
        <f>B8/'COST PER TASK'!G65</f>
        <v>0.3705627351545886</v>
      </c>
      <c r="E8" t="s">
        <v>127</v>
      </c>
    </row>
    <row r="9" spans="1:5" x14ac:dyDescent="0.2">
      <c r="A9" t="s">
        <v>130</v>
      </c>
      <c r="B9" s="7">
        <v>8528</v>
      </c>
      <c r="C9" t="s">
        <v>146</v>
      </c>
      <c r="D9" s="8">
        <f>B9/'COST PER TASK'!H65</f>
        <v>0.60568181818181821</v>
      </c>
      <c r="E9" t="s">
        <v>127</v>
      </c>
    </row>
    <row r="10" spans="1:5" x14ac:dyDescent="0.2">
      <c r="A10" t="s">
        <v>131</v>
      </c>
      <c r="B10" s="7">
        <v>9340</v>
      </c>
      <c r="C10" t="s">
        <v>146</v>
      </c>
      <c r="D10" s="8">
        <f>B10/'COST PER TASK'!I65</f>
        <v>1.3117977528089888</v>
      </c>
      <c r="E10" t="s">
        <v>127</v>
      </c>
    </row>
    <row r="11" spans="1:5" x14ac:dyDescent="0.2">
      <c r="A11" t="s">
        <v>132</v>
      </c>
      <c r="B11" s="7">
        <v>0</v>
      </c>
      <c r="C11" t="s">
        <v>146</v>
      </c>
      <c r="D11" s="8">
        <f>B11/'COST PER TASK'!J65</f>
        <v>0</v>
      </c>
      <c r="E11" t="s">
        <v>127</v>
      </c>
    </row>
    <row r="12" spans="1:5" x14ac:dyDescent="0.2">
      <c r="A12" t="s">
        <v>133</v>
      </c>
      <c r="B12" s="7">
        <v>410</v>
      </c>
      <c r="C12" t="s">
        <v>146</v>
      </c>
      <c r="D12" s="8">
        <f>B12/'COST PER TASK'!K65</f>
        <v>2.5625</v>
      </c>
      <c r="E12" t="s">
        <v>127</v>
      </c>
    </row>
    <row r="13" spans="1:5" x14ac:dyDescent="0.2">
      <c r="A13" t="s">
        <v>134</v>
      </c>
      <c r="B13" s="7">
        <v>676.5</v>
      </c>
      <c r="C13" t="s">
        <v>146</v>
      </c>
      <c r="D13" s="8">
        <f>B13/'COST PER TASK'!L65</f>
        <v>0.93958333333333333</v>
      </c>
      <c r="E13" t="s">
        <v>127</v>
      </c>
    </row>
    <row r="14" spans="1:5" x14ac:dyDescent="0.2">
      <c r="A14" t="s">
        <v>135</v>
      </c>
      <c r="B14" s="7">
        <v>0</v>
      </c>
      <c r="C14" t="s">
        <v>146</v>
      </c>
      <c r="D14" s="8">
        <f>B14/'COST PER TASK'!M65</f>
        <v>0</v>
      </c>
      <c r="E14" t="s">
        <v>127</v>
      </c>
    </row>
    <row r="15" spans="1:5" x14ac:dyDescent="0.2">
      <c r="A15" t="s">
        <v>136</v>
      </c>
      <c r="B15" s="7">
        <v>488</v>
      </c>
      <c r="C15" t="s">
        <v>146</v>
      </c>
      <c r="D15" s="8">
        <f>B15/'COST PER TASK'!N65</f>
        <v>3.5465116279069765E-2</v>
      </c>
      <c r="E15" t="s">
        <v>127</v>
      </c>
    </row>
    <row r="16" spans="1:5" x14ac:dyDescent="0.2">
      <c r="A16" t="s">
        <v>139</v>
      </c>
      <c r="B16" s="7">
        <v>175000</v>
      </c>
      <c r="C16" t="s">
        <v>146</v>
      </c>
      <c r="D16" s="8">
        <f>B16/'COST PER TASK'!O65</f>
        <v>54.6875</v>
      </c>
      <c r="E16" t="s">
        <v>127</v>
      </c>
    </row>
    <row r="17" spans="1:5" x14ac:dyDescent="0.2">
      <c r="A17" t="s">
        <v>140</v>
      </c>
      <c r="B17" s="7">
        <v>15000</v>
      </c>
      <c r="C17" t="s">
        <v>146</v>
      </c>
      <c r="D17" s="8">
        <f>B17/'COST PER TASK'!P65</f>
        <v>5.3571428571428568</v>
      </c>
      <c r="E17" t="s">
        <v>127</v>
      </c>
    </row>
    <row r="18" spans="1:5" x14ac:dyDescent="0.2">
      <c r="A18" t="s">
        <v>141</v>
      </c>
      <c r="B18" s="7">
        <v>30000</v>
      </c>
      <c r="C18" t="s">
        <v>146</v>
      </c>
      <c r="D18" s="8">
        <f>B18/'COST PER TASK'!Q65</f>
        <v>10.714285714285714</v>
      </c>
      <c r="E18" t="s">
        <v>127</v>
      </c>
    </row>
    <row r="19" spans="1:5" x14ac:dyDescent="0.2">
      <c r="A19" t="s">
        <v>142</v>
      </c>
      <c r="B19" s="7">
        <v>100000</v>
      </c>
      <c r="C19" t="s">
        <v>146</v>
      </c>
      <c r="D19" s="8">
        <f>B19/'COST PER TASK'!R65</f>
        <v>35.714285714285715</v>
      </c>
      <c r="E19" t="s">
        <v>127</v>
      </c>
    </row>
    <row r="20" spans="1:5" x14ac:dyDescent="0.2">
      <c r="A20" t="s">
        <v>143</v>
      </c>
      <c r="B20" s="7">
        <v>75000</v>
      </c>
      <c r="C20" t="s">
        <v>146</v>
      </c>
      <c r="D20" s="8">
        <f>B20/'COST PER TASK'!S65</f>
        <v>26.785714285714285</v>
      </c>
      <c r="E20" t="s">
        <v>127</v>
      </c>
    </row>
    <row r="21" spans="1:5" x14ac:dyDescent="0.2">
      <c r="A21" t="s">
        <v>144</v>
      </c>
      <c r="B21" s="7">
        <v>40000</v>
      </c>
      <c r="C21" t="s">
        <v>146</v>
      </c>
      <c r="D21" s="8">
        <f>B21/'COST PER TASK'!T65</f>
        <v>17.543859649122808</v>
      </c>
      <c r="E21" t="s">
        <v>127</v>
      </c>
    </row>
    <row r="22" spans="1:5" x14ac:dyDescent="0.2">
      <c r="A22" t="s">
        <v>145</v>
      </c>
      <c r="B22" s="7">
        <v>25000</v>
      </c>
      <c r="C22" t="s">
        <v>146</v>
      </c>
      <c r="D22" s="8">
        <f>B22/'COST PER TASK'!U65</f>
        <v>10.964912280701755</v>
      </c>
      <c r="E22" t="s">
        <v>127</v>
      </c>
    </row>
    <row r="23" spans="1:5" x14ac:dyDescent="0.2">
      <c r="A23" t="s">
        <v>39</v>
      </c>
      <c r="B23">
        <v>5</v>
      </c>
      <c r="C23" t="s">
        <v>127</v>
      </c>
    </row>
    <row r="24" spans="1:5" x14ac:dyDescent="0.2">
      <c r="A24" t="s">
        <v>38</v>
      </c>
      <c r="B24">
        <v>1</v>
      </c>
      <c r="C24" t="s">
        <v>127</v>
      </c>
    </row>
    <row r="25" spans="1:5" x14ac:dyDescent="0.2">
      <c r="A25" t="s">
        <v>40</v>
      </c>
      <c r="B25">
        <v>2</v>
      </c>
      <c r="C25" t="s">
        <v>127</v>
      </c>
    </row>
    <row r="26" spans="1:5" x14ac:dyDescent="0.2">
      <c r="A26" t="s">
        <v>41</v>
      </c>
      <c r="B26">
        <v>14</v>
      </c>
      <c r="C26" t="s">
        <v>127</v>
      </c>
    </row>
    <row r="27" spans="1:5" x14ac:dyDescent="0.2">
      <c r="A27" t="s">
        <v>42</v>
      </c>
      <c r="B27">
        <v>10</v>
      </c>
      <c r="C27" t="s">
        <v>127</v>
      </c>
    </row>
    <row r="28" spans="1:5" x14ac:dyDescent="0.2">
      <c r="A28" t="s">
        <v>43</v>
      </c>
      <c r="B28">
        <v>12</v>
      </c>
      <c r="C28" t="s">
        <v>127</v>
      </c>
    </row>
    <row r="29" spans="1:5" x14ac:dyDescent="0.2">
      <c r="A29" t="s">
        <v>44</v>
      </c>
      <c r="B29">
        <v>12</v>
      </c>
      <c r="C29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Hoja1</vt:lpstr>
      <vt:lpstr>CONCLUSIONS</vt:lpstr>
      <vt:lpstr>COST PER TASK</vt:lpstr>
      <vt:lpstr>COST PER TASK SUMMARIZED</vt:lpstr>
      <vt:lpstr>COST CURVE</vt:lpstr>
      <vt:lpstr>DATOS</vt:lpstr>
      <vt:lpstr>'COST PER TASK'!Área_de_impresión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cp:lastPrinted>2018-04-29T17:24:46Z</cp:lastPrinted>
  <dcterms:created xsi:type="dcterms:W3CDTF">2018-04-12T19:58:39Z</dcterms:created>
  <dcterms:modified xsi:type="dcterms:W3CDTF">2018-04-29T17:28:09Z</dcterms:modified>
</cp:coreProperties>
</file>