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0" yWindow="2120" windowWidth="27680" windowHeight="13760" tabRatio="500" firstSheet="0" activeTab="0" autoFilterDateGrouping="1"/>
  </bookViews>
  <sheets>
    <sheet xmlns:r="http://schemas.openxmlformats.org/officeDocument/2006/relationships" name="New_auction" sheetId="1" state="visible" r:id="rId1"/>
    <sheet xmlns:r="http://schemas.openxmlformats.org/officeDocument/2006/relationships" name="538_old" sheetId="2" state="visible" r:id="rId2"/>
    <sheet xmlns:r="http://schemas.openxmlformats.org/officeDocument/2006/relationships" name="Team" sheetId="3" state="visible" r:id="rId3"/>
    <sheet xmlns:r="http://schemas.openxmlformats.org/officeDocument/2006/relationships" name="Teams_old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&quot;$&quot;#,##0.00_);[Red]\(&quot;$&quot;#,##0.00\)"/>
    <numFmt numFmtId="166" formatCode="&quot;$&quot;#,##0.00"/>
    <numFmt numFmtId="167" formatCode="0.000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Times New Roman"/>
      <family val="1"/>
      <color rgb="FF000000"/>
      <sz val="13.95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5">
    <xf numFmtId="0" fontId="1" fillId="0" borderId="0"/>
    <xf numFmtId="44" fontId="1" fillId="0" borderId="0"/>
    <xf numFmtId="0" fontId="1" fillId="0" borderId="0"/>
    <xf numFmtId="0" fontId="2" fillId="0" borderId="0"/>
    <xf numFmtId="0" fontId="3" fillId="0" borderId="0"/>
  </cellStyleXfs>
  <cellXfs count="31">
    <xf numFmtId="0" fontId="0" fillId="0" borderId="0" pivotButton="0" quotePrefix="0" xfId="0"/>
    <xf numFmtId="11" fontId="0" fillId="0" borderId="0" pivotButton="0" quotePrefix="0" xfId="0"/>
    <xf numFmtId="0" fontId="4" fillId="0" borderId="0" pivotButton="0" quotePrefix="0" xfId="0"/>
    <xf numFmtId="10" fontId="0" fillId="0" borderId="0" pivotButton="0" quotePrefix="0" xfId="0"/>
    <xf numFmtId="10" fontId="1" fillId="0" borderId="0" pivotButton="0" quotePrefix="0" xfId="2"/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66" fontId="5" fillId="0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7" fillId="0" borderId="2" applyAlignment="1" pivotButton="0" quotePrefix="0" xfId="0">
      <alignment horizontal="center" vertical="top"/>
    </xf>
    <xf numFmtId="164" fontId="0" fillId="0" borderId="0" applyAlignment="1" pivotButton="0" quotePrefix="0" xfId="0">
      <alignment horizontal="left"/>
    </xf>
    <xf numFmtId="164" fontId="1" fillId="0" borderId="0" pivotButton="0" quotePrefix="0" xfId="1"/>
    <xf numFmtId="165" fontId="0" fillId="0" borderId="0" pivotButton="0" quotePrefix="0" xfId="0"/>
    <xf numFmtId="164" fontId="0" fillId="0" borderId="0" pivotButton="0" quotePrefix="0" xfId="0"/>
    <xf numFmtId="164" fontId="1" fillId="0" borderId="0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166" fontId="5" fillId="0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8" fillId="0" borderId="3" applyAlignment="1" pivotButton="0" quotePrefix="0" xfId="0">
      <alignment horizontal="center" vertical="top"/>
    </xf>
  </cellXfs>
  <cellStyles count="5">
    <cellStyle name="Normal" xfId="0" builtinId="0"/>
    <cellStyle name="Currency" xfId="1" builtinId="4"/>
    <cellStyle name="Percent" xfId="2" builtinId="5"/>
    <cellStyle name="Hyperlink" xfId="3" builtinId="8" hidden="1"/>
    <cellStyle name="Followed Hyperlink" xfId="4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tabSelected="1" zoomScale="88" workbookViewId="0">
      <selection activeCell="A26" sqref="A26"/>
    </sheetView>
  </sheetViews>
  <sheetFormatPr baseColWidth="10" defaultRowHeight="16"/>
  <cols>
    <col width="64.6640625" customWidth="1" style="10" min="1" max="1"/>
    <col hidden="1" width="11.6640625" customWidth="1" style="10" min="2" max="2"/>
    <col width="10.83203125" customWidth="1" style="10" min="4" max="5"/>
    <col width="14.5" customWidth="1" style="10" min="6" max="6"/>
    <col width="15.1640625" customWidth="1" style="10" min="9" max="9"/>
  </cols>
  <sheetData>
    <row r="1">
      <c r="A1" t="inlineStr">
        <is>
          <t>Group</t>
        </is>
      </c>
      <c r="B1" t="inlineStr">
        <is>
          <t>Total EV</t>
        </is>
      </c>
      <c r="C1" t="inlineStr">
        <is>
          <t>Total EV $</t>
        </is>
      </c>
      <c r="D1" t="inlineStr">
        <is>
          <t>Original EV</t>
        </is>
      </c>
      <c r="E1" t="inlineStr">
        <is>
          <t>Change</t>
        </is>
      </c>
      <c r="F1" s="6" t="inlineStr">
        <is>
          <t>Pool money</t>
        </is>
      </c>
      <c r="G1" s="6" t="inlineStr">
        <is>
          <t>Paid</t>
        </is>
      </c>
      <c r="H1" s="6" t="inlineStr">
        <is>
          <t>Profit</t>
        </is>
      </c>
      <c r="I1" s="7" t="inlineStr">
        <is>
          <t>Winning Bidder</t>
        </is>
      </c>
      <c r="J1" s="7" t="inlineStr">
        <is>
          <t>Luckiest</t>
        </is>
      </c>
      <c r="K1" t="inlineStr">
        <is>
          <t>Bidders</t>
        </is>
      </c>
      <c r="L1" t="inlineStr">
        <is>
          <t>Total Profit</t>
        </is>
      </c>
      <c r="N1" t="inlineStr">
        <is>
          <t>Last Draft</t>
        </is>
      </c>
      <c r="P1" t="inlineStr">
        <is>
          <t>EV</t>
        </is>
      </c>
    </row>
    <row r="2" ht="18" customHeight="1" s="10">
      <c r="A2" t="inlineStr">
        <is>
          <t>Gonzaga (1) / Texas So. /Tex A&amp;M CC(16)</t>
        </is>
      </c>
      <c r="B2" s="4">
        <f>'538_old'!C2+'538_old'!C37+'538_old'!C38</f>
        <v/>
      </c>
      <c r="C2" s="21">
        <f>B2*$F$2</f>
        <v/>
      </c>
      <c r="D2" s="22" t="n">
        <v>404.7400261515878</v>
      </c>
      <c r="E2" s="23">
        <f>C2-D2</f>
        <v/>
      </c>
      <c r="F2" s="24" t="n">
        <v>2850</v>
      </c>
      <c r="G2" s="24" t="n">
        <v>550</v>
      </c>
      <c r="H2" s="25">
        <f>C2-G2</f>
        <v/>
      </c>
      <c r="I2" s="8" t="inlineStr">
        <is>
          <t>JWO</t>
        </is>
      </c>
      <c r="J2" s="26">
        <f>E2</f>
        <v/>
      </c>
      <c r="K2" t="inlineStr">
        <is>
          <t>JWO</t>
        </is>
      </c>
      <c r="L2" s="23">
        <f>H2</f>
        <v/>
      </c>
      <c r="M2" s="27" t="n">
        <v>500</v>
      </c>
      <c r="N2" s="5" t="n">
        <v>3</v>
      </c>
      <c r="O2" t="n">
        <v>1</v>
      </c>
      <c r="P2" t="n">
        <v>280</v>
      </c>
      <c r="Q2" s="28">
        <f>P2-M2</f>
        <v/>
      </c>
    </row>
    <row r="3" ht="18" customHeight="1" s="10">
      <c r="A3" t="inlineStr">
        <is>
          <t>Baylor (1) / Bryant/ Wright St. (16)</t>
        </is>
      </c>
      <c r="B3" s="4">
        <f>'538_old'!C19+'538_old'!C55+'538_old'!C54</f>
        <v/>
      </c>
      <c r="C3" s="21">
        <f>B3*$F$2</f>
        <v/>
      </c>
      <c r="D3" s="22" t="n">
        <v>93.9894421259205</v>
      </c>
      <c r="E3" s="23">
        <f>C3-D3</f>
        <v/>
      </c>
      <c r="F3" s="6" t="n"/>
      <c r="G3" s="24" t="n">
        <v>125</v>
      </c>
      <c r="H3" s="25">
        <f>C3-G3</f>
        <v/>
      </c>
      <c r="I3" s="8" t="inlineStr">
        <is>
          <t>RMM</t>
        </is>
      </c>
      <c r="J3" s="26">
        <f>E3+E5+E21</f>
        <v/>
      </c>
      <c r="K3" t="inlineStr">
        <is>
          <t>RMM</t>
        </is>
      </c>
      <c r="L3" s="23">
        <f>H3+H5+H21</f>
        <v/>
      </c>
      <c r="M3" s="27" t="n">
        <v>450</v>
      </c>
      <c r="N3" s="5" t="n">
        <v>1</v>
      </c>
      <c r="O3" t="n">
        <v>1</v>
      </c>
      <c r="P3" t="n">
        <v>415</v>
      </c>
      <c r="Q3" s="28">
        <f>P3-M3</f>
        <v/>
      </c>
    </row>
    <row r="4" ht="18" customHeight="1" s="10">
      <c r="A4" t="inlineStr">
        <is>
          <t>Arizona (1) Norfolk St. (16)</t>
        </is>
      </c>
      <c r="B4" s="4">
        <f>'538_old'!C53+'538_old'!C20</f>
        <v/>
      </c>
      <c r="C4" s="21">
        <f>B4*$F$2</f>
        <v/>
      </c>
      <c r="D4" s="22" t="n">
        <v>171.4744124954805</v>
      </c>
      <c r="E4" s="23">
        <f>C4-D4</f>
        <v/>
      </c>
      <c r="F4" s="6" t="n"/>
      <c r="G4" s="24" t="n">
        <v>375</v>
      </c>
      <c r="H4" s="25">
        <f>C4-G4</f>
        <v/>
      </c>
      <c r="I4" s="8" t="inlineStr">
        <is>
          <t>FAG</t>
        </is>
      </c>
      <c r="J4" s="26">
        <f>E6+E13+E15</f>
        <v/>
      </c>
      <c r="K4" t="inlineStr">
        <is>
          <t>MSS</t>
        </is>
      </c>
      <c r="L4" s="23">
        <f>H15+H13+H6</f>
        <v/>
      </c>
      <c r="M4" s="27" t="n">
        <v>400</v>
      </c>
      <c r="N4" s="5" t="n">
        <v>2</v>
      </c>
      <c r="O4" t="n">
        <v>1</v>
      </c>
      <c r="P4" t="n">
        <v>260</v>
      </c>
      <c r="Q4" s="28">
        <f>P4-M4</f>
        <v/>
      </c>
    </row>
    <row r="5" ht="18" customHeight="1" s="10">
      <c r="A5" t="inlineStr">
        <is>
          <t>Kansas (1) Georgia St. (16)</t>
        </is>
      </c>
      <c r="B5" s="4">
        <f>'538_old'!C36+'538_old'!C3</f>
        <v/>
      </c>
      <c r="C5" s="21">
        <f>B5*$F$2</f>
        <v/>
      </c>
      <c r="D5" s="22" t="n">
        <v>196.7502600970897</v>
      </c>
      <c r="E5" s="23">
        <f>C5-D5</f>
        <v/>
      </c>
      <c r="F5" s="6" t="n"/>
      <c r="G5" s="24" t="n">
        <v>275</v>
      </c>
      <c r="H5" s="25">
        <f>C5-G5</f>
        <v/>
      </c>
      <c r="I5" s="8" t="inlineStr">
        <is>
          <t>RMM</t>
        </is>
      </c>
      <c r="J5" s="26">
        <f>E4+E12</f>
        <v/>
      </c>
      <c r="K5" t="inlineStr">
        <is>
          <t>FAG</t>
        </is>
      </c>
      <c r="L5" s="23">
        <f>H4+H12</f>
        <v/>
      </c>
      <c r="M5" s="27" t="n">
        <v>300</v>
      </c>
      <c r="N5" s="5" t="n">
        <v>4</v>
      </c>
      <c r="O5" t="n">
        <v>1</v>
      </c>
      <c r="P5" t="n">
        <v>135</v>
      </c>
      <c r="Q5" s="28">
        <f>P5-M5</f>
        <v/>
      </c>
    </row>
    <row r="6" ht="18" customHeight="1" s="10">
      <c r="A6" t="inlineStr">
        <is>
          <t>Duke (2) S. Dakota St. (13) Jax. St. (15)</t>
        </is>
      </c>
      <c r="B6" s="4">
        <f>'538_old'!C17+'538_old'!C44+'538_old'!C52</f>
        <v/>
      </c>
      <c r="C6" s="21">
        <f>B6*$F$2</f>
        <v/>
      </c>
      <c r="D6" s="22" t="n">
        <v>108.4060093763685</v>
      </c>
      <c r="E6" s="23">
        <f>C6-D6</f>
        <v/>
      </c>
      <c r="F6" s="6" t="n"/>
      <c r="G6" s="24" t="n">
        <v>75</v>
      </c>
      <c r="H6" s="25">
        <f>C6-G6</f>
        <v/>
      </c>
      <c r="I6" s="8" t="inlineStr">
        <is>
          <t>MSS</t>
        </is>
      </c>
      <c r="J6" s="26">
        <f>E7+E20</f>
        <v/>
      </c>
      <c r="K6" t="inlineStr">
        <is>
          <t>MCG</t>
        </is>
      </c>
      <c r="L6" s="23">
        <f>H7+H20</f>
        <v/>
      </c>
      <c r="M6" s="27" t="n">
        <v>200</v>
      </c>
      <c r="N6" s="5" t="n">
        <v>8</v>
      </c>
      <c r="O6" t="n">
        <v>2</v>
      </c>
      <c r="P6" t="n">
        <v>120</v>
      </c>
      <c r="Q6" s="28">
        <f>P6-M6</f>
        <v/>
      </c>
    </row>
    <row r="7" ht="18" customHeight="1" s="10">
      <c r="A7" t="inlineStr">
        <is>
          <t>Kentucky (2) Chattanooga (13) Delaware (15)</t>
        </is>
      </c>
      <c r="B7" s="4">
        <f>'538_old'!C34+'538_old'!C69+'538_old'!C61</f>
        <v/>
      </c>
      <c r="C7" s="21">
        <f>B7*$F$2</f>
        <v/>
      </c>
      <c r="D7" s="22" t="n">
        <v>192.8344690914637</v>
      </c>
      <c r="E7" s="23">
        <f>C7-D7</f>
        <v/>
      </c>
      <c r="F7" s="6" t="n"/>
      <c r="G7" s="24" t="n">
        <v>300</v>
      </c>
      <c r="H7" s="25">
        <f>C7-G7</f>
        <v/>
      </c>
      <c r="I7" s="8" t="inlineStr">
        <is>
          <t>MCG</t>
        </is>
      </c>
      <c r="J7" s="26">
        <f>E8+E10</f>
        <v/>
      </c>
      <c r="K7" t="inlineStr">
        <is>
          <t>JNP</t>
        </is>
      </c>
      <c r="L7" s="23">
        <f>H8+H10</f>
        <v/>
      </c>
      <c r="M7" s="27" t="n">
        <v>150</v>
      </c>
      <c r="N7" s="5" t="n">
        <v>7</v>
      </c>
      <c r="O7" t="n">
        <v>2</v>
      </c>
      <c r="P7" t="n">
        <v>157</v>
      </c>
      <c r="Q7" s="28">
        <f>P7-M7</f>
        <v/>
      </c>
    </row>
    <row r="8" ht="18" customHeight="1" s="10">
      <c r="A8" t="inlineStr">
        <is>
          <t>Villanova (2)  Akron (13) St. Peter’s (15)</t>
        </is>
      </c>
      <c r="B8" s="4">
        <f>'538_old'!C68+'538_old'!C27+'538_old'!C35</f>
        <v/>
      </c>
      <c r="C8" s="21">
        <f>B8*$F$2</f>
        <v/>
      </c>
      <c r="D8" s="22" t="n">
        <v>130.8994692252668</v>
      </c>
      <c r="E8" s="23">
        <f>C8-D8</f>
        <v/>
      </c>
      <c r="F8" s="6" t="n"/>
      <c r="G8" s="24" t="n">
        <v>100</v>
      </c>
      <c r="H8" s="25">
        <f>C8-G8</f>
        <v/>
      </c>
      <c r="I8" s="8" t="inlineStr">
        <is>
          <t>JNP</t>
        </is>
      </c>
      <c r="J8" s="26">
        <f>E14</f>
        <v/>
      </c>
      <c r="K8" t="inlineStr">
        <is>
          <t>CG</t>
        </is>
      </c>
      <c r="L8" s="23">
        <f>H14</f>
        <v/>
      </c>
      <c r="M8" s="27" t="n">
        <v>100</v>
      </c>
      <c r="N8" s="5" t="n">
        <v>5</v>
      </c>
      <c r="O8" t="n">
        <v>2</v>
      </c>
      <c r="P8" t="n">
        <v>150</v>
      </c>
      <c r="Q8" s="28">
        <f>P8-M8</f>
        <v/>
      </c>
    </row>
    <row r="9" ht="18" customHeight="1" s="10">
      <c r="A9" t="inlineStr">
        <is>
          <t>Auburn (2) Vermont (13) Cal St. Fullerton (15)</t>
        </is>
      </c>
      <c r="B9" s="4">
        <f>'538_old'!C51+'538_old'!C9+'538_old'!C18</f>
        <v/>
      </c>
      <c r="C9" s="21">
        <f>B9*$F$2</f>
        <v/>
      </c>
      <c r="D9" s="22" t="n">
        <v>157.890284548104</v>
      </c>
      <c r="E9" s="23">
        <f>C9-D9</f>
        <v/>
      </c>
      <c r="F9" s="6" t="n"/>
      <c r="G9" s="24" t="n">
        <v>175</v>
      </c>
      <c r="H9" s="25">
        <f>C9-G9</f>
        <v/>
      </c>
      <c r="I9" s="9" t="inlineStr">
        <is>
          <t>PTS</t>
        </is>
      </c>
      <c r="J9" s="26">
        <f>E9+E11+E16+E17+E19+E18</f>
        <v/>
      </c>
      <c r="K9" t="inlineStr">
        <is>
          <t>PTS</t>
        </is>
      </c>
      <c r="L9" s="23">
        <f>H9+H11+H16+H17+H18+H19</f>
        <v/>
      </c>
      <c r="M9" s="27" t="n">
        <v>75</v>
      </c>
      <c r="N9" s="5" t="n">
        <v>6</v>
      </c>
      <c r="O9" t="n">
        <v>2</v>
      </c>
      <c r="P9" t="n">
        <v>133</v>
      </c>
      <c r="Q9" s="28">
        <f>P9-M9</f>
        <v/>
      </c>
    </row>
    <row r="10" ht="18" customHeight="1" s="10">
      <c r="A10" t="inlineStr">
        <is>
          <t>Texas Tech (3)  Richmond (12) Colgate (14)</t>
        </is>
      </c>
      <c r="B10" s="4">
        <f>'538_old'!C48+'538_old'!C42+'538_old'!C13</f>
        <v/>
      </c>
      <c r="C10" s="21">
        <f>B10*$F$2</f>
        <v/>
      </c>
      <c r="D10" s="22" t="n">
        <v>106.4222563539547</v>
      </c>
      <c r="E10" s="23">
        <f>C10-D10</f>
        <v/>
      </c>
      <c r="F10" s="6" t="n"/>
      <c r="G10" s="24" t="n">
        <v>75</v>
      </c>
      <c r="H10" s="25">
        <f>C10-G10</f>
        <v/>
      </c>
      <c r="I10" s="8" t="inlineStr">
        <is>
          <t>JNP</t>
        </is>
      </c>
      <c r="L10" s="23" t="n"/>
      <c r="M10" s="27" t="n">
        <v>75</v>
      </c>
      <c r="N10" s="5" t="n">
        <v>10</v>
      </c>
      <c r="O10" t="n">
        <v>3</v>
      </c>
      <c r="P10" t="n">
        <v>75</v>
      </c>
      <c r="Q10" s="28">
        <f>P10-M10</f>
        <v/>
      </c>
    </row>
    <row r="11" ht="18" customHeight="1" s="10">
      <c r="A11" t="inlineStr">
        <is>
          <t>Purdue (3) UAB (12) Longwood (14)</t>
        </is>
      </c>
      <c r="B11" s="4">
        <f>'538_old'!C30+'538_old'!C65+'538_old'!C59</f>
        <v/>
      </c>
      <c r="C11" s="21">
        <f>B11*$F$2</f>
        <v/>
      </c>
      <c r="D11" s="22" t="n">
        <v>117.311580239466</v>
      </c>
      <c r="E11" s="23">
        <f>C11-D11</f>
        <v/>
      </c>
      <c r="F11" s="6" t="n"/>
      <c r="G11" s="24" t="n">
        <v>50</v>
      </c>
      <c r="H11" s="25">
        <f>C11-G11</f>
        <v/>
      </c>
      <c r="I11" s="9" t="inlineStr">
        <is>
          <t>PTS</t>
        </is>
      </c>
      <c r="L11" s="23" t="n"/>
      <c r="M11" s="27" t="n">
        <v>75</v>
      </c>
      <c r="N11" s="5" t="n">
        <v>13</v>
      </c>
      <c r="O11" t="n">
        <v>4</v>
      </c>
      <c r="P11" t="n">
        <v>115</v>
      </c>
      <c r="Q11" s="28">
        <f>P11-M11</f>
        <v/>
      </c>
    </row>
    <row r="12" ht="18" customHeight="1" s="10">
      <c r="A12" t="inlineStr">
        <is>
          <t>Tenn (3)  Wyoming/Indiana (12) Yale(14)</t>
        </is>
      </c>
      <c r="B12" s="4">
        <f>'538_old'!C64+'538_old'!C25+'538_old'!C31</f>
        <v/>
      </c>
      <c r="C12" s="21">
        <f>B12*$F$2</f>
        <v/>
      </c>
      <c r="D12" s="22" t="n">
        <v>126.3205139553802</v>
      </c>
      <c r="E12" s="23">
        <f>C12-D12</f>
        <v/>
      </c>
      <c r="F12" s="6" t="n"/>
      <c r="G12" s="24" t="n">
        <v>150</v>
      </c>
      <c r="H12" s="25">
        <f>C12-G12</f>
        <v/>
      </c>
      <c r="I12" s="8" t="inlineStr">
        <is>
          <t>FAG</t>
        </is>
      </c>
      <c r="L12" s="23" t="n"/>
      <c r="M12" s="27" t="n">
        <v>75</v>
      </c>
      <c r="N12" s="5" t="n">
        <v>18</v>
      </c>
      <c r="O12" t="n">
        <v>5</v>
      </c>
      <c r="P12" t="n">
        <v>135</v>
      </c>
      <c r="Q12" s="28">
        <f>P12-M12</f>
        <v/>
      </c>
    </row>
    <row r="13" ht="18" customHeight="1" s="10">
      <c r="A13" t="inlineStr">
        <is>
          <t>Wisconsin  (3) New Mex. St. (12) Montana St. (14)</t>
        </is>
      </c>
      <c r="B13" s="4">
        <f>'538_old'!C47+'538_old'!C7+'538_old'!C14</f>
        <v/>
      </c>
      <c r="C13" s="21">
        <f>B13*$F$2</f>
        <v/>
      </c>
      <c r="D13" s="22" t="n">
        <v>63.897220479933</v>
      </c>
      <c r="E13" s="23">
        <f>C13-D13</f>
        <v/>
      </c>
      <c r="F13" s="6" t="n"/>
      <c r="G13" s="24" t="n">
        <v>50</v>
      </c>
      <c r="H13" s="25">
        <f>C13-G13</f>
        <v/>
      </c>
      <c r="I13" s="8" t="inlineStr">
        <is>
          <t>MSS</t>
        </is>
      </c>
      <c r="M13" s="27" t="n">
        <v>75</v>
      </c>
      <c r="N13" s="5" t="n">
        <v>20</v>
      </c>
      <c r="O13" t="n">
        <v>5</v>
      </c>
      <c r="P13" t="n">
        <v>150</v>
      </c>
      <c r="Q13" s="28">
        <f>P13-M13</f>
        <v/>
      </c>
    </row>
    <row r="14" ht="18" customHeight="1" s="10">
      <c r="A14" t="inlineStr">
        <is>
          <t>Arkansas (4) USC (7) Creighton (9) Iowa St. (11)</t>
        </is>
      </c>
      <c r="B14" s="4">
        <f>'538_old'!C40+'538_old'!C8+'538_old'!C49+'538_old'!C46</f>
        <v/>
      </c>
      <c r="C14" s="21">
        <f>B14*$F$2</f>
        <v/>
      </c>
      <c r="D14" s="22" t="n">
        <v>84.90298935233025</v>
      </c>
      <c r="E14" s="23">
        <f>C14-D14</f>
        <v/>
      </c>
      <c r="F14" s="6" t="n"/>
      <c r="G14" s="24" t="n">
        <v>50</v>
      </c>
      <c r="H14" s="25">
        <f>C14-G14</f>
        <v/>
      </c>
      <c r="I14" s="8" t="inlineStr">
        <is>
          <t>CG</t>
        </is>
      </c>
      <c r="K14" s="23" t="n"/>
      <c r="M14" s="27" t="n">
        <v>65</v>
      </c>
      <c r="N14" s="5" t="n">
        <v>19</v>
      </c>
      <c r="O14" t="n">
        <v>5</v>
      </c>
      <c r="P14" t="n">
        <v>120</v>
      </c>
      <c r="Q14" s="28">
        <f>P14-M14</f>
        <v/>
      </c>
      <c r="R14" t="inlineStr">
        <is>
          <t>PTS</t>
        </is>
      </c>
    </row>
    <row r="15" ht="18" customHeight="1" s="10">
      <c r="A15" t="inlineStr">
        <is>
          <t>Providence (4) Mich St. (7) Memphis (9) Rutgers/ND(11)</t>
        </is>
      </c>
      <c r="B15" s="4">
        <f>'538_old'!C43+'538_old'!C15+'538_old'!C5+'538_old'!C12+'538_old'!C11</f>
        <v/>
      </c>
      <c r="C15" s="21">
        <f>B15*$F$2</f>
        <v/>
      </c>
      <c r="D15" s="22" t="n">
        <v>71.443966025268</v>
      </c>
      <c r="E15" s="23">
        <f>C15-D15</f>
        <v/>
      </c>
      <c r="F15" s="6" t="n"/>
      <c r="G15" s="24" t="n">
        <v>50</v>
      </c>
      <c r="H15" s="25">
        <f>C15-G15</f>
        <v/>
      </c>
      <c r="I15" s="8" t="inlineStr">
        <is>
          <t>MSS</t>
        </is>
      </c>
      <c r="K15" s="23" t="n"/>
      <c r="M15" s="27" t="n">
        <v>50</v>
      </c>
      <c r="N15" s="5" t="n">
        <v>9</v>
      </c>
      <c r="O15" t="n">
        <v>3</v>
      </c>
      <c r="P15" t="n">
        <v>80</v>
      </c>
      <c r="Q15" s="28">
        <f>P15-M15</f>
        <v/>
      </c>
    </row>
    <row r="16" ht="18" customHeight="1" s="10">
      <c r="A16" t="inlineStr">
        <is>
          <t>UCLA (4) Ohio St. (7) TCU (9) Mich (11)</t>
        </is>
      </c>
      <c r="B16" s="4">
        <f>'538_old'!C26+'538_old'!C66+'538_old'!C63+'538_old'!C57</f>
        <v/>
      </c>
      <c r="C16" s="21">
        <f>B16*$F$2</f>
        <v/>
      </c>
      <c r="D16" s="22" t="n">
        <v>180.231344266431</v>
      </c>
      <c r="E16" s="23">
        <f>C16-D16</f>
        <v/>
      </c>
      <c r="F16" s="6" t="n"/>
      <c r="G16" s="24" t="n">
        <v>100</v>
      </c>
      <c r="H16" s="25">
        <f>C16-G16</f>
        <v/>
      </c>
      <c r="I16" s="9" t="inlineStr">
        <is>
          <t>PTS</t>
        </is>
      </c>
      <c r="M16" s="27" t="n">
        <v>50</v>
      </c>
      <c r="N16" s="5" t="n">
        <v>11</v>
      </c>
      <c r="O16" t="n">
        <v>3</v>
      </c>
      <c r="P16" t="n">
        <v>75</v>
      </c>
      <c r="Q16" s="28">
        <f>P16-M16</f>
        <v/>
      </c>
    </row>
    <row r="17" ht="18" customHeight="1" s="10">
      <c r="A17" t="inlineStr">
        <is>
          <t>Illinois (4) Murray St. (7) Marquette (9) VA Tech (11)</t>
        </is>
      </c>
      <c r="B17" s="4">
        <f>'538_old'!C32+'538_old'!C29+'538_old'!C22+'538_old'!C60</f>
        <v/>
      </c>
      <c r="C17" s="21">
        <f>B17*$F$2</f>
        <v/>
      </c>
      <c r="D17" s="22" t="n">
        <v>113.2841225928652</v>
      </c>
      <c r="E17" s="23">
        <f>C17-D17</f>
        <v/>
      </c>
      <c r="F17" s="6" t="n"/>
      <c r="G17" s="24" t="n">
        <v>50</v>
      </c>
      <c r="H17" s="25">
        <f>C17-G17</f>
        <v/>
      </c>
      <c r="I17" s="9" t="inlineStr">
        <is>
          <t>PTS</t>
        </is>
      </c>
      <c r="M17" s="27" t="n">
        <v>50</v>
      </c>
      <c r="N17" s="5" t="n">
        <v>12</v>
      </c>
      <c r="O17" t="n">
        <v>3</v>
      </c>
      <c r="P17" t="n">
        <v>85</v>
      </c>
      <c r="Q17" s="28">
        <f>P17-M17</f>
        <v/>
      </c>
    </row>
    <row r="18" ht="18" customHeight="1" s="10">
      <c r="A18" t="inlineStr">
        <is>
          <t>U. Conn. (5) LSU (6) San Diego St. (8) Miami (10)</t>
        </is>
      </c>
      <c r="B18" s="4">
        <f>'538_old'!C6+'538_old'!C45+'538_old'!C50+'538_old'!C39</f>
        <v/>
      </c>
      <c r="C18" s="21">
        <f>B18*$F$2</f>
        <v/>
      </c>
      <c r="D18" s="22" t="n">
        <v>124.3163982402983</v>
      </c>
      <c r="E18" s="23">
        <f>C18-D18</f>
        <v/>
      </c>
      <c r="F18" s="6" t="n"/>
      <c r="G18" s="24" t="n">
        <v>75</v>
      </c>
      <c r="H18" s="25">
        <f>C18-G18</f>
        <v/>
      </c>
      <c r="I18" s="9" t="inlineStr">
        <is>
          <t>PTS</t>
        </is>
      </c>
      <c r="M18" s="27" t="n">
        <v>50</v>
      </c>
      <c r="N18" s="5" t="n">
        <v>14</v>
      </c>
      <c r="O18" t="n">
        <v>4</v>
      </c>
      <c r="P18" t="n">
        <v>140</v>
      </c>
      <c r="Q18" s="28">
        <f>P18-M18</f>
        <v/>
      </c>
    </row>
    <row r="19" ht="18" customHeight="1" s="10">
      <c r="A19" t="inlineStr">
        <is>
          <t>Iowa (5) ‘Bama (6) Boise St. (8) Davidson (10)</t>
        </is>
      </c>
      <c r="B19" s="4">
        <f>'538_old'!C41+'538_old'!C10+'538_old'!C4+'538_old'!C16</f>
        <v/>
      </c>
      <c r="C19" s="21">
        <f>B19*$F$2</f>
        <v/>
      </c>
      <c r="D19" s="22" t="n">
        <v>171.8276852639707</v>
      </c>
      <c r="E19" s="23">
        <f>C19-D19</f>
        <v/>
      </c>
      <c r="F19" s="6" t="n"/>
      <c r="G19" s="24" t="n">
        <v>75</v>
      </c>
      <c r="H19" s="25">
        <f>C19-G19</f>
        <v/>
      </c>
      <c r="I19" s="9" t="inlineStr">
        <is>
          <t>PTS</t>
        </is>
      </c>
      <c r="M19" s="27" t="n">
        <v>50</v>
      </c>
      <c r="N19" s="5" t="n">
        <v>15</v>
      </c>
      <c r="O19" t="n">
        <v>4</v>
      </c>
      <c r="P19" t="n">
        <v>90</v>
      </c>
      <c r="Q19" s="28">
        <f>P19-M19</f>
        <v/>
      </c>
    </row>
    <row r="20" ht="18" customHeight="1" s="10">
      <c r="A20" t="inlineStr">
        <is>
          <t>St. Mary’s (5) Colorado St. (6) Seton Hall (8) Loyola (10)</t>
        </is>
      </c>
      <c r="B20" s="4">
        <f>'538_old'!C23+'538_old'!C62+'538_old'!C67+'538_old'!C56</f>
        <v/>
      </c>
      <c r="C20" s="21">
        <f>B20*$F$2</f>
        <v/>
      </c>
      <c r="D20" s="22" t="n">
        <v>68.41573937242275</v>
      </c>
      <c r="E20" s="23">
        <f>C20-D20</f>
        <v/>
      </c>
      <c r="F20" s="6" t="n"/>
      <c r="G20" s="24" t="n">
        <v>50</v>
      </c>
      <c r="H20" s="25">
        <f>C20-G20</f>
        <v/>
      </c>
      <c r="I20" s="8" t="inlineStr">
        <is>
          <t>MCG</t>
        </is>
      </c>
      <c r="M20" s="27" t="n">
        <v>50</v>
      </c>
      <c r="N20" s="5" t="n">
        <v>16</v>
      </c>
      <c r="O20" t="n">
        <v>4</v>
      </c>
      <c r="P20" t="n">
        <v>150</v>
      </c>
      <c r="Q20" s="28">
        <f>P20-M20</f>
        <v/>
      </c>
      <c r="R20" t="inlineStr">
        <is>
          <t>PTS</t>
        </is>
      </c>
    </row>
    <row r="21" ht="18" customHeight="1" s="10">
      <c r="A21" t="inlineStr">
        <is>
          <t>Houston (5) Texas (6) No. Car. (8) San Fran. (10)</t>
        </is>
      </c>
      <c r="B21" s="4">
        <f>'538_old'!C58+'538_old'!C28+'538_old'!C21+'538_old'!C33</f>
        <v/>
      </c>
      <c r="C21" s="21">
        <f>B21*$F$2</f>
        <v/>
      </c>
      <c r="D21" s="22" t="n">
        <v>164.6418107489633</v>
      </c>
      <c r="E21" s="23">
        <f>C21-D21</f>
        <v/>
      </c>
      <c r="F21" s="6" t="n"/>
      <c r="G21" s="24" t="n">
        <v>75</v>
      </c>
      <c r="H21" s="25">
        <f>C21-G21</f>
        <v/>
      </c>
      <c r="I21" s="8" t="inlineStr">
        <is>
          <t>RMM</t>
        </is>
      </c>
      <c r="M21" s="27" t="n">
        <v>50</v>
      </c>
      <c r="N21" s="5" t="n">
        <v>17</v>
      </c>
      <c r="O21" t="n">
        <v>5</v>
      </c>
      <c r="P21" t="n">
        <v>140</v>
      </c>
      <c r="Q21" s="28">
        <f>P21-M21</f>
        <v/>
      </c>
    </row>
    <row r="22">
      <c r="C22" s="23" t="n"/>
      <c r="H22" s="23" t="n"/>
    </row>
    <row r="23">
      <c r="B23" s="3" t="n"/>
      <c r="C23" s="23" t="n"/>
    </row>
    <row r="24">
      <c r="D24" t="n">
        <v>0.005</v>
      </c>
      <c r="E24" t="n">
        <v>0.01</v>
      </c>
      <c r="F24" t="n">
        <v>0.02</v>
      </c>
      <c r="G24" t="n">
        <v>0.04</v>
      </c>
      <c r="H24" t="n">
        <v>0.08</v>
      </c>
      <c r="I24" t="n">
        <v>0.155</v>
      </c>
      <c r="J24" s="29" t="n">
        <v>0.355</v>
      </c>
    </row>
    <row r="25">
      <c r="A25" s="23" t="n"/>
      <c r="C25" s="23" t="n"/>
      <c r="D25" s="23">
        <f>D24*$F$2</f>
        <v/>
      </c>
      <c r="E25" s="23">
        <f>E24*$F$2</f>
        <v/>
      </c>
      <c r="F25" s="23">
        <f>F24*$F$2</f>
        <v/>
      </c>
      <c r="G25" s="23">
        <f>G24*$F$2</f>
        <v/>
      </c>
      <c r="H25" s="23">
        <f>H24*$F$2</f>
        <v/>
      </c>
      <c r="I25" s="23">
        <f>I24*$F$2</f>
        <v/>
      </c>
      <c r="J25" s="23">
        <f>J24*$F$2</f>
        <v/>
      </c>
    </row>
    <row r="26">
      <c r="A26" s="23" t="n"/>
      <c r="B26" s="21" t="n"/>
      <c r="D26" s="23" t="n"/>
      <c r="E26" s="23" t="n"/>
      <c r="F26" s="23" t="n"/>
      <c r="G26" s="23" t="n"/>
      <c r="H26" s="23" t="n"/>
    </row>
    <row r="27">
      <c r="B27" s="21" t="n"/>
      <c r="E27" s="23" t="n"/>
      <c r="F27" s="23" t="n"/>
    </row>
    <row r="28">
      <c r="B28" s="21" t="n"/>
    </row>
    <row r="29">
      <c r="B29" s="21" t="n"/>
    </row>
    <row r="30">
      <c r="B30" s="21" t="n"/>
    </row>
    <row r="31">
      <c r="B31" s="21" t="n"/>
    </row>
    <row r="32">
      <c r="B32" s="21" t="n"/>
    </row>
    <row r="33">
      <c r="B33" s="21" t="n"/>
    </row>
    <row r="34">
      <c r="B34" s="21" t="n"/>
    </row>
    <row r="35">
      <c r="B35" s="21" t="n"/>
    </row>
    <row r="36">
      <c r="B36" s="21" t="n"/>
    </row>
    <row r="37">
      <c r="B37" s="21" t="n"/>
    </row>
    <row r="38">
      <c r="B38" s="21" t="n"/>
    </row>
    <row r="39">
      <c r="B39" s="21" t="n"/>
    </row>
    <row r="40">
      <c r="B40" s="21" t="n"/>
    </row>
    <row r="41">
      <c r="B41" s="21" t="n"/>
    </row>
    <row r="42">
      <c r="B42" s="21" t="n"/>
    </row>
    <row r="43">
      <c r="B43" s="21" t="n"/>
    </row>
    <row r="44">
      <c r="B44" s="21" t="n"/>
    </row>
    <row r="45">
      <c r="B45" s="21" t="n"/>
    </row>
  </sheetData>
  <conditionalFormatting sqref="C2:C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21 F22:F24 G24:I24 F26:F1048576 I1:J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EF9C"/>
        <color rgb="FF63BE7B"/>
      </colorScale>
    </cfRule>
  </conditionalFormatting>
  <conditionalFormatting sqref="B26:B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topLeftCell="A16" zoomScale="99" workbookViewId="0">
      <selection activeCell="K32" sqref="K32"/>
    </sheetView>
  </sheetViews>
  <sheetFormatPr baseColWidth="10" defaultRowHeight="16"/>
  <cols>
    <col width="14.1640625" customWidth="1" style="10" min="1" max="1"/>
    <col width="19" customWidth="1" style="10" min="2" max="3"/>
  </cols>
  <sheetData>
    <row r="1">
      <c r="B1" s="30" t="inlineStr">
        <is>
          <t>team_name</t>
        </is>
      </c>
      <c r="C1" s="30" t="inlineStr">
        <is>
          <t>ev</t>
        </is>
      </c>
      <c r="D1" s="30" t="inlineStr">
        <is>
          <t>team_rating</t>
        </is>
      </c>
      <c r="E1" s="30" t="inlineStr">
        <is>
          <t>team_seed</t>
        </is>
      </c>
      <c r="F1" s="30" t="inlineStr">
        <is>
          <t>team_slot</t>
        </is>
      </c>
      <c r="G1" s="30" t="inlineStr">
        <is>
          <t>rd1_win</t>
        </is>
      </c>
      <c r="H1" s="30" t="inlineStr">
        <is>
          <t>rd2_win</t>
        </is>
      </c>
      <c r="I1" s="30" t="inlineStr">
        <is>
          <t>rd3_win</t>
        </is>
      </c>
      <c r="J1" s="30" t="inlineStr">
        <is>
          <t>rd4_win</t>
        </is>
      </c>
      <c r="K1" s="30" t="inlineStr">
        <is>
          <t>rd5_win</t>
        </is>
      </c>
      <c r="L1" s="30" t="inlineStr">
        <is>
          <t>rd6_win</t>
        </is>
      </c>
      <c r="M1" s="30" t="inlineStr">
        <is>
          <t>rd7_win</t>
        </is>
      </c>
      <c r="N1" s="30" t="inlineStr">
        <is>
          <t>results_to</t>
        </is>
      </c>
      <c r="O1" s="30" t="inlineStr">
        <is>
          <t>team_alive</t>
        </is>
      </c>
      <c r="P1" s="30" t="inlineStr">
        <is>
          <t>team_id</t>
        </is>
      </c>
    </row>
    <row r="2">
      <c r="A2" s="30" t="n">
        <v>9</v>
      </c>
      <c r="B2" t="inlineStr">
        <is>
          <t>Gonzaga</t>
        </is>
      </c>
      <c r="C2" t="n">
        <v>0.015</v>
      </c>
      <c r="D2" t="n">
        <v>96.56999999999999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2250</v>
      </c>
    </row>
    <row r="3">
      <c r="A3" s="30" t="n">
        <v>33</v>
      </c>
      <c r="B3" t="inlineStr">
        <is>
          <t>Georgia State</t>
        </is>
      </c>
      <c r="C3" t="n">
        <v>0</v>
      </c>
      <c r="D3" t="n">
        <v>73.45999999999999</v>
      </c>
      <c r="E3" t="n">
        <v>16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2247</v>
      </c>
    </row>
    <row r="4">
      <c r="A4" s="30" t="n">
        <v>34</v>
      </c>
      <c r="B4" t="inlineStr">
        <is>
          <t>Boise State</t>
        </is>
      </c>
      <c r="C4" t="n">
        <v>0</v>
      </c>
      <c r="D4" t="n">
        <v>82.48999999999999</v>
      </c>
      <c r="E4" t="n">
        <v>8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68</v>
      </c>
    </row>
    <row r="5">
      <c r="A5" s="30" t="n">
        <v>17</v>
      </c>
      <c r="B5" t="inlineStr">
        <is>
          <t>Memphis</t>
        </is>
      </c>
      <c r="C5" t="n">
        <v>0.005</v>
      </c>
      <c r="D5" t="n">
        <v>86.23</v>
      </c>
      <c r="E5" t="n">
        <v>9</v>
      </c>
      <c r="F5" t="n">
        <v>6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235</v>
      </c>
    </row>
    <row r="6">
      <c r="A6" s="30" t="n">
        <v>35</v>
      </c>
      <c r="B6" t="inlineStr">
        <is>
          <t>Connecticut</t>
        </is>
      </c>
      <c r="C6" t="n">
        <v>0</v>
      </c>
      <c r="D6" t="n">
        <v>86.55</v>
      </c>
      <c r="E6" t="n">
        <v>5</v>
      </c>
      <c r="F6" t="n">
        <v>8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41</v>
      </c>
    </row>
    <row r="7">
      <c r="A7" s="30" t="n">
        <v>18</v>
      </c>
      <c r="B7" t="inlineStr">
        <is>
          <t>New Mexico State</t>
        </is>
      </c>
      <c r="C7" t="n">
        <v>0.005</v>
      </c>
      <c r="D7" t="n">
        <v>79.91</v>
      </c>
      <c r="E7" t="n">
        <v>12</v>
      </c>
      <c r="F7" t="n">
        <v>10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166</v>
      </c>
    </row>
    <row r="8">
      <c r="A8" s="30" t="n">
        <v>5</v>
      </c>
      <c r="B8" t="inlineStr">
        <is>
          <t>Arkansas</t>
        </is>
      </c>
      <c r="C8" t="n">
        <v>0.035</v>
      </c>
      <c r="D8" t="n">
        <v>89.95999999999999</v>
      </c>
      <c r="E8" t="n">
        <v>4</v>
      </c>
      <c r="F8" t="n">
        <v>12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8</v>
      </c>
    </row>
    <row r="9">
      <c r="A9" s="30" t="n">
        <v>36</v>
      </c>
      <c r="B9" t="inlineStr">
        <is>
          <t>Vermont</t>
        </is>
      </c>
      <c r="C9" t="n">
        <v>0</v>
      </c>
      <c r="D9" t="n">
        <v>80.31999999999999</v>
      </c>
      <c r="E9" t="n">
        <v>13</v>
      </c>
      <c r="F9" t="n">
        <v>14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261</v>
      </c>
    </row>
    <row r="10">
      <c r="A10" s="30" t="n">
        <v>37</v>
      </c>
      <c r="B10" t="inlineStr">
        <is>
          <t>Alabama</t>
        </is>
      </c>
      <c r="C10" t="n">
        <v>0</v>
      </c>
      <c r="D10" t="n">
        <v>85.15000000000001</v>
      </c>
      <c r="E10" t="n">
        <v>6</v>
      </c>
      <c r="F10" t="n">
        <v>16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333</v>
      </c>
    </row>
    <row r="11">
      <c r="A11" s="30" t="n">
        <v>65</v>
      </c>
      <c r="B11" t="inlineStr">
        <is>
          <t>Rutgers</t>
        </is>
      </c>
      <c r="C11" t="n">
        <v>0</v>
      </c>
      <c r="D11" t="n">
        <v>81.13</v>
      </c>
      <c r="E11" t="n">
        <v>11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164</v>
      </c>
    </row>
    <row r="12">
      <c r="A12" s="30" t="n">
        <v>19</v>
      </c>
      <c r="B12" t="inlineStr">
        <is>
          <t>Notre Dame</t>
        </is>
      </c>
      <c r="C12" t="n">
        <v>0.005</v>
      </c>
      <c r="D12" t="n">
        <v>84.18000000000001</v>
      </c>
      <c r="E12" t="n">
        <v>11</v>
      </c>
      <c r="F12" t="n">
        <v>19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87</v>
      </c>
    </row>
    <row r="13">
      <c r="A13" s="30" t="n">
        <v>10</v>
      </c>
      <c r="B13" t="inlineStr">
        <is>
          <t>Texas Tech</t>
        </is>
      </c>
      <c r="C13" t="n">
        <v>0.015</v>
      </c>
      <c r="D13" t="n">
        <v>89.55</v>
      </c>
      <c r="E13" t="n">
        <v>3</v>
      </c>
      <c r="F13" t="n">
        <v>20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2641</v>
      </c>
    </row>
    <row r="14">
      <c r="A14" s="30" t="n">
        <v>38</v>
      </c>
      <c r="B14" t="inlineStr">
        <is>
          <t>Montana State</t>
        </is>
      </c>
      <c r="C14" t="n">
        <v>0</v>
      </c>
      <c r="D14" t="n">
        <v>74.3</v>
      </c>
      <c r="E14" t="n">
        <v>14</v>
      </c>
      <c r="F14" t="n">
        <v>22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147</v>
      </c>
    </row>
    <row r="15">
      <c r="A15" s="30" t="n">
        <v>20</v>
      </c>
      <c r="B15" t="inlineStr">
        <is>
          <t>Michigan State</t>
        </is>
      </c>
      <c r="C15" t="n">
        <v>0.005</v>
      </c>
      <c r="D15" t="n">
        <v>83.93000000000001</v>
      </c>
      <c r="E15" t="n">
        <v>7</v>
      </c>
      <c r="F15" t="n">
        <v>24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127</v>
      </c>
    </row>
    <row r="16">
      <c r="A16" s="30" t="n">
        <v>39</v>
      </c>
      <c r="B16" t="inlineStr">
        <is>
          <t>Davidson</t>
        </is>
      </c>
      <c r="C16" t="n">
        <v>0</v>
      </c>
      <c r="D16" t="n">
        <v>81.83</v>
      </c>
      <c r="E16" t="n">
        <v>10</v>
      </c>
      <c r="F16" t="n">
        <v>26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2166</v>
      </c>
    </row>
    <row r="17">
      <c r="A17" s="30" t="n">
        <v>2</v>
      </c>
      <c r="B17" t="inlineStr">
        <is>
          <t>Duke</t>
        </is>
      </c>
      <c r="C17" t="n">
        <v>0.18555600348976</v>
      </c>
      <c r="D17" t="n">
        <v>92.67</v>
      </c>
      <c r="E17" t="n">
        <v>2</v>
      </c>
      <c r="F17" t="n">
        <v>28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0.617282603812</v>
      </c>
      <c r="M17" t="n">
        <v>0.305866975924</v>
      </c>
      <c r="N17" t="n">
        <v>5</v>
      </c>
      <c r="O17" t="n">
        <v>1</v>
      </c>
      <c r="P17" t="n">
        <v>150</v>
      </c>
    </row>
    <row r="18">
      <c r="A18" s="30" t="n">
        <v>40</v>
      </c>
      <c r="B18" t="inlineStr">
        <is>
          <t>Cal State Fullerton</t>
        </is>
      </c>
      <c r="C18" t="n">
        <v>0</v>
      </c>
      <c r="D18" t="n">
        <v>71.78</v>
      </c>
      <c r="E18" t="n">
        <v>15</v>
      </c>
      <c r="F18" t="n">
        <v>30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2239</v>
      </c>
    </row>
    <row r="19">
      <c r="A19" s="30" t="n">
        <v>21</v>
      </c>
      <c r="B19" t="inlineStr">
        <is>
          <t>Baylor</t>
        </is>
      </c>
      <c r="C19" t="n">
        <v>0.005</v>
      </c>
      <c r="D19" t="n">
        <v>88.81999999999999</v>
      </c>
      <c r="E19" t="n">
        <v>1</v>
      </c>
      <c r="F19" t="n">
        <v>32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239</v>
      </c>
    </row>
    <row r="20">
      <c r="A20" s="30" t="n">
        <v>41</v>
      </c>
      <c r="B20" t="inlineStr">
        <is>
          <t>Norfolk State</t>
        </is>
      </c>
      <c r="C20" t="n">
        <v>0</v>
      </c>
      <c r="D20" t="n">
        <v>71.39</v>
      </c>
      <c r="E20" t="n">
        <v>16</v>
      </c>
      <c r="F20" t="n">
        <v>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2450</v>
      </c>
    </row>
    <row r="21">
      <c r="A21" s="30" t="n">
        <v>3</v>
      </c>
      <c r="B21" t="inlineStr">
        <is>
          <t>North Carolina</t>
        </is>
      </c>
      <c r="C21" t="n">
        <v>0.13650644437784</v>
      </c>
      <c r="D21" t="n">
        <v>89.95</v>
      </c>
      <c r="E21" t="n">
        <v>8</v>
      </c>
      <c r="F21" t="n">
        <v>36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0.382717396188</v>
      </c>
      <c r="M21" t="n">
        <v>0.154445263414</v>
      </c>
      <c r="N21" t="n">
        <v>5</v>
      </c>
      <c r="O21" t="n">
        <v>1</v>
      </c>
      <c r="P21" t="n">
        <v>153</v>
      </c>
    </row>
    <row r="22">
      <c r="A22" s="30" t="n">
        <v>42</v>
      </c>
      <c r="B22" t="inlineStr">
        <is>
          <t>Marquette</t>
        </is>
      </c>
      <c r="C22" t="n">
        <v>0</v>
      </c>
      <c r="D22" t="n">
        <v>81.90000000000001</v>
      </c>
      <c r="E22" t="n">
        <v>9</v>
      </c>
      <c r="F22" t="n">
        <v>38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269</v>
      </c>
    </row>
    <row r="23">
      <c r="A23" s="30" t="n">
        <v>22</v>
      </c>
      <c r="B23" t="inlineStr">
        <is>
          <t>Saint Mary's (CA)</t>
        </is>
      </c>
      <c r="C23" t="n">
        <v>0.005</v>
      </c>
      <c r="D23" t="n">
        <v>85.52</v>
      </c>
      <c r="E23" t="n">
        <v>5</v>
      </c>
      <c r="F23" t="n">
        <v>40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2608</v>
      </c>
    </row>
    <row r="24">
      <c r="A24" s="30" t="n">
        <v>66</v>
      </c>
      <c r="B24" t="inlineStr">
        <is>
          <t>Wyoming</t>
        </is>
      </c>
      <c r="C24" t="n">
        <v>0</v>
      </c>
      <c r="D24" t="n">
        <v>78.48999999999999</v>
      </c>
      <c r="E24" t="n">
        <v>12</v>
      </c>
      <c r="F24" t="n">
        <v>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2751</v>
      </c>
    </row>
    <row r="25">
      <c r="A25" s="30" t="n">
        <v>43</v>
      </c>
      <c r="B25" t="inlineStr">
        <is>
          <t>Indiana</t>
        </is>
      </c>
      <c r="C25" t="n">
        <v>0</v>
      </c>
      <c r="D25" t="n">
        <v>83.45</v>
      </c>
      <c r="E25" t="n">
        <v>12</v>
      </c>
      <c r="F25" t="n">
        <v>43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84</v>
      </c>
    </row>
    <row r="26">
      <c r="A26" s="30" t="n">
        <v>11</v>
      </c>
      <c r="B26" t="inlineStr">
        <is>
          <t>UCLA</t>
        </is>
      </c>
      <c r="C26" t="n">
        <v>0.015</v>
      </c>
      <c r="D26" t="n">
        <v>90.93000000000001</v>
      </c>
      <c r="E26" t="n">
        <v>4</v>
      </c>
      <c r="F26" t="n">
        <v>44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26</v>
      </c>
    </row>
    <row r="27">
      <c r="A27" s="30" t="n">
        <v>44</v>
      </c>
      <c r="B27" t="inlineStr">
        <is>
          <t>Akron</t>
        </is>
      </c>
      <c r="C27" t="n">
        <v>0</v>
      </c>
      <c r="D27" t="n">
        <v>76.65000000000001</v>
      </c>
      <c r="E27" t="n">
        <v>13</v>
      </c>
      <c r="F27" t="n">
        <v>46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2006</v>
      </c>
    </row>
    <row r="28">
      <c r="A28" s="30" t="n">
        <v>23</v>
      </c>
      <c r="B28" t="inlineStr">
        <is>
          <t>Texas</t>
        </is>
      </c>
      <c r="C28" t="n">
        <v>0.005</v>
      </c>
      <c r="D28" t="n">
        <v>87.28</v>
      </c>
      <c r="E28" t="n">
        <v>6</v>
      </c>
      <c r="F28" t="n">
        <v>48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251</v>
      </c>
    </row>
    <row r="29">
      <c r="A29" s="30" t="n">
        <v>45</v>
      </c>
      <c r="B29" t="inlineStr">
        <is>
          <t>Virginia Tech</t>
        </is>
      </c>
      <c r="C29" t="n">
        <v>0</v>
      </c>
      <c r="D29" t="n">
        <v>84.68000000000001</v>
      </c>
      <c r="E29" t="n">
        <v>11</v>
      </c>
      <c r="F29" t="n">
        <v>50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259</v>
      </c>
    </row>
    <row r="30">
      <c r="A30" s="30" t="n">
        <v>12</v>
      </c>
      <c r="B30" t="inlineStr">
        <is>
          <t>Purdue</t>
        </is>
      </c>
      <c r="C30" t="n">
        <v>0.015</v>
      </c>
      <c r="D30" t="n">
        <v>90.06</v>
      </c>
      <c r="E30" t="n">
        <v>3</v>
      </c>
      <c r="F30" t="n">
        <v>52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2509</v>
      </c>
    </row>
    <row r="31">
      <c r="A31" s="30" t="n">
        <v>46</v>
      </c>
      <c r="B31" t="inlineStr">
        <is>
          <t>Yale</t>
        </is>
      </c>
      <c r="C31" t="n">
        <v>0</v>
      </c>
      <c r="D31" t="n">
        <v>74.73999999999999</v>
      </c>
      <c r="E31" t="n">
        <v>14</v>
      </c>
      <c r="F31" t="n">
        <v>54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43</v>
      </c>
    </row>
    <row r="32">
      <c r="A32" s="30" t="n">
        <v>24</v>
      </c>
      <c r="B32" t="inlineStr">
        <is>
          <t>Murray State</t>
        </is>
      </c>
      <c r="C32" t="n">
        <v>0.005</v>
      </c>
      <c r="D32" t="n">
        <v>82.13</v>
      </c>
      <c r="E32" t="n">
        <v>7</v>
      </c>
      <c r="F32" t="n">
        <v>56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93</v>
      </c>
    </row>
    <row r="33">
      <c r="A33" s="30" t="n">
        <v>47</v>
      </c>
      <c r="B33" t="inlineStr">
        <is>
          <t>San Francisco</t>
        </is>
      </c>
      <c r="C33" t="n">
        <v>0</v>
      </c>
      <c r="D33" t="n">
        <v>82.94</v>
      </c>
      <c r="E33" t="n">
        <v>10</v>
      </c>
      <c r="F33" t="n">
        <v>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2539</v>
      </c>
    </row>
    <row r="34">
      <c r="A34" s="30" t="n">
        <v>48</v>
      </c>
      <c r="B34" t="inlineStr">
        <is>
          <t>Kentucky</t>
        </is>
      </c>
      <c r="C34" t="n">
        <v>0</v>
      </c>
      <c r="D34" t="n">
        <v>91.22</v>
      </c>
      <c r="E34" t="n">
        <v>2</v>
      </c>
      <c r="F34" t="n">
        <v>60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96</v>
      </c>
    </row>
    <row r="35">
      <c r="A35" s="30" t="n">
        <v>6</v>
      </c>
      <c r="B35" t="inlineStr">
        <is>
          <t>Saint Peter's</t>
        </is>
      </c>
      <c r="C35" t="n">
        <v>0.035</v>
      </c>
      <c r="D35" t="n">
        <v>80.14</v>
      </c>
      <c r="E35" t="n">
        <v>15</v>
      </c>
      <c r="F35" t="n">
        <v>62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2612</v>
      </c>
    </row>
    <row r="36">
      <c r="A36" s="30" t="n">
        <v>1</v>
      </c>
      <c r="B36" t="inlineStr">
        <is>
          <t>Kansas</t>
        </is>
      </c>
      <c r="C36" t="n">
        <v>0.21123878194548</v>
      </c>
      <c r="D36" t="n">
        <v>93.95</v>
      </c>
      <c r="E36" t="n">
        <v>1</v>
      </c>
      <c r="F36" t="n">
        <v>64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0.689093228981</v>
      </c>
      <c r="M36" t="n">
        <v>0.405556618135</v>
      </c>
      <c r="N36" t="n">
        <v>5</v>
      </c>
      <c r="O36" t="n">
        <v>1</v>
      </c>
      <c r="P36" t="n">
        <v>2305</v>
      </c>
    </row>
    <row r="37">
      <c r="A37" s="30" t="n">
        <v>49</v>
      </c>
      <c r="B37" t="inlineStr">
        <is>
          <t>Texas Southern</t>
        </is>
      </c>
      <c r="C37" t="n">
        <v>0</v>
      </c>
      <c r="D37" t="n">
        <v>71.14</v>
      </c>
      <c r="E37" t="n">
        <v>16</v>
      </c>
      <c r="F37" t="n">
        <v>66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2640</v>
      </c>
    </row>
    <row r="38">
      <c r="A38" s="30" t="n">
        <v>67</v>
      </c>
      <c r="B38" t="inlineStr">
        <is>
          <t>Texas A&amp;M-Corpus Christi</t>
        </is>
      </c>
      <c r="C38" t="n">
        <v>0</v>
      </c>
      <c r="D38" t="n">
        <v>67.3</v>
      </c>
      <c r="E38" t="n">
        <v>16</v>
      </c>
      <c r="F38" t="n">
        <v>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357</v>
      </c>
    </row>
    <row r="39">
      <c r="A39" s="30" t="n">
        <v>50</v>
      </c>
      <c r="B39" t="inlineStr">
        <is>
          <t>San Diego State</t>
        </is>
      </c>
      <c r="C39" t="n">
        <v>0</v>
      </c>
      <c r="D39" t="n">
        <v>83.48999999999999</v>
      </c>
      <c r="E39" t="n">
        <v>8</v>
      </c>
      <c r="F39" t="n">
        <v>68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21</v>
      </c>
    </row>
    <row r="40">
      <c r="A40" s="30" t="n">
        <v>25</v>
      </c>
      <c r="B40" t="inlineStr">
        <is>
          <t>Creighton</t>
        </is>
      </c>
      <c r="C40" t="n">
        <v>0.005</v>
      </c>
      <c r="D40" t="n">
        <v>79.31999999999999</v>
      </c>
      <c r="E40" t="n">
        <v>9</v>
      </c>
      <c r="F40" t="n">
        <v>70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156</v>
      </c>
    </row>
    <row r="41">
      <c r="A41" s="30" t="n">
        <v>51</v>
      </c>
      <c r="B41" t="inlineStr">
        <is>
          <t>Iowa</t>
        </is>
      </c>
      <c r="C41" t="n">
        <v>0</v>
      </c>
      <c r="D41" t="n">
        <v>88.95999999999999</v>
      </c>
      <c r="E41" t="n">
        <v>5</v>
      </c>
      <c r="F41" t="n">
        <v>72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2294</v>
      </c>
    </row>
    <row r="42">
      <c r="A42" s="30" t="n">
        <v>26</v>
      </c>
      <c r="B42" t="inlineStr">
        <is>
          <t>Richmond</t>
        </is>
      </c>
      <c r="C42" t="n">
        <v>0.005</v>
      </c>
      <c r="D42" t="n">
        <v>81.41</v>
      </c>
      <c r="E42" t="n">
        <v>12</v>
      </c>
      <c r="F42" t="n">
        <v>74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257</v>
      </c>
    </row>
    <row r="43">
      <c r="A43" s="30" t="n">
        <v>13</v>
      </c>
      <c r="B43" t="inlineStr">
        <is>
          <t>Providence</t>
        </is>
      </c>
      <c r="C43" t="n">
        <v>0.015</v>
      </c>
      <c r="D43" t="n">
        <v>87.40000000000001</v>
      </c>
      <c r="E43" t="n">
        <v>4</v>
      </c>
      <c r="F43" t="n">
        <v>76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2507</v>
      </c>
    </row>
    <row r="44">
      <c r="A44" s="30" t="n">
        <v>52</v>
      </c>
      <c r="B44" t="inlineStr">
        <is>
          <t>South Dakota State</t>
        </is>
      </c>
      <c r="C44" t="n">
        <v>0</v>
      </c>
      <c r="D44" t="n">
        <v>79.67</v>
      </c>
      <c r="E44" t="n">
        <v>13</v>
      </c>
      <c r="F44" t="n">
        <v>78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2571</v>
      </c>
    </row>
    <row r="45">
      <c r="A45" s="30" t="n">
        <v>53</v>
      </c>
      <c r="B45" t="inlineStr">
        <is>
          <t>Louisiana State</t>
        </is>
      </c>
      <c r="C45" t="n">
        <v>0</v>
      </c>
      <c r="D45" t="n">
        <v>85.72</v>
      </c>
      <c r="E45" t="n">
        <v>6</v>
      </c>
      <c r="F45" t="n">
        <v>80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99</v>
      </c>
    </row>
    <row r="46">
      <c r="A46" s="30" t="n">
        <v>14</v>
      </c>
      <c r="B46" t="inlineStr">
        <is>
          <t>Iowa State</t>
        </is>
      </c>
      <c r="C46" t="n">
        <v>0.015</v>
      </c>
      <c r="D46" t="n">
        <v>83.03</v>
      </c>
      <c r="E46" t="n">
        <v>11</v>
      </c>
      <c r="F46" t="n">
        <v>82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s="1" t="n">
        <v>0</v>
      </c>
      <c r="M46" t="n">
        <v>0</v>
      </c>
      <c r="N46" t="n">
        <v>7</v>
      </c>
      <c r="O46" t="n">
        <v>0</v>
      </c>
      <c r="P46" t="n">
        <v>66</v>
      </c>
    </row>
    <row r="47">
      <c r="A47" s="30" t="n">
        <v>27</v>
      </c>
      <c r="B47" t="inlineStr">
        <is>
          <t>Wisconsin</t>
        </is>
      </c>
      <c r="C47" t="n">
        <v>0.005</v>
      </c>
      <c r="D47" t="n">
        <v>84.90000000000001</v>
      </c>
      <c r="E47" t="n">
        <v>3</v>
      </c>
      <c r="F47" t="n">
        <v>84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s="1" t="n">
        <v>0</v>
      </c>
      <c r="M47" t="n">
        <v>0</v>
      </c>
      <c r="N47" t="n">
        <v>7</v>
      </c>
      <c r="O47" t="n">
        <v>0</v>
      </c>
      <c r="P47" t="n">
        <v>275</v>
      </c>
    </row>
    <row r="48">
      <c r="A48" s="30" t="n">
        <v>54</v>
      </c>
      <c r="B48" t="inlineStr">
        <is>
          <t>Colgate</t>
        </is>
      </c>
      <c r="C48" t="n">
        <v>0</v>
      </c>
      <c r="D48" t="n">
        <v>76.40000000000001</v>
      </c>
      <c r="E48" t="n">
        <v>14</v>
      </c>
      <c r="F48" t="n">
        <v>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s="1" t="n">
        <v>0</v>
      </c>
      <c r="M48" t="n">
        <v>0</v>
      </c>
      <c r="N48" t="n">
        <v>7</v>
      </c>
      <c r="O48" t="n">
        <v>0</v>
      </c>
      <c r="P48" t="n">
        <v>2142</v>
      </c>
    </row>
    <row r="49">
      <c r="A49" s="30" t="n">
        <v>55</v>
      </c>
      <c r="B49" t="inlineStr">
        <is>
          <t>Southern California</t>
        </is>
      </c>
      <c r="C49" t="n">
        <v>0</v>
      </c>
      <c r="D49" t="n">
        <v>83.02</v>
      </c>
      <c r="E49" t="n">
        <v>7</v>
      </c>
      <c r="F49" t="n">
        <v>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s="1" t="n">
        <v>0</v>
      </c>
      <c r="M49" t="n">
        <v>0</v>
      </c>
      <c r="N49" t="n">
        <v>7</v>
      </c>
      <c r="O49" t="n">
        <v>0</v>
      </c>
      <c r="P49" t="n">
        <v>30</v>
      </c>
    </row>
    <row r="50">
      <c r="A50" s="30" t="n">
        <v>7</v>
      </c>
      <c r="B50" t="inlineStr">
        <is>
          <t>Miami (FL)</t>
        </is>
      </c>
      <c r="C50" t="n">
        <v>0.035</v>
      </c>
      <c r="D50" t="n">
        <v>87.33</v>
      </c>
      <c r="E50" t="n">
        <v>10</v>
      </c>
      <c r="F50" t="n">
        <v>90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s="1" t="n">
        <v>0</v>
      </c>
      <c r="M50" t="n">
        <v>0</v>
      </c>
      <c r="N50" t="n">
        <v>7</v>
      </c>
      <c r="O50" t="n">
        <v>0</v>
      </c>
      <c r="P50" t="n">
        <v>2390</v>
      </c>
    </row>
    <row r="51">
      <c r="A51" s="30" t="n">
        <v>28</v>
      </c>
      <c r="B51" t="inlineStr">
        <is>
          <t>Auburn</t>
        </is>
      </c>
      <c r="C51" t="n">
        <v>0.005</v>
      </c>
      <c r="D51" t="n">
        <v>89.63</v>
      </c>
      <c r="E51" t="n">
        <v>2</v>
      </c>
      <c r="F51" t="n">
        <v>92</v>
      </c>
      <c r="G51" t="n">
        <v>1</v>
      </c>
      <c r="H51" t="n">
        <v>1</v>
      </c>
      <c r="I51" t="n">
        <v>0</v>
      </c>
      <c r="J51" t="n">
        <v>0</v>
      </c>
      <c r="K51" s="1" t="n">
        <v>0</v>
      </c>
      <c r="L51" s="1" t="n">
        <v>0</v>
      </c>
      <c r="M51" t="n">
        <v>0</v>
      </c>
      <c r="N51" t="n">
        <v>7</v>
      </c>
      <c r="O51" t="n">
        <v>0</v>
      </c>
      <c r="P51" t="n">
        <v>2</v>
      </c>
    </row>
    <row r="52">
      <c r="A52" s="30" t="n">
        <v>56</v>
      </c>
      <c r="B52" t="inlineStr">
        <is>
          <t>Jacksonville State</t>
        </is>
      </c>
      <c r="C52" t="n">
        <v>0</v>
      </c>
      <c r="D52" t="n">
        <v>73.15000000000001</v>
      </c>
      <c r="E52" t="n">
        <v>15</v>
      </c>
      <c r="F52" t="n">
        <v>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s="1" t="n">
        <v>0</v>
      </c>
      <c r="M52" t="n">
        <v>0</v>
      </c>
      <c r="N52" t="n">
        <v>7</v>
      </c>
      <c r="O52" t="n">
        <v>0</v>
      </c>
      <c r="P52" t="n">
        <v>55</v>
      </c>
    </row>
    <row r="53">
      <c r="A53" s="30" t="n">
        <v>15</v>
      </c>
      <c r="B53" t="inlineStr">
        <is>
          <t>Arizona</t>
        </is>
      </c>
      <c r="C53" t="n">
        <v>0.015</v>
      </c>
      <c r="D53" t="n">
        <v>91.68000000000001</v>
      </c>
      <c r="E53" t="n">
        <v>1</v>
      </c>
      <c r="F53" t="n">
        <v>96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s="1" t="n">
        <v>0</v>
      </c>
      <c r="M53" t="n">
        <v>0</v>
      </c>
      <c r="N53" t="n">
        <v>7</v>
      </c>
      <c r="O53" t="n">
        <v>0</v>
      </c>
      <c r="P53" t="n">
        <v>12</v>
      </c>
    </row>
    <row r="54">
      <c r="A54" s="30" t="n">
        <v>57</v>
      </c>
      <c r="B54" t="inlineStr">
        <is>
          <t>Wright State</t>
        </is>
      </c>
      <c r="C54" t="n">
        <v>0</v>
      </c>
      <c r="D54" t="n">
        <v>74.25</v>
      </c>
      <c r="E54" t="n">
        <v>16</v>
      </c>
      <c r="F54" t="n">
        <v>98</v>
      </c>
      <c r="G54" t="n">
        <v>1</v>
      </c>
      <c r="H54" t="n">
        <v>0</v>
      </c>
      <c r="I54" t="n">
        <v>0</v>
      </c>
      <c r="J54" t="n">
        <v>0</v>
      </c>
      <c r="K54" s="1" t="n">
        <v>0</v>
      </c>
      <c r="L54" s="1" t="n">
        <v>0</v>
      </c>
      <c r="M54" t="n">
        <v>0</v>
      </c>
      <c r="N54" t="n">
        <v>7</v>
      </c>
      <c r="O54" t="n">
        <v>0</v>
      </c>
      <c r="P54" t="n">
        <v>2750</v>
      </c>
    </row>
    <row r="55">
      <c r="A55" s="30" t="n">
        <v>68</v>
      </c>
      <c r="B55" t="inlineStr">
        <is>
          <t>Bryant</t>
        </is>
      </c>
      <c r="C55" t="n">
        <v>0</v>
      </c>
      <c r="D55" t="n">
        <v>71.55</v>
      </c>
      <c r="E55" t="n">
        <v>16</v>
      </c>
      <c r="F55" t="n">
        <v>99</v>
      </c>
      <c r="G55" t="n">
        <v>0</v>
      </c>
      <c r="H55" t="n">
        <v>0</v>
      </c>
      <c r="I55" t="n">
        <v>0</v>
      </c>
      <c r="J55" t="n">
        <v>0</v>
      </c>
      <c r="K55" s="1" t="n">
        <v>0</v>
      </c>
      <c r="L55" s="1" t="n">
        <v>0</v>
      </c>
      <c r="M55" t="n">
        <v>0</v>
      </c>
      <c r="N55" t="n">
        <v>7</v>
      </c>
      <c r="O55" t="n">
        <v>0</v>
      </c>
      <c r="P55" t="n">
        <v>2803</v>
      </c>
    </row>
    <row r="56">
      <c r="A56" s="30" t="n">
        <v>58</v>
      </c>
      <c r="B56" t="inlineStr">
        <is>
          <t>Seton Hall</t>
        </is>
      </c>
      <c r="C56" t="n">
        <v>0</v>
      </c>
      <c r="D56" t="n">
        <v>82.61</v>
      </c>
      <c r="E56" t="n">
        <v>8</v>
      </c>
      <c r="F56" t="n">
        <v>100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s="1" t="n">
        <v>0</v>
      </c>
      <c r="M56" t="n">
        <v>0</v>
      </c>
      <c r="N56" t="n">
        <v>7</v>
      </c>
      <c r="O56" t="n">
        <v>0</v>
      </c>
      <c r="P56" t="n">
        <v>2550</v>
      </c>
    </row>
    <row r="57">
      <c r="A57" s="30" t="n">
        <v>29</v>
      </c>
      <c r="B57" t="inlineStr">
        <is>
          <t>Texas Christian</t>
        </is>
      </c>
      <c r="C57" t="n">
        <v>0.005</v>
      </c>
      <c r="D57" t="n">
        <v>84.23999999999999</v>
      </c>
      <c r="E57" t="n">
        <v>9</v>
      </c>
      <c r="F57" t="n">
        <v>102</v>
      </c>
      <c r="G57" t="n">
        <v>1</v>
      </c>
      <c r="H57" t="n">
        <v>1</v>
      </c>
      <c r="I57" t="n">
        <v>0</v>
      </c>
      <c r="J57" t="n">
        <v>0</v>
      </c>
      <c r="K57" s="1" t="n">
        <v>0</v>
      </c>
      <c r="L57" s="1" t="n">
        <v>0</v>
      </c>
      <c r="M57" t="n">
        <v>0</v>
      </c>
      <c r="N57" t="n">
        <v>7</v>
      </c>
      <c r="O57" t="n">
        <v>0</v>
      </c>
      <c r="P57" t="n">
        <v>2628</v>
      </c>
    </row>
    <row r="58">
      <c r="A58" s="30" t="n">
        <v>8</v>
      </c>
      <c r="B58" t="inlineStr">
        <is>
          <t>Houston</t>
        </is>
      </c>
      <c r="C58" t="n">
        <v>0.035</v>
      </c>
      <c r="D58" t="n">
        <v>92.15000000000001</v>
      </c>
      <c r="E58" t="n">
        <v>5</v>
      </c>
      <c r="F58" t="n">
        <v>104</v>
      </c>
      <c r="G58" t="n">
        <v>1</v>
      </c>
      <c r="H58" t="n">
        <v>1</v>
      </c>
      <c r="I58" t="n">
        <v>1</v>
      </c>
      <c r="J58" s="1" t="n">
        <v>1</v>
      </c>
      <c r="K58" s="1" t="n">
        <v>0</v>
      </c>
      <c r="L58" s="1" t="n">
        <v>0</v>
      </c>
      <c r="M58" t="n">
        <v>0</v>
      </c>
      <c r="N58" t="n">
        <v>7</v>
      </c>
      <c r="O58" t="n">
        <v>0</v>
      </c>
      <c r="P58" t="n">
        <v>248</v>
      </c>
    </row>
    <row r="59">
      <c r="A59" s="30" t="n">
        <v>59</v>
      </c>
      <c r="B59" t="inlineStr">
        <is>
          <t>Alabama-Birmingham</t>
        </is>
      </c>
      <c r="C59" t="n">
        <v>0</v>
      </c>
      <c r="D59" t="n">
        <v>81.17</v>
      </c>
      <c r="E59" t="n">
        <v>12</v>
      </c>
      <c r="F59" t="n">
        <v>106</v>
      </c>
      <c r="G59" t="n">
        <v>1</v>
      </c>
      <c r="H59" t="n">
        <v>0</v>
      </c>
      <c r="I59" t="n">
        <v>0</v>
      </c>
      <c r="J59" s="1" t="n">
        <v>0</v>
      </c>
      <c r="K59" s="1" t="n">
        <v>0</v>
      </c>
      <c r="L59" s="1" t="n">
        <v>0</v>
      </c>
      <c r="M59" t="n">
        <v>0</v>
      </c>
      <c r="N59" t="n">
        <v>7</v>
      </c>
      <c r="O59" t="n">
        <v>0</v>
      </c>
      <c r="P59" t="n">
        <v>5</v>
      </c>
    </row>
    <row r="60">
      <c r="A60" s="30" t="n">
        <v>30</v>
      </c>
      <c r="B60" t="inlineStr">
        <is>
          <t>Illinois</t>
        </is>
      </c>
      <c r="C60" t="n">
        <v>0.005</v>
      </c>
      <c r="D60" t="n">
        <v>87.63</v>
      </c>
      <c r="E60" t="n">
        <v>4</v>
      </c>
      <c r="F60" t="n">
        <v>108</v>
      </c>
      <c r="G60" t="n">
        <v>1</v>
      </c>
      <c r="H60" t="n">
        <v>1</v>
      </c>
      <c r="I60" t="n">
        <v>0</v>
      </c>
      <c r="J60" t="n">
        <v>0</v>
      </c>
      <c r="K60" s="1" t="n">
        <v>0</v>
      </c>
      <c r="L60" s="1" t="n">
        <v>0</v>
      </c>
      <c r="M60" t="n">
        <v>0</v>
      </c>
      <c r="N60" t="n">
        <v>7</v>
      </c>
      <c r="O60" t="n">
        <v>0</v>
      </c>
      <c r="P60" t="n">
        <v>356</v>
      </c>
    </row>
    <row r="61">
      <c r="A61" s="30" t="n">
        <v>60</v>
      </c>
      <c r="B61" t="inlineStr">
        <is>
          <t>Chattanooga</t>
        </is>
      </c>
      <c r="C61" t="n">
        <v>0</v>
      </c>
      <c r="D61" t="n">
        <v>78.7</v>
      </c>
      <c r="E61" t="n">
        <v>13</v>
      </c>
      <c r="F61" t="n">
        <v>110</v>
      </c>
      <c r="G61" t="n">
        <v>1</v>
      </c>
      <c r="H61" t="n">
        <v>0</v>
      </c>
      <c r="I61" t="n">
        <v>0</v>
      </c>
      <c r="J61" s="1" t="n">
        <v>0</v>
      </c>
      <c r="K61" s="1" t="n">
        <v>0</v>
      </c>
      <c r="L61" s="1" t="n">
        <v>0</v>
      </c>
      <c r="M61" t="n">
        <v>0</v>
      </c>
      <c r="N61" t="n">
        <v>7</v>
      </c>
      <c r="O61" t="n">
        <v>0</v>
      </c>
      <c r="P61" t="n">
        <v>236</v>
      </c>
    </row>
    <row r="62">
      <c r="A62" s="30" t="n">
        <v>61</v>
      </c>
      <c r="B62" t="inlineStr">
        <is>
          <t>Colorado State</t>
        </is>
      </c>
      <c r="C62" t="n">
        <v>0</v>
      </c>
      <c r="D62" t="n">
        <v>81.65000000000001</v>
      </c>
      <c r="E62" t="n">
        <v>6</v>
      </c>
      <c r="F62" t="n">
        <v>112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36</v>
      </c>
    </row>
    <row r="63">
      <c r="A63" s="30" t="n">
        <v>16</v>
      </c>
      <c r="B63" t="inlineStr">
        <is>
          <t>Michigan</t>
        </is>
      </c>
      <c r="C63" t="n">
        <v>0.015</v>
      </c>
      <c r="D63" t="n">
        <v>86.19</v>
      </c>
      <c r="E63" t="n">
        <v>11</v>
      </c>
      <c r="F63" t="n">
        <v>114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130</v>
      </c>
    </row>
    <row r="64">
      <c r="A64" s="30" t="n">
        <v>31</v>
      </c>
      <c r="B64" t="inlineStr">
        <is>
          <t>Tennessee</t>
        </is>
      </c>
      <c r="C64" t="n">
        <v>0.005</v>
      </c>
      <c r="D64" t="n">
        <v>89.09</v>
      </c>
      <c r="E64" t="n">
        <v>3</v>
      </c>
      <c r="F64" t="n">
        <v>116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2633</v>
      </c>
    </row>
    <row r="65">
      <c r="A65" s="30" t="n">
        <v>62</v>
      </c>
      <c r="B65" t="inlineStr">
        <is>
          <t>Longwood</t>
        </is>
      </c>
      <c r="C65" t="n">
        <v>0</v>
      </c>
      <c r="D65" t="n">
        <v>73.42</v>
      </c>
      <c r="E65" t="n">
        <v>14</v>
      </c>
      <c r="F65" t="n">
        <v>118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2344</v>
      </c>
    </row>
    <row r="66">
      <c r="A66" s="30" t="n">
        <v>32</v>
      </c>
      <c r="B66" t="inlineStr">
        <is>
          <t>Ohio State</t>
        </is>
      </c>
      <c r="C66" t="n">
        <v>0.005</v>
      </c>
      <c r="D66" t="n">
        <v>85.42</v>
      </c>
      <c r="E66" t="n">
        <v>7</v>
      </c>
      <c r="F66" t="n">
        <v>120</v>
      </c>
      <c r="G66" t="n">
        <v>1</v>
      </c>
      <c r="H66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t="n">
        <v>0</v>
      </c>
      <c r="N66" t="n">
        <v>7</v>
      </c>
      <c r="O66" t="n">
        <v>0</v>
      </c>
      <c r="P66" t="n">
        <v>194</v>
      </c>
    </row>
    <row r="67">
      <c r="A67" s="30" t="n">
        <v>63</v>
      </c>
      <c r="B67" t="inlineStr">
        <is>
          <t>Loyola (IL)</t>
        </is>
      </c>
      <c r="C67" t="n">
        <v>0</v>
      </c>
      <c r="D67" t="n">
        <v>83.7</v>
      </c>
      <c r="E67" t="n">
        <v>10</v>
      </c>
      <c r="F67" t="n">
        <v>122</v>
      </c>
      <c r="G67" t="n">
        <v>1</v>
      </c>
      <c r="H67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t="n">
        <v>0</v>
      </c>
      <c r="N67" t="n">
        <v>7</v>
      </c>
      <c r="O67" t="n">
        <v>0</v>
      </c>
      <c r="P67" t="n">
        <v>2350</v>
      </c>
    </row>
    <row r="68">
      <c r="A68" s="30" t="n">
        <v>4</v>
      </c>
      <c r="B68" t="inlineStr">
        <is>
          <t>Villanova</t>
        </is>
      </c>
      <c r="C68" t="n">
        <v>0.12669877018692</v>
      </c>
      <c r="D68" t="n">
        <v>89.94</v>
      </c>
      <c r="E68" t="n">
        <v>2</v>
      </c>
      <c r="F68" t="n">
        <v>124</v>
      </c>
      <c r="G68" t="n">
        <v>1</v>
      </c>
      <c r="H68" t="n">
        <v>1</v>
      </c>
      <c r="I68" t="n">
        <v>1</v>
      </c>
      <c r="J68" s="1" t="n">
        <v>1</v>
      </c>
      <c r="K68" s="1" t="n">
        <v>1</v>
      </c>
      <c r="L68" s="1" t="n">
        <v>0.310906771019</v>
      </c>
      <c r="M68" t="n">
        <v>0.134131142527</v>
      </c>
      <c r="N68" t="n">
        <v>5</v>
      </c>
      <c r="O68" t="n">
        <v>1</v>
      </c>
      <c r="P68" t="n">
        <v>222</v>
      </c>
    </row>
    <row r="69">
      <c r="A69" s="30" t="n">
        <v>64</v>
      </c>
      <c r="B69" t="inlineStr">
        <is>
          <t>Delaware</t>
        </is>
      </c>
      <c r="C69" t="n">
        <v>0</v>
      </c>
      <c r="D69" t="n">
        <v>73.56999999999999</v>
      </c>
      <c r="E69" t="n">
        <v>15</v>
      </c>
      <c r="F69" t="n">
        <v>126</v>
      </c>
      <c r="G69" t="n">
        <v>1</v>
      </c>
      <c r="H69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t="n">
        <v>0</v>
      </c>
      <c r="N69" t="n">
        <v>7</v>
      </c>
      <c r="O69" t="n">
        <v>0</v>
      </c>
      <c r="P69" t="n">
        <v>48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6" activeCellId="5" sqref="E9 A9:D9 A5:C5 A7:D7 A12:C12 A16:C16"/>
    </sheetView>
  </sheetViews>
  <sheetFormatPr baseColWidth="10" defaultRowHeight="16"/>
  <sheetData>
    <row r="1">
      <c r="A1" t="inlineStr">
        <is>
          <t>Group</t>
        </is>
      </c>
      <c r="B1" t="inlineStr">
        <is>
          <t>Teams</t>
        </is>
      </c>
      <c r="C1" t="inlineStr">
        <is>
          <t>Owner</t>
        </is>
      </c>
      <c r="D1" t="inlineStr">
        <is>
          <t>Bid</t>
        </is>
      </c>
    </row>
    <row r="2">
      <c r="A2" t="n">
        <v>1</v>
      </c>
      <c r="B2" t="inlineStr">
        <is>
          <t>Gonzaga (1) / Texas So. /Tex A&amp;M CC(16)</t>
        </is>
      </c>
    </row>
    <row r="3">
      <c r="A3" t="n">
        <v>2</v>
      </c>
      <c r="B3" t="inlineStr">
        <is>
          <t>Baylor (1) / Bryant/ Wright St. (16)</t>
        </is>
      </c>
    </row>
    <row r="4">
      <c r="A4" t="n">
        <v>3</v>
      </c>
      <c r="B4" t="inlineStr">
        <is>
          <t>Arizona (1) Norfolk St. (16)</t>
        </is>
      </c>
    </row>
    <row r="5">
      <c r="A5" t="n">
        <v>4</v>
      </c>
      <c r="B5" t="inlineStr">
        <is>
          <t>Kansas (1) Georgia St. (16)</t>
        </is>
      </c>
    </row>
    <row r="6">
      <c r="A6" t="n">
        <v>5</v>
      </c>
      <c r="B6" t="inlineStr">
        <is>
          <t>Duke (2) S. Dakota St. (13) Jax. St. (15)</t>
        </is>
      </c>
    </row>
    <row r="7">
      <c r="A7" t="n">
        <v>6</v>
      </c>
      <c r="B7" t="inlineStr">
        <is>
          <t>Kentucky (2) Chattanooga (13) Delaware (15)</t>
        </is>
      </c>
    </row>
    <row r="8">
      <c r="A8" t="n">
        <v>7</v>
      </c>
      <c r="B8" t="inlineStr">
        <is>
          <t>Villanova (2)  Akron (13) St. Peter’s (15)</t>
        </is>
      </c>
    </row>
    <row r="9">
      <c r="A9" t="n">
        <v>8</v>
      </c>
      <c r="B9" t="inlineStr">
        <is>
          <t>Auburn (2) Vermont (13) Cal St. Fullerton (15)</t>
        </is>
      </c>
    </row>
    <row r="10">
      <c r="A10" t="n">
        <v>9</v>
      </c>
      <c r="B10" t="inlineStr">
        <is>
          <t>Texas Tech (3)  Richmond (12) Colgate (14)</t>
        </is>
      </c>
    </row>
    <row r="11">
      <c r="A11" t="n">
        <v>10</v>
      </c>
      <c r="B11" t="inlineStr">
        <is>
          <t>Purdue (3) UAB (12) Longwood (14)</t>
        </is>
      </c>
    </row>
    <row r="12">
      <c r="A12" t="n">
        <v>11</v>
      </c>
      <c r="B12" t="inlineStr">
        <is>
          <t>Tenn (3)  Wyoming/Indiana (12) Yale(14)</t>
        </is>
      </c>
    </row>
    <row r="13">
      <c r="A13" t="n">
        <v>12</v>
      </c>
      <c r="B13" t="inlineStr">
        <is>
          <t>Wisconsin  (3) New Mex. St. (12) Montana St. (14)</t>
        </is>
      </c>
    </row>
    <row r="14">
      <c r="A14" t="n">
        <v>13</v>
      </c>
      <c r="B14" t="inlineStr">
        <is>
          <t>Arkansas (4) USC (7) Creighton (9) Iowa St. (11)</t>
        </is>
      </c>
    </row>
    <row r="15">
      <c r="A15" t="n">
        <v>14</v>
      </c>
      <c r="B15" t="inlineStr">
        <is>
          <t>Providence (4) Mich St. (7) Memphis (9) Rutgers/ND(11)</t>
        </is>
      </c>
    </row>
    <row r="16">
      <c r="A16" t="n">
        <v>15</v>
      </c>
      <c r="B16" t="inlineStr">
        <is>
          <t>UCLA (4) Ohio St. (7) TCU (9) Mich (11)</t>
        </is>
      </c>
    </row>
    <row r="17">
      <c r="A17" t="n">
        <v>16</v>
      </c>
      <c r="B17" t="inlineStr">
        <is>
          <t>Illinois (4) Murray St. (7) Marquette (9) VA Tech (11)</t>
        </is>
      </c>
    </row>
    <row r="18">
      <c r="A18" t="n">
        <v>17</v>
      </c>
      <c r="B18" t="inlineStr">
        <is>
          <t>U. Conn. (5) LSU (6) San Diego St. (8) Miami (10)</t>
        </is>
      </c>
    </row>
    <row r="19">
      <c r="A19" t="n">
        <v>18</v>
      </c>
      <c r="B19" t="inlineStr">
        <is>
          <t>Iowa (5) ‘Bama (6) Boise St. (8) Davidson (10)</t>
        </is>
      </c>
    </row>
    <row r="20">
      <c r="A20" t="n">
        <v>19</v>
      </c>
      <c r="B20" t="inlineStr">
        <is>
          <t>St. Mary’s (5) Colorado St. (6) Seton Hall (8) Loyola (10)</t>
        </is>
      </c>
    </row>
    <row r="21">
      <c r="A21" t="n">
        <v>20</v>
      </c>
      <c r="B21" t="inlineStr">
        <is>
          <t>Houston (5) Texas (6) No. Car. (8) San Fran. (10)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L7" sqref="L7"/>
    </sheetView>
  </sheetViews>
  <sheetFormatPr baseColWidth="10" defaultRowHeight="16"/>
  <sheetData>
    <row r="1" ht="18" customHeight="1" s="10">
      <c r="A1" s="2" t="inlineStr">
        <is>
          <t>Group</t>
        </is>
      </c>
      <c r="B1" s="2" t="inlineStr">
        <is>
          <t>Teams</t>
        </is>
      </c>
    </row>
    <row r="2" ht="18" customHeight="1" s="10">
      <c r="A2" s="2" t="n">
        <v>1</v>
      </c>
      <c r="B2" s="2" t="inlineStr">
        <is>
          <t>Gonzaga (1)  Drexel (16)</t>
        </is>
      </c>
    </row>
    <row r="3" ht="18" customHeight="1" s="10">
      <c r="A3" s="2" t="n">
        <v>2</v>
      </c>
      <c r="B3" s="2" t="inlineStr">
        <is>
          <t>Baylor (1) Mt. St. Mary's / Texas So. (16)</t>
        </is>
      </c>
    </row>
    <row r="4" ht="18" customHeight="1" s="10">
      <c r="A4" s="2" t="n">
        <v>3</v>
      </c>
      <c r="B4" s="2" t="inlineStr">
        <is>
          <t>Illinois (1) Norfolk St. / App St. (16)</t>
        </is>
      </c>
    </row>
    <row r="5" ht="18" customHeight="1" s="10">
      <c r="A5" s="2" t="n">
        <v>4</v>
      </c>
      <c r="B5" s="2" t="inlineStr">
        <is>
          <t>Michigan (1) Hartford (16)</t>
        </is>
      </c>
    </row>
    <row r="6" ht="18" customHeight="1" s="10">
      <c r="A6" s="2" t="n">
        <v>5</v>
      </c>
      <c r="B6" s="2" t="inlineStr">
        <is>
          <t>Iowa (2) Liberty (13) Clev. St. (15)</t>
        </is>
      </c>
    </row>
    <row r="7" ht="18" customHeight="1" s="10">
      <c r="A7" s="2" t="n">
        <v>6</v>
      </c>
      <c r="B7" s="2" t="inlineStr">
        <is>
          <t>Ohio St. (2) UNC Greensboro (13) Iona (15)</t>
        </is>
      </c>
    </row>
    <row r="8" ht="18" customHeight="1" s="10">
      <c r="A8" s="2" t="n">
        <v>7</v>
      </c>
      <c r="B8" s="2" t="inlineStr">
        <is>
          <t>Houston (2) Ohio (13) Grand Caynon (15)</t>
        </is>
      </c>
    </row>
    <row r="9" ht="18" customHeight="1" s="10">
      <c r="A9" s="2" t="n">
        <v>8</v>
      </c>
      <c r="B9" s="2" t="inlineStr">
        <is>
          <t>Alabama (2) N. Texas (13) Oral Roberts (15)</t>
        </is>
      </c>
    </row>
    <row r="10" ht="18" customHeight="1" s="10">
      <c r="A10" s="2" t="n">
        <v>9</v>
      </c>
      <c r="B10" s="2" t="inlineStr">
        <is>
          <t>Kansas (3) Oregon St. (12) Morehead St. (14)</t>
        </is>
      </c>
    </row>
    <row r="11" ht="18" customHeight="1" s="10">
      <c r="A11" s="2" t="n">
        <v>10</v>
      </c>
      <c r="B11" s="2" t="inlineStr">
        <is>
          <t>Arkansas (3) Georgetown (12) Abilene Christian (14)</t>
        </is>
      </c>
    </row>
    <row r="12" ht="18" customHeight="1" s="10">
      <c r="A12" s="2" t="n">
        <v>11</v>
      </c>
      <c r="B12" s="2" t="inlineStr">
        <is>
          <t>West Virginia (3) UCSantaBarbara (12) E. Washington (14)</t>
        </is>
      </c>
    </row>
    <row r="13" ht="18" customHeight="1" s="10">
      <c r="A13" s="2" t="n">
        <v>12</v>
      </c>
      <c r="B13" s="2" t="inlineStr">
        <is>
          <t>Texas (3) Winthrop (12) Colgate (14)</t>
        </is>
      </c>
    </row>
    <row r="14" ht="18" customHeight="1" s="10">
      <c r="A14" s="2" t="n">
        <v>13</v>
      </c>
      <c r="B14" s="2" t="inlineStr">
        <is>
          <t>Virginia (4) Clemson (7) Georgia Tech (9) Syracuse (11)</t>
        </is>
      </c>
    </row>
    <row r="15" ht="18" customHeight="1" s="10">
      <c r="A15" s="2" t="n">
        <v>14</v>
      </c>
      <c r="B15" s="2" t="inlineStr">
        <is>
          <t>Purdue (4) UConn (7) St. Bonna (9) Mich St./UCLA (11)</t>
        </is>
      </c>
    </row>
    <row r="16" ht="18" customHeight="1" s="10">
      <c r="A16" s="2" t="n">
        <v>15</v>
      </c>
      <c r="B16" s="2" t="inlineStr">
        <is>
          <t>Okla St. (4) Oregon (7) Mizz (9) Wich St./Drake (11)</t>
        </is>
      </c>
    </row>
    <row r="17" ht="18" customHeight="1" s="10">
      <c r="A17" s="2" t="n">
        <v>16</v>
      </c>
      <c r="B17" s="2" t="inlineStr">
        <is>
          <t>Flordia St. (4) Florida (7) Wisconsin (9) Utah St. (11)</t>
        </is>
      </c>
    </row>
    <row r="18" ht="18" customHeight="1" s="10">
      <c r="A18" s="2" t="n">
        <v>17</v>
      </c>
      <c r="B18" s="2" t="inlineStr">
        <is>
          <t>Creighton (5) San Diego St. (6) Loyola (8) Rutgers (10)</t>
        </is>
      </c>
    </row>
    <row r="19" ht="18" customHeight="1" s="10">
      <c r="A19" s="2" t="n">
        <v>18</v>
      </c>
      <c r="B19" s="2" t="inlineStr">
        <is>
          <t>Villanova (5) BYU (6) LSU (8) Maryland (10)</t>
        </is>
      </c>
    </row>
    <row r="20" ht="18" customHeight="1" s="10">
      <c r="A20" s="2" t="n">
        <v>19</v>
      </c>
      <c r="B20" s="2" t="inlineStr">
        <is>
          <t>Tennessee (5) USC (6) Okla (8) VCU (10)</t>
        </is>
      </c>
    </row>
    <row r="21" ht="18" customHeight="1" s="10">
      <c r="A21" s="2" t="n">
        <v>20</v>
      </c>
      <c r="B21" s="2" t="inlineStr">
        <is>
          <t>Colorado (5) Texas Tech (6) No. Car. (8) Va. Tech (10)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Kyle Sheppard</dc:creator>
  <dcterms:created xmlns:dcterms="http://purl.org/dc/terms/" xmlns:xsi="http://www.w3.org/2001/XMLSchema-instance" xsi:type="dcterms:W3CDTF">2017-03-13T22:40:07Z</dcterms:created>
  <dcterms:modified xmlns:dcterms="http://purl.org/dc/terms/" xmlns:xsi="http://www.w3.org/2001/XMLSchema-instance" xsi:type="dcterms:W3CDTF">2022-03-21T05:05:03Z</dcterms:modified>
  <cp:lastModifiedBy>Kyle Sheppard</cp:lastModifiedBy>
</cp:coreProperties>
</file>