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carta/Desktop/Camera oscura/"/>
    </mc:Choice>
  </mc:AlternateContent>
  <xr:revisionPtr revIDLastSave="0" documentId="13_ncr:1_{068EE2C5-60A8-E44C-A20F-DC5F89EFBD6F}" xr6:coauthVersionLast="45" xr6:coauthVersionMax="45" xr10:uidLastSave="{00000000-0000-0000-0000-000000000000}"/>
  <bookViews>
    <workbookView xWindow="0" yWindow="460" windowWidth="28800" windowHeight="16300" activeTab="1" xr2:uid="{CAD8EC5F-1F84-0046-AC34-2A7AB9CD4B71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" i="2" l="1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12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13" i="2"/>
  <c r="R12" i="2"/>
  <c r="P23" i="2"/>
  <c r="P12" i="2"/>
  <c r="N12" i="2"/>
  <c r="P13" i="2"/>
  <c r="P14" i="2"/>
  <c r="P15" i="2"/>
  <c r="P16" i="2"/>
  <c r="P17" i="2"/>
  <c r="P18" i="2"/>
  <c r="P19" i="2"/>
  <c r="P20" i="2"/>
  <c r="P21" i="2"/>
  <c r="P22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S9" i="3"/>
  <c r="X73" i="3" l="1"/>
  <c r="V75" i="3"/>
  <c r="V79" i="3"/>
  <c r="V83" i="3"/>
  <c r="V87" i="3"/>
  <c r="V91" i="3"/>
  <c r="V95" i="3"/>
  <c r="V99" i="3"/>
  <c r="V103" i="3"/>
  <c r="V107" i="3"/>
  <c r="V111" i="3"/>
  <c r="V115" i="3"/>
  <c r="V119" i="3"/>
  <c r="X72" i="3"/>
  <c r="X74" i="3"/>
  <c r="X76" i="3"/>
  <c r="X77" i="3"/>
  <c r="X78" i="3"/>
  <c r="X80" i="3"/>
  <c r="X81" i="3"/>
  <c r="X82" i="3"/>
  <c r="X84" i="3"/>
  <c r="X85" i="3"/>
  <c r="X86" i="3"/>
  <c r="X88" i="3"/>
  <c r="X89" i="3"/>
  <c r="X90" i="3"/>
  <c r="X92" i="3"/>
  <c r="X93" i="3"/>
  <c r="X94" i="3"/>
  <c r="X96" i="3"/>
  <c r="X97" i="3"/>
  <c r="X98" i="3"/>
  <c r="X100" i="3"/>
  <c r="X101" i="3"/>
  <c r="X102" i="3"/>
  <c r="X104" i="3"/>
  <c r="X105" i="3"/>
  <c r="X106" i="3"/>
  <c r="X108" i="3"/>
  <c r="X109" i="3"/>
  <c r="X110" i="3"/>
  <c r="X112" i="3"/>
  <c r="X113" i="3"/>
  <c r="X114" i="3"/>
  <c r="X116" i="3"/>
  <c r="X117" i="3"/>
  <c r="X118" i="3"/>
  <c r="X120" i="3"/>
  <c r="X121" i="3"/>
  <c r="X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71" i="3"/>
  <c r="V72" i="3"/>
  <c r="V73" i="3"/>
  <c r="V74" i="3"/>
  <c r="V76" i="3"/>
  <c r="V77" i="3"/>
  <c r="V78" i="3"/>
  <c r="V80" i="3"/>
  <c r="V81" i="3"/>
  <c r="V82" i="3"/>
  <c r="V84" i="3"/>
  <c r="V85" i="3"/>
  <c r="V86" i="3"/>
  <c r="V88" i="3"/>
  <c r="V89" i="3"/>
  <c r="V90" i="3"/>
  <c r="V92" i="3"/>
  <c r="V93" i="3"/>
  <c r="V94" i="3"/>
  <c r="V96" i="3"/>
  <c r="V97" i="3"/>
  <c r="V98" i="3"/>
  <c r="V100" i="3"/>
  <c r="V101" i="3"/>
  <c r="V102" i="3"/>
  <c r="V104" i="3"/>
  <c r="V105" i="3"/>
  <c r="V106" i="3"/>
  <c r="V108" i="3"/>
  <c r="V109" i="3"/>
  <c r="V110" i="3"/>
  <c r="V112" i="3"/>
  <c r="V113" i="3"/>
  <c r="V114" i="3"/>
  <c r="V116" i="3"/>
  <c r="V117" i="3"/>
  <c r="V118" i="3"/>
  <c r="V120" i="3"/>
  <c r="V121" i="3"/>
  <c r="V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71" i="3"/>
  <c r="O10" i="3"/>
  <c r="S10" i="3" s="1"/>
  <c r="O11" i="3"/>
  <c r="S11" i="3" s="1"/>
  <c r="O12" i="3"/>
  <c r="S12" i="3" s="1"/>
  <c r="O13" i="3"/>
  <c r="S13" i="3" s="1"/>
  <c r="O14" i="3"/>
  <c r="S14" i="3" s="1"/>
  <c r="O15" i="3"/>
  <c r="S15" i="3" s="1"/>
  <c r="O16" i="3"/>
  <c r="S16" i="3" s="1"/>
  <c r="O17" i="3"/>
  <c r="S17" i="3" s="1"/>
  <c r="O18" i="3"/>
  <c r="S18" i="3" s="1"/>
  <c r="O19" i="3"/>
  <c r="S19" i="3" s="1"/>
  <c r="O20" i="3"/>
  <c r="S20" i="3" s="1"/>
  <c r="O21" i="3"/>
  <c r="S21" i="3" s="1"/>
  <c r="O22" i="3"/>
  <c r="S22" i="3" s="1"/>
  <c r="O26" i="3"/>
  <c r="S26" i="3" s="1"/>
  <c r="O27" i="3"/>
  <c r="S27" i="3" s="1"/>
  <c r="O28" i="3"/>
  <c r="S28" i="3" s="1"/>
  <c r="O29" i="3"/>
  <c r="S29" i="3" s="1"/>
  <c r="O31" i="3"/>
  <c r="S31" i="3" s="1"/>
  <c r="O32" i="3"/>
  <c r="S32" i="3" s="1"/>
  <c r="O33" i="3"/>
  <c r="S33" i="3" s="1"/>
  <c r="O34" i="3"/>
  <c r="S34" i="3" s="1"/>
  <c r="O36" i="3"/>
  <c r="S36" i="3" s="1"/>
  <c r="O38" i="3"/>
  <c r="S38" i="3" s="1"/>
  <c r="O47" i="3"/>
  <c r="S47" i="3" s="1"/>
  <c r="O49" i="3"/>
  <c r="S49" i="3" s="1"/>
  <c r="O50" i="3"/>
  <c r="S50" i="3" s="1"/>
  <c r="O51" i="3"/>
  <c r="S51" i="3" s="1"/>
  <c r="O52" i="3"/>
  <c r="S52" i="3" s="1"/>
  <c r="O55" i="3"/>
  <c r="S55" i="3" s="1"/>
  <c r="O58" i="3"/>
  <c r="S58" i="3" s="1"/>
  <c r="O9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X75" i="3" l="1"/>
  <c r="X83" i="3"/>
  <c r="X119" i="3"/>
  <c r="X115" i="3"/>
  <c r="X111" i="3"/>
  <c r="X107" i="3"/>
  <c r="X103" i="3"/>
  <c r="X99" i="3"/>
  <c r="X95" i="3"/>
  <c r="X91" i="3"/>
  <c r="X87" i="3"/>
  <c r="X79" i="3"/>
  <c r="M9" i="3"/>
  <c r="AL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BA3" i="1"/>
  <c r="AN3" i="1"/>
  <c r="AY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Y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L7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</calcChain>
</file>

<file path=xl/sharedStrings.xml><?xml version="1.0" encoding="utf-8"?>
<sst xmlns="http://schemas.openxmlformats.org/spreadsheetml/2006/main" count="463" uniqueCount="38">
  <si>
    <t>y</t>
  </si>
  <si>
    <t>x</t>
  </si>
  <si>
    <t>err y</t>
  </si>
  <si>
    <t>err x</t>
  </si>
  <si>
    <t>m</t>
  </si>
  <si>
    <t>f(q/p)</t>
  </si>
  <si>
    <t>Distanza oggetto / foro (cm)</t>
  </si>
  <si>
    <t>Errore associato (cm)</t>
  </si>
  <si>
    <t>Grandezza immagine (cm)</t>
  </si>
  <si>
    <t>p</t>
  </si>
  <si>
    <t>q</t>
  </si>
  <si>
    <t>i</t>
  </si>
  <si>
    <t>δi</t>
  </si>
  <si>
    <t>m = i / o</t>
  </si>
  <si>
    <t>o</t>
  </si>
  <si>
    <t>𝛿q</t>
  </si>
  <si>
    <t>δo</t>
  </si>
  <si>
    <t>δz</t>
  </si>
  <si>
    <t>z = q/p</t>
  </si>
  <si>
    <t>δm</t>
  </si>
  <si>
    <t>δp</t>
  </si>
  <si>
    <t>Media</t>
  </si>
  <si>
    <t>Deviazione standard</t>
  </si>
  <si>
    <t>Errore della media</t>
  </si>
  <si>
    <t>A</t>
  </si>
  <si>
    <t>sig A</t>
  </si>
  <si>
    <t>B</t>
  </si>
  <si>
    <t>sig B</t>
  </si>
  <si>
    <t>Distanza oggetto / foro (m)</t>
  </si>
  <si>
    <t>Errore associato (m)</t>
  </si>
  <si>
    <t>Grandezza immagine (m)</t>
  </si>
  <si>
    <t>Distanza i-f</t>
  </si>
  <si>
    <t>Dimensione o</t>
  </si>
  <si>
    <t>Correlazione lineare</t>
  </si>
  <si>
    <t>&amp;</t>
  </si>
  <si>
    <t>\\</t>
  </si>
  <si>
    <t>m = -i / o</t>
  </si>
  <si>
    <t>-0.007487614751053899 1.011835362310168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</si>
</sst>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mbria Math"/>
      <family val="1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1" fontId="0" fillId="0" borderId="0" xfId="0" applyNumberFormat="1"/>
    <xf numFmtId="2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166" fontId="0" fillId="0" borderId="0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7" xfId="0" applyBorder="1"/>
    <xf numFmtId="166" fontId="0" fillId="0" borderId="7" xfId="0" applyNumberFormat="1" applyBorder="1"/>
    <xf numFmtId="0" fontId="0" fillId="0" borderId="8" xfId="0" applyBorder="1"/>
    <xf numFmtId="166" fontId="0" fillId="0" borderId="5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6" fontId="0" fillId="0" borderId="8" xfId="0" applyNumberFormat="1" applyBorder="1"/>
    <xf numFmtId="0" fontId="1" fillId="0" borderId="0" xfId="0" applyFont="1" applyBorder="1"/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347133</xdr:colOff>
      <xdr:row>25</xdr:row>
      <xdr:rowOff>93133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83C79F5-D827-F54D-8852-DB7D8EC8ABF1}"/>
            </a:ext>
          </a:extLst>
        </xdr:cNvPr>
        <xdr:cNvSpPr txBox="1"/>
      </xdr:nvSpPr>
      <xdr:spPr>
        <a:xfrm>
          <a:off x="7148689" y="3649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 baseline="0"/>
        </a:p>
      </xdr:txBody>
    </xdr:sp>
    <xdr:clientData/>
  </xdr:oneCellAnchor>
  <xdr:oneCellAnchor>
    <xdr:from>
      <xdr:col>5</xdr:col>
      <xdr:colOff>460022</xdr:colOff>
      <xdr:row>8</xdr:row>
      <xdr:rowOff>22577</xdr:rowOff>
    </xdr:from>
    <xdr:ext cx="65" cy="172098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8C2114A8-5293-7A42-82CD-6B7D46D5AC14}"/>
            </a:ext>
          </a:extLst>
        </xdr:cNvPr>
        <xdr:cNvSpPr txBox="1"/>
      </xdr:nvSpPr>
      <xdr:spPr>
        <a:xfrm>
          <a:off x="3098800" y="22013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460022</xdr:colOff>
      <xdr:row>5</xdr:row>
      <xdr:rowOff>22577</xdr:rowOff>
    </xdr:from>
    <xdr:ext cx="65" cy="172098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7E08218-27DC-7147-A45D-BA9ED5F7778D}"/>
            </a:ext>
          </a:extLst>
        </xdr:cNvPr>
        <xdr:cNvSpPr txBox="1"/>
      </xdr:nvSpPr>
      <xdr:spPr>
        <a:xfrm>
          <a:off x="3088922" y="225777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460022</xdr:colOff>
      <xdr:row>67</xdr:row>
      <xdr:rowOff>22577</xdr:rowOff>
    </xdr:from>
    <xdr:ext cx="65" cy="172098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4375AA7-D0CC-B04D-8796-CF1BE1B48DDD}"/>
            </a:ext>
          </a:extLst>
        </xdr:cNvPr>
        <xdr:cNvSpPr txBox="1"/>
      </xdr:nvSpPr>
      <xdr:spPr>
        <a:xfrm>
          <a:off x="5540022" y="1038577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F104-4DDC-1040-B4B9-D7AFE50A4541}">
  <dimension ref="C1:BA79"/>
  <sheetViews>
    <sheetView topLeftCell="A36" zoomScale="106" workbookViewId="0">
      <selection activeCell="J52" sqref="J52"/>
    </sheetView>
  </sheetViews>
  <sheetFormatPr baseColWidth="10" defaultRowHeight="16" x14ac:dyDescent="0.2"/>
  <sheetData>
    <row r="1" spans="3:53" x14ac:dyDescent="0.2">
      <c r="E1" t="s">
        <v>0</v>
      </c>
      <c r="F1" t="s">
        <v>2</v>
      </c>
      <c r="G1" t="s">
        <v>1</v>
      </c>
      <c r="H1" t="s">
        <v>3</v>
      </c>
    </row>
    <row r="3" spans="3:53" x14ac:dyDescent="0.2">
      <c r="C3">
        <v>20.8</v>
      </c>
      <c r="F3">
        <v>0.1</v>
      </c>
      <c r="G3">
        <v>9.6</v>
      </c>
      <c r="H3">
        <v>0.1</v>
      </c>
      <c r="M3" s="4">
        <f t="shared" ref="M3:M35" si="0">G3/C3</f>
        <v>0.46153846153846151</v>
      </c>
      <c r="N3" s="1">
        <v>3.6</v>
      </c>
      <c r="R3">
        <v>22.4</v>
      </c>
      <c r="S3">
        <v>6.8</v>
      </c>
      <c r="V3">
        <v>20</v>
      </c>
      <c r="Y3" s="2">
        <f>$V$3/R3</f>
        <v>0.8928571428571429</v>
      </c>
      <c r="AA3" s="2">
        <f>-S3/$G$47</f>
        <v>-0.85</v>
      </c>
      <c r="AG3">
        <v>30</v>
      </c>
      <c r="AI3">
        <v>5.3</v>
      </c>
      <c r="AL3" s="2">
        <f>$V$3/AG3</f>
        <v>0.66666666666666663</v>
      </c>
      <c r="AN3" s="2">
        <f t="shared" ref="AN3:AN34" si="1">AI3/$G$47</f>
        <v>0.66249999999999998</v>
      </c>
      <c r="AS3" s="2">
        <v>30</v>
      </c>
      <c r="AU3" s="2">
        <v>5.3</v>
      </c>
      <c r="AY3" s="2">
        <f>$V$3/AS3</f>
        <v>0.66666666666666663</v>
      </c>
      <c r="AZ3" s="2"/>
      <c r="BA3" s="2">
        <f>AU3/$G$47</f>
        <v>0.66249999999999998</v>
      </c>
    </row>
    <row r="4" spans="3:53" x14ac:dyDescent="0.2">
      <c r="C4">
        <v>21.8</v>
      </c>
      <c r="F4">
        <v>0.1</v>
      </c>
      <c r="G4">
        <v>9.6</v>
      </c>
      <c r="H4">
        <v>0.1</v>
      </c>
      <c r="M4" s="4">
        <f t="shared" si="0"/>
        <v>0.44036697247706419</v>
      </c>
      <c r="N4" s="1">
        <v>3.5</v>
      </c>
      <c r="R4">
        <v>25.4</v>
      </c>
      <c r="S4">
        <v>6.2</v>
      </c>
      <c r="Y4" s="2">
        <f t="shared" ref="Y4:Y32" si="2">$V$3/R4</f>
        <v>0.78740157480314965</v>
      </c>
      <c r="AA4" s="2">
        <f t="shared" ref="AA4:AA32" si="3">-S4/$G$47</f>
        <v>-0.77500000000000002</v>
      </c>
      <c r="AG4">
        <v>31</v>
      </c>
      <c r="AI4">
        <v>5.2</v>
      </c>
      <c r="AL4" s="2">
        <f t="shared" ref="AL4:AL52" si="4">$V$3/AG4</f>
        <v>0.64516129032258063</v>
      </c>
      <c r="AN4" s="2">
        <f t="shared" si="1"/>
        <v>0.65</v>
      </c>
      <c r="AS4" s="2">
        <v>31</v>
      </c>
      <c r="AU4" s="2">
        <v>5.2</v>
      </c>
      <c r="AY4" s="2">
        <f t="shared" ref="AY4:AY53" si="5">$V$3/AS4</f>
        <v>0.64516129032258063</v>
      </c>
      <c r="AZ4" s="2"/>
      <c r="BA4" s="2">
        <f t="shared" ref="BA4:BA53" si="6">AU4/$G$47</f>
        <v>0.65</v>
      </c>
    </row>
    <row r="5" spans="3:53" x14ac:dyDescent="0.2">
      <c r="C5">
        <v>22.8</v>
      </c>
      <c r="F5">
        <v>0.1</v>
      </c>
      <c r="G5">
        <v>9.6</v>
      </c>
      <c r="H5">
        <v>0.1</v>
      </c>
      <c r="M5" s="4">
        <f t="shared" si="0"/>
        <v>0.42105263157894735</v>
      </c>
      <c r="N5" s="1">
        <v>3.3</v>
      </c>
      <c r="R5">
        <v>28.4</v>
      </c>
      <c r="S5">
        <v>5.6</v>
      </c>
      <c r="Y5" s="2">
        <f t="shared" si="2"/>
        <v>0.70422535211267612</v>
      </c>
      <c r="AA5" s="2">
        <f t="shared" si="3"/>
        <v>-0.7</v>
      </c>
      <c r="AG5">
        <v>32</v>
      </c>
      <c r="AI5">
        <v>5</v>
      </c>
      <c r="AL5" s="2">
        <f t="shared" si="4"/>
        <v>0.625</v>
      </c>
      <c r="AN5" s="2">
        <f t="shared" si="1"/>
        <v>0.625</v>
      </c>
      <c r="AS5" s="2">
        <v>32</v>
      </c>
      <c r="AU5" s="2">
        <v>5</v>
      </c>
      <c r="AY5" s="2">
        <f t="shared" si="5"/>
        <v>0.625</v>
      </c>
      <c r="AZ5" s="2"/>
      <c r="BA5" s="2">
        <f t="shared" si="6"/>
        <v>0.625</v>
      </c>
    </row>
    <row r="6" spans="3:53" x14ac:dyDescent="0.2">
      <c r="C6">
        <v>23.8</v>
      </c>
      <c r="F6">
        <v>0.1</v>
      </c>
      <c r="G6">
        <v>9.6</v>
      </c>
      <c r="H6">
        <v>0.1</v>
      </c>
      <c r="M6" s="4">
        <f t="shared" si="0"/>
        <v>0.40336134453781508</v>
      </c>
      <c r="N6" s="1">
        <v>3.1</v>
      </c>
      <c r="R6">
        <v>31.4</v>
      </c>
      <c r="S6">
        <v>5.0999999999999996</v>
      </c>
      <c r="Y6" s="2">
        <f t="shared" si="2"/>
        <v>0.63694267515923575</v>
      </c>
      <c r="AA6" s="2">
        <f t="shared" si="3"/>
        <v>-0.63749999999999996</v>
      </c>
      <c r="AG6">
        <v>33</v>
      </c>
      <c r="AI6">
        <v>4.8</v>
      </c>
      <c r="AL6" s="2">
        <f t="shared" si="4"/>
        <v>0.60606060606060608</v>
      </c>
      <c r="AN6" s="2">
        <f t="shared" si="1"/>
        <v>0.6</v>
      </c>
      <c r="AS6" s="2">
        <v>33</v>
      </c>
      <c r="AU6" s="2">
        <v>4.8</v>
      </c>
      <c r="AY6" s="2">
        <f t="shared" si="5"/>
        <v>0.60606060606060608</v>
      </c>
      <c r="AZ6" s="2"/>
      <c r="BA6" s="2">
        <f t="shared" si="6"/>
        <v>0.6</v>
      </c>
    </row>
    <row r="7" spans="3:53" x14ac:dyDescent="0.2">
      <c r="C7">
        <v>24.8</v>
      </c>
      <c r="F7">
        <v>0.1</v>
      </c>
      <c r="G7">
        <v>9.6</v>
      </c>
      <c r="H7">
        <v>0.1</v>
      </c>
      <c r="M7" s="4">
        <f t="shared" si="0"/>
        <v>0.38709677419354838</v>
      </c>
      <c r="N7" s="1">
        <v>3</v>
      </c>
      <c r="R7">
        <v>34.4</v>
      </c>
      <c r="S7">
        <v>4.5999999999999996</v>
      </c>
      <c r="Y7" s="2">
        <f t="shared" si="2"/>
        <v>0.58139534883720934</v>
      </c>
      <c r="AA7" s="2">
        <f t="shared" si="3"/>
        <v>-0.57499999999999996</v>
      </c>
      <c r="AG7">
        <v>34</v>
      </c>
      <c r="AI7">
        <v>4.5999999999999996</v>
      </c>
      <c r="AL7" s="2">
        <f t="shared" si="4"/>
        <v>0.58823529411764708</v>
      </c>
      <c r="AN7" s="2">
        <f t="shared" si="1"/>
        <v>0.57499999999999996</v>
      </c>
      <c r="AS7" s="2">
        <v>34</v>
      </c>
      <c r="AU7" s="2">
        <v>4.7</v>
      </c>
      <c r="AY7" s="2">
        <f t="shared" si="5"/>
        <v>0.58823529411764708</v>
      </c>
      <c r="AZ7" s="2"/>
      <c r="BA7" s="2">
        <f t="shared" si="6"/>
        <v>0.58750000000000002</v>
      </c>
    </row>
    <row r="8" spans="3:53" x14ac:dyDescent="0.2">
      <c r="C8">
        <v>25.8</v>
      </c>
      <c r="F8">
        <v>0.1</v>
      </c>
      <c r="G8">
        <v>9.6</v>
      </c>
      <c r="H8">
        <v>0.1</v>
      </c>
      <c r="M8" s="4">
        <f t="shared" si="0"/>
        <v>0.37209302325581395</v>
      </c>
      <c r="N8" s="1">
        <v>3</v>
      </c>
      <c r="R8">
        <v>37.4</v>
      </c>
      <c r="S8">
        <v>4.2</v>
      </c>
      <c r="Y8" s="2">
        <f t="shared" si="2"/>
        <v>0.53475935828877008</v>
      </c>
      <c r="AA8" s="2">
        <f t="shared" si="3"/>
        <v>-0.52500000000000002</v>
      </c>
      <c r="AG8">
        <v>35</v>
      </c>
      <c r="AI8">
        <v>4.5</v>
      </c>
      <c r="AL8" s="2">
        <f t="shared" si="4"/>
        <v>0.5714285714285714</v>
      </c>
      <c r="AN8" s="2">
        <f t="shared" si="1"/>
        <v>0.5625</v>
      </c>
      <c r="AS8" s="2">
        <v>35</v>
      </c>
      <c r="AU8" s="2">
        <v>4.5999999999999996</v>
      </c>
      <c r="AY8" s="2">
        <f t="shared" si="5"/>
        <v>0.5714285714285714</v>
      </c>
      <c r="AZ8" s="2"/>
      <c r="BA8" s="2">
        <f t="shared" si="6"/>
        <v>0.57499999999999996</v>
      </c>
    </row>
    <row r="9" spans="3:53" x14ac:dyDescent="0.2">
      <c r="C9">
        <v>26.8</v>
      </c>
      <c r="F9">
        <v>0.1</v>
      </c>
      <c r="G9">
        <v>9.6</v>
      </c>
      <c r="H9">
        <v>0.1</v>
      </c>
      <c r="M9" s="4">
        <f t="shared" si="0"/>
        <v>0.35820895522388058</v>
      </c>
      <c r="N9" s="1">
        <v>2.8</v>
      </c>
      <c r="R9">
        <v>40.4</v>
      </c>
      <c r="S9">
        <v>3.9</v>
      </c>
      <c r="Y9" s="2">
        <f t="shared" si="2"/>
        <v>0.49504950495049505</v>
      </c>
      <c r="AA9" s="2">
        <f t="shared" si="3"/>
        <v>-0.48749999999999999</v>
      </c>
      <c r="AG9">
        <v>36</v>
      </c>
      <c r="AI9">
        <v>4.4000000000000004</v>
      </c>
      <c r="AL9" s="2">
        <f t="shared" si="4"/>
        <v>0.55555555555555558</v>
      </c>
      <c r="AN9" s="2">
        <f t="shared" si="1"/>
        <v>0.55000000000000004</v>
      </c>
      <c r="AS9" s="2">
        <v>36</v>
      </c>
      <c r="AU9" s="2">
        <v>4.5</v>
      </c>
      <c r="AY9" s="2">
        <f t="shared" si="5"/>
        <v>0.55555555555555558</v>
      </c>
      <c r="AZ9" s="2"/>
      <c r="BA9" s="2">
        <f t="shared" si="6"/>
        <v>0.5625</v>
      </c>
    </row>
    <row r="10" spans="3:53" x14ac:dyDescent="0.2">
      <c r="C10">
        <v>27.8</v>
      </c>
      <c r="F10">
        <v>0.1</v>
      </c>
      <c r="G10">
        <v>9.6</v>
      </c>
      <c r="H10">
        <v>0.1</v>
      </c>
      <c r="M10" s="4">
        <f t="shared" si="0"/>
        <v>0.34532374100719421</v>
      </c>
      <c r="N10" s="1">
        <v>2.7</v>
      </c>
      <c r="R10">
        <v>43.4</v>
      </c>
      <c r="S10">
        <v>3.6</v>
      </c>
      <c r="Y10" s="2">
        <f t="shared" si="2"/>
        <v>0.46082949308755761</v>
      </c>
      <c r="AA10" s="2">
        <f t="shared" si="3"/>
        <v>-0.45</v>
      </c>
      <c r="AG10">
        <v>37</v>
      </c>
      <c r="AI10">
        <v>4.3</v>
      </c>
      <c r="AL10" s="2">
        <f t="shared" si="4"/>
        <v>0.54054054054054057</v>
      </c>
      <c r="AN10" s="2">
        <f t="shared" si="1"/>
        <v>0.53749999999999998</v>
      </c>
      <c r="AS10" s="2">
        <v>37</v>
      </c>
      <c r="AU10" s="2">
        <v>4.3</v>
      </c>
      <c r="AY10" s="2">
        <f t="shared" si="5"/>
        <v>0.54054054054054057</v>
      </c>
      <c r="AZ10" s="2"/>
      <c r="BA10" s="2">
        <f t="shared" si="6"/>
        <v>0.53749999999999998</v>
      </c>
    </row>
    <row r="11" spans="3:53" x14ac:dyDescent="0.2">
      <c r="C11">
        <v>28.8</v>
      </c>
      <c r="F11">
        <v>0.1</v>
      </c>
      <c r="G11">
        <v>9.6</v>
      </c>
      <c r="H11">
        <v>0.1</v>
      </c>
      <c r="M11" s="4">
        <f t="shared" si="0"/>
        <v>0.33333333333333331</v>
      </c>
      <c r="N11" s="1">
        <v>2.6</v>
      </c>
      <c r="R11">
        <v>46.4</v>
      </c>
      <c r="S11">
        <v>3.4</v>
      </c>
      <c r="Y11" s="2">
        <f t="shared" si="2"/>
        <v>0.43103448275862072</v>
      </c>
      <c r="AA11" s="2">
        <f t="shared" si="3"/>
        <v>-0.42499999999999999</v>
      </c>
      <c r="AG11">
        <v>38</v>
      </c>
      <c r="AI11">
        <v>4.2</v>
      </c>
      <c r="AL11" s="2">
        <f t="shared" si="4"/>
        <v>0.52631578947368418</v>
      </c>
      <c r="AN11" s="2">
        <f t="shared" si="1"/>
        <v>0.52500000000000002</v>
      </c>
      <c r="AS11" s="2">
        <v>38</v>
      </c>
      <c r="AU11" s="2">
        <v>4.2</v>
      </c>
      <c r="AY11" s="2">
        <f t="shared" si="5"/>
        <v>0.52631578947368418</v>
      </c>
      <c r="AZ11" s="2"/>
      <c r="BA11" s="2">
        <f t="shared" si="6"/>
        <v>0.52500000000000002</v>
      </c>
    </row>
    <row r="12" spans="3:53" x14ac:dyDescent="0.2">
      <c r="C12">
        <v>29.8</v>
      </c>
      <c r="F12">
        <v>0.1</v>
      </c>
      <c r="G12">
        <v>9.6</v>
      </c>
      <c r="H12">
        <v>0.1</v>
      </c>
      <c r="M12" s="4">
        <f t="shared" si="0"/>
        <v>0.32214765100671139</v>
      </c>
      <c r="N12" s="1">
        <v>2.5</v>
      </c>
      <c r="R12">
        <v>49.4</v>
      </c>
      <c r="S12">
        <v>3.2</v>
      </c>
      <c r="Y12" s="2">
        <f t="shared" si="2"/>
        <v>0.40485829959514169</v>
      </c>
      <c r="AA12" s="2">
        <f t="shared" si="3"/>
        <v>-0.4</v>
      </c>
      <c r="AG12">
        <v>39</v>
      </c>
      <c r="AI12">
        <v>4</v>
      </c>
      <c r="AL12" s="2">
        <f t="shared" si="4"/>
        <v>0.51282051282051277</v>
      </c>
      <c r="AN12" s="2">
        <f t="shared" si="1"/>
        <v>0.5</v>
      </c>
      <c r="AS12" s="2">
        <v>39</v>
      </c>
      <c r="AU12" s="2">
        <v>4.0999999999999996</v>
      </c>
      <c r="AY12" s="2">
        <f t="shared" si="5"/>
        <v>0.51282051282051277</v>
      </c>
      <c r="AZ12" s="2"/>
      <c r="BA12" s="2">
        <f t="shared" si="6"/>
        <v>0.51249999999999996</v>
      </c>
    </row>
    <row r="13" spans="3:53" x14ac:dyDescent="0.2">
      <c r="C13">
        <v>30.8</v>
      </c>
      <c r="F13">
        <v>0.1</v>
      </c>
      <c r="G13">
        <v>9.6</v>
      </c>
      <c r="H13">
        <v>0.1</v>
      </c>
      <c r="M13" s="4">
        <f t="shared" si="0"/>
        <v>0.31168831168831168</v>
      </c>
      <c r="N13" s="1">
        <v>2.4</v>
      </c>
      <c r="R13">
        <v>52.4</v>
      </c>
      <c r="S13">
        <v>3</v>
      </c>
      <c r="Y13" s="2">
        <f t="shared" si="2"/>
        <v>0.38167938931297712</v>
      </c>
      <c r="AA13" s="2">
        <f t="shared" si="3"/>
        <v>-0.375</v>
      </c>
      <c r="AG13">
        <v>40</v>
      </c>
      <c r="AI13">
        <v>3.9</v>
      </c>
      <c r="AL13" s="2">
        <f t="shared" si="4"/>
        <v>0.5</v>
      </c>
      <c r="AN13" s="2">
        <f t="shared" si="1"/>
        <v>0.48749999999999999</v>
      </c>
      <c r="AS13" s="2">
        <v>40</v>
      </c>
      <c r="AU13" s="2">
        <v>4</v>
      </c>
      <c r="AY13" s="2">
        <f t="shared" si="5"/>
        <v>0.5</v>
      </c>
      <c r="AZ13" s="2"/>
      <c r="BA13" s="2">
        <f t="shared" si="6"/>
        <v>0.5</v>
      </c>
    </row>
    <row r="14" spans="3:53" x14ac:dyDescent="0.2">
      <c r="C14">
        <v>31.8</v>
      </c>
      <c r="F14">
        <v>0.1</v>
      </c>
      <c r="G14">
        <v>9.6</v>
      </c>
      <c r="H14">
        <v>0.1</v>
      </c>
      <c r="M14" s="4">
        <f t="shared" si="0"/>
        <v>0.30188679245283018</v>
      </c>
      <c r="N14" s="1">
        <v>2.4</v>
      </c>
      <c r="R14">
        <v>55.4</v>
      </c>
      <c r="S14">
        <v>2.8</v>
      </c>
      <c r="Y14" s="2">
        <f t="shared" si="2"/>
        <v>0.36101083032490977</v>
      </c>
      <c r="AA14" s="2">
        <f t="shared" si="3"/>
        <v>-0.35</v>
      </c>
      <c r="AG14">
        <v>41</v>
      </c>
      <c r="AI14">
        <v>3.8</v>
      </c>
      <c r="AL14" s="2">
        <f t="shared" si="4"/>
        <v>0.48780487804878048</v>
      </c>
      <c r="AN14" s="2">
        <f t="shared" si="1"/>
        <v>0.47499999999999998</v>
      </c>
      <c r="AS14" s="2">
        <v>41</v>
      </c>
      <c r="AU14" s="2">
        <v>3.9</v>
      </c>
      <c r="AY14" s="2">
        <f t="shared" si="5"/>
        <v>0.48780487804878048</v>
      </c>
      <c r="AZ14" s="2"/>
      <c r="BA14" s="2">
        <f t="shared" si="6"/>
        <v>0.48749999999999999</v>
      </c>
    </row>
    <row r="15" spans="3:53" x14ac:dyDescent="0.2">
      <c r="C15">
        <v>32.799999999999997</v>
      </c>
      <c r="F15">
        <v>0.1</v>
      </c>
      <c r="G15">
        <v>9.6</v>
      </c>
      <c r="H15">
        <v>0.1</v>
      </c>
      <c r="M15" s="4">
        <f t="shared" si="0"/>
        <v>0.29268292682926833</v>
      </c>
      <c r="N15" s="1">
        <v>2.2999999999999998</v>
      </c>
      <c r="R15">
        <v>58.4</v>
      </c>
      <c r="S15">
        <v>2.7</v>
      </c>
      <c r="Y15" s="2">
        <f t="shared" si="2"/>
        <v>0.34246575342465752</v>
      </c>
      <c r="AA15" s="2">
        <f t="shared" si="3"/>
        <v>-0.33750000000000002</v>
      </c>
      <c r="AG15">
        <v>42</v>
      </c>
      <c r="AI15">
        <v>3.7</v>
      </c>
      <c r="AL15" s="2">
        <f t="shared" si="4"/>
        <v>0.47619047619047616</v>
      </c>
      <c r="AN15" s="2">
        <f t="shared" si="1"/>
        <v>0.46250000000000002</v>
      </c>
      <c r="AS15" s="2">
        <v>42</v>
      </c>
      <c r="AU15" s="2">
        <v>3.8</v>
      </c>
      <c r="AY15" s="2">
        <f t="shared" si="5"/>
        <v>0.47619047619047616</v>
      </c>
      <c r="AZ15" s="2"/>
      <c r="BA15" s="2">
        <f t="shared" si="6"/>
        <v>0.47499999999999998</v>
      </c>
    </row>
    <row r="16" spans="3:53" x14ac:dyDescent="0.2">
      <c r="C16">
        <v>33.799999999999997</v>
      </c>
      <c r="F16">
        <v>0.1</v>
      </c>
      <c r="G16">
        <v>9.6</v>
      </c>
      <c r="H16">
        <v>0.1</v>
      </c>
      <c r="M16" s="4">
        <f t="shared" si="0"/>
        <v>0.28402366863905326</v>
      </c>
      <c r="N16" s="1">
        <v>2.2000000000000002</v>
      </c>
      <c r="R16">
        <v>61.4</v>
      </c>
      <c r="S16">
        <v>2.6</v>
      </c>
      <c r="Y16" s="2">
        <f t="shared" si="2"/>
        <v>0.32573289902280134</v>
      </c>
      <c r="AA16" s="2">
        <f t="shared" si="3"/>
        <v>-0.32500000000000001</v>
      </c>
      <c r="AG16">
        <v>43</v>
      </c>
      <c r="AI16">
        <v>3.6</v>
      </c>
      <c r="AL16" s="2">
        <f t="shared" si="4"/>
        <v>0.46511627906976744</v>
      </c>
      <c r="AN16" s="2">
        <f t="shared" si="1"/>
        <v>0.45</v>
      </c>
      <c r="AS16" s="2">
        <v>43</v>
      </c>
      <c r="AU16" s="2">
        <v>3.7</v>
      </c>
      <c r="AY16" s="2">
        <f t="shared" si="5"/>
        <v>0.46511627906976744</v>
      </c>
      <c r="AZ16" s="2"/>
      <c r="BA16" s="2">
        <f t="shared" si="6"/>
        <v>0.46250000000000002</v>
      </c>
    </row>
    <row r="17" spans="3:53" x14ac:dyDescent="0.2">
      <c r="C17">
        <v>34.799999999999997</v>
      </c>
      <c r="F17">
        <v>0.1</v>
      </c>
      <c r="G17">
        <v>9.6</v>
      </c>
      <c r="H17">
        <v>0.1</v>
      </c>
      <c r="M17" s="4">
        <f t="shared" si="0"/>
        <v>0.27586206896551724</v>
      </c>
      <c r="N17" s="1">
        <v>2.2000000000000002</v>
      </c>
      <c r="R17">
        <v>64.400000000000006</v>
      </c>
      <c r="S17">
        <v>2.5</v>
      </c>
      <c r="Y17" s="2">
        <f t="shared" si="2"/>
        <v>0.3105590062111801</v>
      </c>
      <c r="AA17" s="2">
        <f t="shared" si="3"/>
        <v>-0.3125</v>
      </c>
      <c r="AG17">
        <v>44</v>
      </c>
      <c r="AI17">
        <v>3.6</v>
      </c>
      <c r="AL17" s="2">
        <f t="shared" si="4"/>
        <v>0.45454545454545453</v>
      </c>
      <c r="AN17" s="2">
        <f t="shared" si="1"/>
        <v>0.45</v>
      </c>
      <c r="AS17" s="2">
        <v>44</v>
      </c>
      <c r="AU17" s="2">
        <v>3.6</v>
      </c>
      <c r="AY17" s="2">
        <f t="shared" si="5"/>
        <v>0.45454545454545453</v>
      </c>
      <c r="AZ17" s="2"/>
      <c r="BA17" s="2">
        <f t="shared" si="6"/>
        <v>0.45</v>
      </c>
    </row>
    <row r="18" spans="3:53" x14ac:dyDescent="0.2">
      <c r="C18">
        <v>35.799999999999997</v>
      </c>
      <c r="F18">
        <v>0.1</v>
      </c>
      <c r="G18">
        <v>9.6</v>
      </c>
      <c r="H18">
        <v>0.1</v>
      </c>
      <c r="M18" s="4">
        <f t="shared" si="0"/>
        <v>0.26815642458100558</v>
      </c>
      <c r="N18" s="1">
        <v>2.1</v>
      </c>
      <c r="R18">
        <v>67.400000000000006</v>
      </c>
      <c r="S18">
        <v>2.4</v>
      </c>
      <c r="Y18" s="2">
        <f t="shared" si="2"/>
        <v>0.29673590504451036</v>
      </c>
      <c r="AA18" s="2">
        <f t="shared" si="3"/>
        <v>-0.3</v>
      </c>
      <c r="AG18">
        <v>45</v>
      </c>
      <c r="AI18">
        <v>3.5</v>
      </c>
      <c r="AL18" s="2">
        <f t="shared" si="4"/>
        <v>0.44444444444444442</v>
      </c>
      <c r="AN18" s="2">
        <f t="shared" si="1"/>
        <v>0.4375</v>
      </c>
      <c r="AS18" s="2">
        <v>45</v>
      </c>
      <c r="AU18" s="2">
        <v>3.5</v>
      </c>
      <c r="AY18" s="2">
        <f t="shared" si="5"/>
        <v>0.44444444444444442</v>
      </c>
      <c r="AZ18" s="2"/>
      <c r="BA18" s="2">
        <f t="shared" si="6"/>
        <v>0.4375</v>
      </c>
    </row>
    <row r="19" spans="3:53" x14ac:dyDescent="0.2">
      <c r="C19">
        <v>36.799999999999997</v>
      </c>
      <c r="F19">
        <v>0.1</v>
      </c>
      <c r="G19">
        <v>9.6</v>
      </c>
      <c r="H19">
        <v>0.1</v>
      </c>
      <c r="M19" s="4">
        <f t="shared" si="0"/>
        <v>0.2608695652173913</v>
      </c>
      <c r="N19" s="1">
        <v>2</v>
      </c>
      <c r="R19">
        <v>70.400000000000006</v>
      </c>
      <c r="S19">
        <v>2.2999999999999998</v>
      </c>
      <c r="Y19" s="2">
        <f t="shared" si="2"/>
        <v>0.28409090909090906</v>
      </c>
      <c r="AA19" s="2">
        <f t="shared" si="3"/>
        <v>-0.28749999999999998</v>
      </c>
      <c r="AG19">
        <v>46</v>
      </c>
      <c r="AI19">
        <v>3.3</v>
      </c>
      <c r="AL19" s="2">
        <f t="shared" si="4"/>
        <v>0.43478260869565216</v>
      </c>
      <c r="AN19" s="2">
        <f t="shared" si="1"/>
        <v>0.41249999999999998</v>
      </c>
      <c r="AS19" s="2">
        <v>46</v>
      </c>
      <c r="AU19" s="2">
        <v>3.5</v>
      </c>
      <c r="AY19" s="2">
        <f t="shared" si="5"/>
        <v>0.43478260869565216</v>
      </c>
      <c r="AZ19" s="2"/>
      <c r="BA19" s="2">
        <f t="shared" si="6"/>
        <v>0.4375</v>
      </c>
    </row>
    <row r="20" spans="3:53" x14ac:dyDescent="0.2">
      <c r="C20">
        <v>37.799999999999997</v>
      </c>
      <c r="F20">
        <v>0.1</v>
      </c>
      <c r="G20">
        <v>9.6</v>
      </c>
      <c r="H20">
        <v>0.1</v>
      </c>
      <c r="M20" s="4">
        <f t="shared" si="0"/>
        <v>0.25396825396825395</v>
      </c>
      <c r="N20" s="1">
        <v>2</v>
      </c>
      <c r="R20">
        <v>73.400000000000006</v>
      </c>
      <c r="S20">
        <v>2.2000000000000002</v>
      </c>
      <c r="Y20" s="2">
        <f t="shared" si="2"/>
        <v>0.27247956403269752</v>
      </c>
      <c r="AA20" s="2">
        <f t="shared" si="3"/>
        <v>-0.27500000000000002</v>
      </c>
      <c r="AG20">
        <v>47</v>
      </c>
      <c r="AI20">
        <v>3.2</v>
      </c>
      <c r="AL20" s="2">
        <f t="shared" si="4"/>
        <v>0.42553191489361702</v>
      </c>
      <c r="AN20" s="2">
        <f t="shared" si="1"/>
        <v>0.4</v>
      </c>
      <c r="AS20" s="2">
        <v>47</v>
      </c>
      <c r="AU20" s="2">
        <v>3.4</v>
      </c>
      <c r="AY20" s="2">
        <f t="shared" si="5"/>
        <v>0.42553191489361702</v>
      </c>
      <c r="AZ20" s="2"/>
      <c r="BA20" s="2">
        <f t="shared" si="6"/>
        <v>0.42499999999999999</v>
      </c>
    </row>
    <row r="21" spans="3:53" x14ac:dyDescent="0.2">
      <c r="C21">
        <v>38.799999999999997</v>
      </c>
      <c r="F21">
        <v>0.1</v>
      </c>
      <c r="G21">
        <v>9.6</v>
      </c>
      <c r="H21">
        <v>0.1</v>
      </c>
      <c r="M21" s="4">
        <f t="shared" si="0"/>
        <v>0.24742268041237114</v>
      </c>
      <c r="N21" s="1">
        <v>1.9</v>
      </c>
      <c r="R21">
        <v>76.400000000000006</v>
      </c>
      <c r="S21">
        <v>2.1</v>
      </c>
      <c r="Y21" s="2">
        <f t="shared" si="2"/>
        <v>0.26178010471204188</v>
      </c>
      <c r="AA21" s="2">
        <f t="shared" si="3"/>
        <v>-0.26250000000000001</v>
      </c>
      <c r="AG21">
        <v>48</v>
      </c>
      <c r="AI21">
        <v>3.2</v>
      </c>
      <c r="AL21" s="2">
        <f t="shared" si="4"/>
        <v>0.41666666666666669</v>
      </c>
      <c r="AN21" s="2">
        <f t="shared" si="1"/>
        <v>0.4</v>
      </c>
      <c r="AS21" s="2">
        <v>48</v>
      </c>
      <c r="AU21" s="2">
        <v>3.3</v>
      </c>
      <c r="AY21" s="2">
        <f t="shared" si="5"/>
        <v>0.41666666666666669</v>
      </c>
      <c r="AZ21" s="2"/>
      <c r="BA21" s="2">
        <f t="shared" si="6"/>
        <v>0.41249999999999998</v>
      </c>
    </row>
    <row r="22" spans="3:53" x14ac:dyDescent="0.2">
      <c r="C22">
        <v>39.799999999999997</v>
      </c>
      <c r="F22">
        <v>0.1</v>
      </c>
      <c r="G22">
        <v>9.6</v>
      </c>
      <c r="H22">
        <v>0.1</v>
      </c>
      <c r="M22" s="4">
        <f t="shared" si="0"/>
        <v>0.24120603015075379</v>
      </c>
      <c r="N22" s="1">
        <v>1.9</v>
      </c>
      <c r="R22">
        <v>79.400000000000006</v>
      </c>
      <c r="S22">
        <v>2</v>
      </c>
      <c r="Y22" s="2">
        <f t="shared" si="2"/>
        <v>0.25188916876574308</v>
      </c>
      <c r="AA22" s="2">
        <f t="shared" si="3"/>
        <v>-0.25</v>
      </c>
      <c r="AG22">
        <v>49</v>
      </c>
      <c r="AI22">
        <v>3.1</v>
      </c>
      <c r="AL22" s="2">
        <f t="shared" si="4"/>
        <v>0.40816326530612246</v>
      </c>
      <c r="AN22" s="2">
        <f t="shared" si="1"/>
        <v>0.38750000000000001</v>
      </c>
      <c r="AS22" s="2">
        <v>49</v>
      </c>
      <c r="AU22" s="2">
        <v>3.2</v>
      </c>
      <c r="AY22" s="2">
        <f t="shared" si="5"/>
        <v>0.40816326530612246</v>
      </c>
      <c r="AZ22" s="2"/>
      <c r="BA22" s="2">
        <f t="shared" si="6"/>
        <v>0.4</v>
      </c>
    </row>
    <row r="23" spans="3:53" x14ac:dyDescent="0.2">
      <c r="C23">
        <v>40.799999999999997</v>
      </c>
      <c r="F23">
        <v>0.1</v>
      </c>
      <c r="G23">
        <v>9.6</v>
      </c>
      <c r="H23">
        <v>0.1</v>
      </c>
      <c r="M23" s="4">
        <f t="shared" si="0"/>
        <v>0.23529411764705882</v>
      </c>
      <c r="N23" s="1">
        <v>1.8</v>
      </c>
      <c r="R23">
        <v>82.4</v>
      </c>
      <c r="S23">
        <v>1.9</v>
      </c>
      <c r="Y23" s="2">
        <f t="shared" si="2"/>
        <v>0.24271844660194172</v>
      </c>
      <c r="AA23" s="2">
        <f t="shared" si="3"/>
        <v>-0.23749999999999999</v>
      </c>
      <c r="AG23">
        <v>50</v>
      </c>
      <c r="AI23">
        <v>3.1</v>
      </c>
      <c r="AL23" s="2">
        <f t="shared" si="4"/>
        <v>0.4</v>
      </c>
      <c r="AN23" s="2">
        <f t="shared" si="1"/>
        <v>0.38750000000000001</v>
      </c>
      <c r="AS23" s="2">
        <v>50</v>
      </c>
      <c r="AU23" s="2">
        <v>3.2</v>
      </c>
      <c r="AY23" s="2">
        <f t="shared" si="5"/>
        <v>0.4</v>
      </c>
      <c r="AZ23" s="2"/>
      <c r="BA23" s="2">
        <f t="shared" si="6"/>
        <v>0.4</v>
      </c>
    </row>
    <row r="24" spans="3:53" x14ac:dyDescent="0.2">
      <c r="C24">
        <v>41.8</v>
      </c>
      <c r="F24">
        <v>0.1</v>
      </c>
      <c r="G24">
        <v>9.6</v>
      </c>
      <c r="H24">
        <v>0.1</v>
      </c>
      <c r="M24" s="4">
        <f t="shared" si="0"/>
        <v>0.22966507177033493</v>
      </c>
      <c r="N24" s="1">
        <v>1.8</v>
      </c>
      <c r="R24">
        <v>85.4</v>
      </c>
      <c r="S24">
        <v>1.8</v>
      </c>
      <c r="Y24" s="2">
        <f t="shared" si="2"/>
        <v>0.23419203747072598</v>
      </c>
      <c r="AA24" s="2">
        <f t="shared" si="3"/>
        <v>-0.22500000000000001</v>
      </c>
      <c r="AG24">
        <v>51</v>
      </c>
      <c r="AI24">
        <v>3</v>
      </c>
      <c r="AL24" s="2">
        <f t="shared" si="4"/>
        <v>0.39215686274509803</v>
      </c>
      <c r="AN24" s="2">
        <f t="shared" si="1"/>
        <v>0.375</v>
      </c>
      <c r="AS24" s="2">
        <v>51</v>
      </c>
      <c r="AU24" s="2">
        <v>3.1</v>
      </c>
      <c r="AY24" s="2">
        <f t="shared" si="5"/>
        <v>0.39215686274509803</v>
      </c>
      <c r="AZ24" s="2"/>
      <c r="BA24" s="2">
        <f t="shared" si="6"/>
        <v>0.38750000000000001</v>
      </c>
    </row>
    <row r="25" spans="3:53" x14ac:dyDescent="0.2">
      <c r="C25">
        <v>42.8</v>
      </c>
      <c r="F25">
        <v>0.1</v>
      </c>
      <c r="G25">
        <v>9.6</v>
      </c>
      <c r="H25">
        <v>0.1</v>
      </c>
      <c r="M25" s="4">
        <f t="shared" si="0"/>
        <v>0.22429906542056074</v>
      </c>
      <c r="N25" s="1">
        <v>1.7</v>
      </c>
      <c r="R25">
        <v>88.4</v>
      </c>
      <c r="S25">
        <v>1.7</v>
      </c>
      <c r="Y25" s="2">
        <f t="shared" si="2"/>
        <v>0.22624434389140269</v>
      </c>
      <c r="AA25" s="2">
        <f t="shared" si="3"/>
        <v>-0.21249999999999999</v>
      </c>
      <c r="AG25">
        <v>52</v>
      </c>
      <c r="AI25">
        <v>2.9</v>
      </c>
      <c r="AL25" s="2">
        <f t="shared" si="4"/>
        <v>0.38461538461538464</v>
      </c>
      <c r="AN25" s="2">
        <f t="shared" si="1"/>
        <v>0.36249999999999999</v>
      </c>
      <c r="AS25" s="2">
        <v>52</v>
      </c>
      <c r="AU25" s="2">
        <v>3</v>
      </c>
      <c r="AY25" s="2">
        <f t="shared" si="5"/>
        <v>0.38461538461538464</v>
      </c>
      <c r="AZ25" s="2"/>
      <c r="BA25" s="2">
        <f t="shared" si="6"/>
        <v>0.375</v>
      </c>
    </row>
    <row r="26" spans="3:53" x14ac:dyDescent="0.2">
      <c r="C26">
        <v>43.8</v>
      </c>
      <c r="F26">
        <v>0.1</v>
      </c>
      <c r="G26">
        <v>9.6</v>
      </c>
      <c r="H26">
        <v>0.1</v>
      </c>
      <c r="M26" s="4">
        <f t="shared" si="0"/>
        <v>0.21917808219178084</v>
      </c>
      <c r="N26" s="1">
        <v>1.7</v>
      </c>
      <c r="R26">
        <v>91.4</v>
      </c>
      <c r="S26">
        <v>1.7</v>
      </c>
      <c r="Y26" s="2">
        <f t="shared" si="2"/>
        <v>0.21881838074398249</v>
      </c>
      <c r="AA26" s="2">
        <f t="shared" si="3"/>
        <v>-0.21249999999999999</v>
      </c>
      <c r="AG26">
        <v>53</v>
      </c>
      <c r="AI26">
        <v>2.9</v>
      </c>
      <c r="AL26" s="2">
        <f t="shared" si="4"/>
        <v>0.37735849056603776</v>
      </c>
      <c r="AN26" s="2">
        <f t="shared" si="1"/>
        <v>0.36249999999999999</v>
      </c>
      <c r="AS26" s="2">
        <v>53</v>
      </c>
      <c r="AU26" s="2">
        <v>3</v>
      </c>
      <c r="AY26" s="2">
        <f t="shared" si="5"/>
        <v>0.37735849056603776</v>
      </c>
      <c r="AZ26" s="2"/>
      <c r="BA26" s="2">
        <f t="shared" si="6"/>
        <v>0.375</v>
      </c>
    </row>
    <row r="27" spans="3:53" x14ac:dyDescent="0.2">
      <c r="C27">
        <v>44.8</v>
      </c>
      <c r="F27">
        <v>0.1</v>
      </c>
      <c r="G27">
        <v>9.6</v>
      </c>
      <c r="H27">
        <v>0.1</v>
      </c>
      <c r="M27" s="4">
        <f t="shared" si="0"/>
        <v>0.2142857142857143</v>
      </c>
      <c r="N27" s="1">
        <v>1.7</v>
      </c>
      <c r="R27">
        <v>94.4</v>
      </c>
      <c r="S27">
        <v>1.6</v>
      </c>
      <c r="Y27" s="2">
        <f t="shared" si="2"/>
        <v>0.21186440677966101</v>
      </c>
      <c r="AA27" s="2">
        <f t="shared" si="3"/>
        <v>-0.2</v>
      </c>
      <c r="AG27">
        <v>54</v>
      </c>
      <c r="AI27">
        <v>2.8</v>
      </c>
      <c r="AL27" s="2">
        <f t="shared" si="4"/>
        <v>0.37037037037037035</v>
      </c>
      <c r="AN27" s="2">
        <f t="shared" si="1"/>
        <v>0.35</v>
      </c>
      <c r="AS27" s="2">
        <v>54</v>
      </c>
      <c r="AU27" s="2">
        <v>2.9</v>
      </c>
      <c r="AY27" s="2">
        <f t="shared" si="5"/>
        <v>0.37037037037037035</v>
      </c>
      <c r="AZ27" s="2"/>
      <c r="BA27" s="2">
        <f t="shared" si="6"/>
        <v>0.36249999999999999</v>
      </c>
    </row>
    <row r="28" spans="3:53" x14ac:dyDescent="0.2">
      <c r="C28">
        <v>45.8</v>
      </c>
      <c r="F28">
        <v>0.1</v>
      </c>
      <c r="G28">
        <v>9.6</v>
      </c>
      <c r="H28">
        <v>0.1</v>
      </c>
      <c r="M28" s="4">
        <f t="shared" si="0"/>
        <v>0.20960698689956334</v>
      </c>
      <c r="N28" s="1">
        <v>1.6</v>
      </c>
      <c r="R28">
        <v>97.4</v>
      </c>
      <c r="S28">
        <v>1.6</v>
      </c>
      <c r="Y28" s="2">
        <f t="shared" si="2"/>
        <v>0.20533880903490759</v>
      </c>
      <c r="AA28" s="2">
        <f t="shared" si="3"/>
        <v>-0.2</v>
      </c>
      <c r="AG28">
        <v>55</v>
      </c>
      <c r="AI28">
        <v>2.8</v>
      </c>
      <c r="AL28" s="2">
        <f t="shared" si="4"/>
        <v>0.36363636363636365</v>
      </c>
      <c r="AN28" s="2">
        <f t="shared" si="1"/>
        <v>0.35</v>
      </c>
      <c r="AS28" s="2">
        <v>55</v>
      </c>
      <c r="AU28" s="2">
        <v>2.9</v>
      </c>
      <c r="AY28" s="2">
        <f t="shared" si="5"/>
        <v>0.36363636363636365</v>
      </c>
      <c r="AZ28" s="2"/>
      <c r="BA28" s="2">
        <f t="shared" si="6"/>
        <v>0.36249999999999999</v>
      </c>
    </row>
    <row r="29" spans="3:53" x14ac:dyDescent="0.2">
      <c r="C29">
        <v>46.8</v>
      </c>
      <c r="F29">
        <v>0.1</v>
      </c>
      <c r="G29">
        <v>9.6</v>
      </c>
      <c r="H29">
        <v>0.1</v>
      </c>
      <c r="M29" s="4">
        <f t="shared" si="0"/>
        <v>0.20512820512820512</v>
      </c>
      <c r="N29" s="1">
        <v>1.6</v>
      </c>
      <c r="R29">
        <v>100.4</v>
      </c>
      <c r="S29">
        <v>1.5</v>
      </c>
      <c r="Y29" s="2">
        <f t="shared" si="2"/>
        <v>0.19920318725099601</v>
      </c>
      <c r="AA29" s="2">
        <f t="shared" si="3"/>
        <v>-0.1875</v>
      </c>
      <c r="AG29">
        <v>56</v>
      </c>
      <c r="AI29">
        <v>2.7</v>
      </c>
      <c r="AL29" s="2">
        <f t="shared" si="4"/>
        <v>0.35714285714285715</v>
      </c>
      <c r="AN29" s="2">
        <f t="shared" si="1"/>
        <v>0.33750000000000002</v>
      </c>
      <c r="AS29" s="2">
        <v>56</v>
      </c>
      <c r="AU29" s="2">
        <v>2.8</v>
      </c>
      <c r="AY29" s="2">
        <f t="shared" si="5"/>
        <v>0.35714285714285715</v>
      </c>
      <c r="AZ29" s="2"/>
      <c r="BA29" s="2">
        <f t="shared" si="6"/>
        <v>0.35</v>
      </c>
    </row>
    <row r="30" spans="3:53" x14ac:dyDescent="0.2">
      <c r="C30">
        <v>47.8</v>
      </c>
      <c r="F30">
        <v>0.1</v>
      </c>
      <c r="G30">
        <v>9.6</v>
      </c>
      <c r="H30">
        <v>0.1</v>
      </c>
      <c r="M30" s="4">
        <f t="shared" si="0"/>
        <v>0.20083682008368201</v>
      </c>
      <c r="N30" s="1">
        <v>1.6</v>
      </c>
      <c r="R30">
        <v>103.4</v>
      </c>
      <c r="S30">
        <v>1.5</v>
      </c>
      <c r="Y30" s="2">
        <f t="shared" si="2"/>
        <v>0.19342359767891681</v>
      </c>
      <c r="AA30" s="2">
        <f t="shared" si="3"/>
        <v>-0.1875</v>
      </c>
      <c r="AG30">
        <v>57</v>
      </c>
      <c r="AI30">
        <v>2.7</v>
      </c>
      <c r="AL30" s="2">
        <f t="shared" si="4"/>
        <v>0.35087719298245612</v>
      </c>
      <c r="AN30" s="2">
        <f t="shared" si="1"/>
        <v>0.33750000000000002</v>
      </c>
      <c r="AS30" s="2">
        <v>57</v>
      </c>
      <c r="AU30" s="2">
        <v>2.8</v>
      </c>
      <c r="AY30" s="2">
        <f t="shared" si="5"/>
        <v>0.35087719298245612</v>
      </c>
      <c r="AZ30" s="2"/>
      <c r="BA30" s="2">
        <f t="shared" si="6"/>
        <v>0.35</v>
      </c>
    </row>
    <row r="31" spans="3:53" x14ac:dyDescent="0.2">
      <c r="C31">
        <v>48.8</v>
      </c>
      <c r="F31">
        <v>0.1</v>
      </c>
      <c r="G31">
        <v>9.6</v>
      </c>
      <c r="H31">
        <v>0.1</v>
      </c>
      <c r="M31" s="4">
        <f t="shared" si="0"/>
        <v>0.19672131147540983</v>
      </c>
      <c r="N31" s="1">
        <v>1.5</v>
      </c>
      <c r="R31">
        <v>106.4</v>
      </c>
      <c r="S31">
        <v>1.5</v>
      </c>
      <c r="Y31" s="2">
        <f t="shared" si="2"/>
        <v>0.18796992481203006</v>
      </c>
      <c r="AA31" s="2">
        <f t="shared" si="3"/>
        <v>-0.1875</v>
      </c>
      <c r="AG31">
        <v>58</v>
      </c>
      <c r="AI31">
        <v>2.7</v>
      </c>
      <c r="AL31" s="2">
        <f t="shared" si="4"/>
        <v>0.34482758620689657</v>
      </c>
      <c r="AN31" s="2">
        <f t="shared" si="1"/>
        <v>0.33750000000000002</v>
      </c>
      <c r="AS31" s="2">
        <v>58</v>
      </c>
      <c r="AU31" s="2">
        <v>2.7</v>
      </c>
      <c r="AY31" s="2">
        <f t="shared" si="5"/>
        <v>0.34482758620689657</v>
      </c>
      <c r="AZ31" s="2"/>
      <c r="BA31" s="2">
        <f t="shared" si="6"/>
        <v>0.33750000000000002</v>
      </c>
    </row>
    <row r="32" spans="3:53" x14ac:dyDescent="0.2">
      <c r="C32">
        <v>49.8</v>
      </c>
      <c r="F32">
        <v>0.1</v>
      </c>
      <c r="G32">
        <v>9.6</v>
      </c>
      <c r="H32">
        <v>0.1</v>
      </c>
      <c r="M32" s="4">
        <f t="shared" si="0"/>
        <v>0.19277108433734941</v>
      </c>
      <c r="N32" s="1">
        <v>1.5</v>
      </c>
      <c r="R32">
        <v>109.4</v>
      </c>
      <c r="S32">
        <v>1.4</v>
      </c>
      <c r="Y32" s="2">
        <f t="shared" si="2"/>
        <v>0.18281535648994515</v>
      </c>
      <c r="AA32" s="2">
        <f t="shared" si="3"/>
        <v>-0.17499999999999999</v>
      </c>
      <c r="AG32">
        <v>59</v>
      </c>
      <c r="AI32">
        <v>2.6</v>
      </c>
      <c r="AL32" s="2">
        <f t="shared" si="4"/>
        <v>0.33898305084745761</v>
      </c>
      <c r="AN32" s="2">
        <f t="shared" si="1"/>
        <v>0.32500000000000001</v>
      </c>
      <c r="AS32" s="2">
        <v>59</v>
      </c>
      <c r="AU32" s="2">
        <v>2.7</v>
      </c>
      <c r="AY32" s="2">
        <f t="shared" si="5"/>
        <v>0.33898305084745761</v>
      </c>
      <c r="AZ32" s="2"/>
      <c r="BA32" s="2">
        <f t="shared" si="6"/>
        <v>0.33750000000000002</v>
      </c>
    </row>
    <row r="33" spans="3:53" x14ac:dyDescent="0.2">
      <c r="C33">
        <v>50.8</v>
      </c>
      <c r="F33">
        <v>0.1</v>
      </c>
      <c r="G33">
        <v>9.6</v>
      </c>
      <c r="H33">
        <v>0.1</v>
      </c>
      <c r="M33" s="4">
        <f t="shared" si="0"/>
        <v>0.1889763779527559</v>
      </c>
      <c r="N33" s="1">
        <v>1.5</v>
      </c>
      <c r="AG33">
        <v>62</v>
      </c>
      <c r="AI33">
        <v>2.5</v>
      </c>
      <c r="AL33" s="2">
        <f t="shared" si="4"/>
        <v>0.32258064516129031</v>
      </c>
      <c r="AN33" s="2">
        <f t="shared" si="1"/>
        <v>0.3125</v>
      </c>
      <c r="AS33" s="2">
        <v>60</v>
      </c>
      <c r="AU33" s="2">
        <v>2.6</v>
      </c>
      <c r="AY33" s="2">
        <f t="shared" si="5"/>
        <v>0.33333333333333331</v>
      </c>
      <c r="AZ33" s="2"/>
      <c r="BA33" s="2">
        <f t="shared" si="6"/>
        <v>0.32500000000000001</v>
      </c>
    </row>
    <row r="34" spans="3:53" x14ac:dyDescent="0.2">
      <c r="C34">
        <v>51.8</v>
      </c>
      <c r="F34">
        <v>0.1</v>
      </c>
      <c r="G34">
        <v>9.6</v>
      </c>
      <c r="H34">
        <v>0.1</v>
      </c>
      <c r="M34" s="4">
        <f t="shared" si="0"/>
        <v>0.18532818532818532</v>
      </c>
      <c r="N34" s="1">
        <v>1.4</v>
      </c>
      <c r="AG34">
        <v>65</v>
      </c>
      <c r="AI34">
        <v>2.4</v>
      </c>
      <c r="AL34" s="2">
        <f t="shared" si="4"/>
        <v>0.30769230769230771</v>
      </c>
      <c r="AN34" s="2">
        <f t="shared" si="1"/>
        <v>0.3</v>
      </c>
      <c r="AS34" s="2">
        <v>63</v>
      </c>
      <c r="AU34" s="2">
        <v>2.5</v>
      </c>
      <c r="AY34" s="2">
        <f t="shared" si="5"/>
        <v>0.31746031746031744</v>
      </c>
      <c r="AZ34" s="2"/>
      <c r="BA34" s="2">
        <f t="shared" si="6"/>
        <v>0.3125</v>
      </c>
    </row>
    <row r="35" spans="3:53" x14ac:dyDescent="0.2">
      <c r="C35">
        <v>52.8</v>
      </c>
      <c r="F35">
        <v>0.1</v>
      </c>
      <c r="G35">
        <v>9.6</v>
      </c>
      <c r="H35">
        <v>0.1</v>
      </c>
      <c r="M35" s="4">
        <f t="shared" si="0"/>
        <v>0.18181818181818182</v>
      </c>
      <c r="N35" s="1">
        <v>1.4</v>
      </c>
      <c r="AG35">
        <v>68</v>
      </c>
      <c r="AI35">
        <v>2.2999999999999998</v>
      </c>
      <c r="AL35" s="2">
        <f t="shared" si="4"/>
        <v>0.29411764705882354</v>
      </c>
      <c r="AN35" s="2">
        <f t="shared" ref="AN35:AN52" si="7">AI35/$G$47</f>
        <v>0.28749999999999998</v>
      </c>
      <c r="AS35" s="2">
        <v>66</v>
      </c>
      <c r="AU35" s="2">
        <v>2.4</v>
      </c>
      <c r="AY35" s="2">
        <f t="shared" si="5"/>
        <v>0.30303030303030304</v>
      </c>
      <c r="AZ35" s="2"/>
      <c r="BA35" s="2">
        <f t="shared" si="6"/>
        <v>0.3</v>
      </c>
    </row>
    <row r="36" spans="3:53" x14ac:dyDescent="0.2">
      <c r="AG36">
        <v>71</v>
      </c>
      <c r="AI36">
        <v>2.2000000000000002</v>
      </c>
      <c r="AL36" s="2">
        <f t="shared" si="4"/>
        <v>0.28169014084507044</v>
      </c>
      <c r="AN36" s="2">
        <f t="shared" si="7"/>
        <v>0.27500000000000002</v>
      </c>
      <c r="AS36" s="2">
        <v>69</v>
      </c>
      <c r="AU36" s="2">
        <v>2.2999999999999998</v>
      </c>
      <c r="AY36" s="2">
        <f t="shared" si="5"/>
        <v>0.28985507246376813</v>
      </c>
      <c r="AZ36" s="2"/>
      <c r="BA36" s="2">
        <f t="shared" si="6"/>
        <v>0.28749999999999998</v>
      </c>
    </row>
    <row r="37" spans="3:53" x14ac:dyDescent="0.2">
      <c r="AG37">
        <v>74</v>
      </c>
      <c r="AI37">
        <v>2.1</v>
      </c>
      <c r="AL37" s="2">
        <f t="shared" si="4"/>
        <v>0.27027027027027029</v>
      </c>
      <c r="AN37" s="2">
        <f t="shared" si="7"/>
        <v>0.26250000000000001</v>
      </c>
      <c r="AS37" s="2">
        <v>72</v>
      </c>
      <c r="AU37" s="2">
        <v>2.2000000000000002</v>
      </c>
      <c r="AY37" s="2">
        <f t="shared" si="5"/>
        <v>0.27777777777777779</v>
      </c>
      <c r="AZ37" s="2"/>
      <c r="BA37" s="2">
        <f t="shared" si="6"/>
        <v>0.27500000000000002</v>
      </c>
    </row>
    <row r="38" spans="3:53" x14ac:dyDescent="0.2">
      <c r="AG38">
        <v>77</v>
      </c>
      <c r="AI38">
        <v>2</v>
      </c>
      <c r="AL38" s="2">
        <f t="shared" si="4"/>
        <v>0.25974025974025972</v>
      </c>
      <c r="AN38" s="2">
        <f t="shared" si="7"/>
        <v>0.25</v>
      </c>
      <c r="AS38" s="2">
        <v>75</v>
      </c>
      <c r="AU38" s="2">
        <v>2.1</v>
      </c>
      <c r="AY38" s="2">
        <f t="shared" si="5"/>
        <v>0.26666666666666666</v>
      </c>
      <c r="AZ38" s="2"/>
      <c r="BA38" s="2">
        <f t="shared" si="6"/>
        <v>0.26250000000000001</v>
      </c>
    </row>
    <row r="39" spans="3:53" x14ac:dyDescent="0.2">
      <c r="AG39">
        <v>80</v>
      </c>
      <c r="AI39">
        <v>1.9</v>
      </c>
      <c r="AL39" s="2">
        <f t="shared" si="4"/>
        <v>0.25</v>
      </c>
      <c r="AN39" s="2">
        <f t="shared" si="7"/>
        <v>0.23749999999999999</v>
      </c>
      <c r="AS39" s="2">
        <v>78</v>
      </c>
      <c r="AU39" s="2">
        <v>2</v>
      </c>
      <c r="AY39" s="2">
        <f t="shared" si="5"/>
        <v>0.25641025641025639</v>
      </c>
      <c r="AZ39" s="2"/>
      <c r="BA39" s="2">
        <f t="shared" si="6"/>
        <v>0.25</v>
      </c>
    </row>
    <row r="40" spans="3:53" x14ac:dyDescent="0.2">
      <c r="AG40">
        <v>83</v>
      </c>
      <c r="AI40">
        <v>1.8</v>
      </c>
      <c r="AL40" s="2">
        <f t="shared" si="4"/>
        <v>0.24096385542168675</v>
      </c>
      <c r="AN40" s="2">
        <f t="shared" si="7"/>
        <v>0.22500000000000001</v>
      </c>
      <c r="AS40" s="2">
        <v>81</v>
      </c>
      <c r="AU40" s="2">
        <v>1.9</v>
      </c>
      <c r="AY40" s="2">
        <f t="shared" si="5"/>
        <v>0.24691358024691357</v>
      </c>
      <c r="AZ40" s="2"/>
      <c r="BA40" s="2">
        <f t="shared" si="6"/>
        <v>0.23749999999999999</v>
      </c>
    </row>
    <row r="41" spans="3:53" x14ac:dyDescent="0.2">
      <c r="AG41">
        <v>86</v>
      </c>
      <c r="AI41">
        <v>1.8</v>
      </c>
      <c r="AL41" s="2">
        <f t="shared" si="4"/>
        <v>0.23255813953488372</v>
      </c>
      <c r="AN41" s="2">
        <f t="shared" si="7"/>
        <v>0.22500000000000001</v>
      </c>
      <c r="AS41" s="2">
        <v>84</v>
      </c>
      <c r="AU41" s="2">
        <v>1.9</v>
      </c>
      <c r="AY41" s="2">
        <f t="shared" si="5"/>
        <v>0.23809523809523808</v>
      </c>
      <c r="AZ41" s="2"/>
      <c r="BA41" s="2">
        <f t="shared" si="6"/>
        <v>0.23749999999999999</v>
      </c>
    </row>
    <row r="42" spans="3:53" x14ac:dyDescent="0.2">
      <c r="AG42">
        <v>89</v>
      </c>
      <c r="AI42">
        <v>1.7</v>
      </c>
      <c r="AL42" s="2">
        <f t="shared" si="4"/>
        <v>0.2247191011235955</v>
      </c>
      <c r="AN42" s="2">
        <f t="shared" si="7"/>
        <v>0.21249999999999999</v>
      </c>
      <c r="AS42" s="2">
        <v>87</v>
      </c>
      <c r="AU42" s="2">
        <v>1.8</v>
      </c>
      <c r="AY42" s="2">
        <f t="shared" si="5"/>
        <v>0.22988505747126436</v>
      </c>
      <c r="AZ42" s="2"/>
      <c r="BA42" s="2">
        <f t="shared" si="6"/>
        <v>0.22500000000000001</v>
      </c>
    </row>
    <row r="43" spans="3:53" x14ac:dyDescent="0.2">
      <c r="AG43">
        <v>99</v>
      </c>
      <c r="AI43">
        <v>1.6</v>
      </c>
      <c r="AL43" s="2">
        <f t="shared" si="4"/>
        <v>0.20202020202020202</v>
      </c>
      <c r="AN43" s="2">
        <f t="shared" si="7"/>
        <v>0.2</v>
      </c>
      <c r="AS43" s="2">
        <v>90</v>
      </c>
      <c r="AU43" s="2">
        <v>1.7</v>
      </c>
      <c r="AY43" s="2">
        <f t="shared" si="5"/>
        <v>0.22222222222222221</v>
      </c>
      <c r="AZ43" s="2"/>
      <c r="BA43" s="2">
        <f t="shared" si="6"/>
        <v>0.21249999999999999</v>
      </c>
    </row>
    <row r="44" spans="3:53" x14ac:dyDescent="0.2">
      <c r="AG44">
        <v>109</v>
      </c>
      <c r="AI44">
        <v>1.4</v>
      </c>
      <c r="AL44" s="2">
        <f t="shared" si="4"/>
        <v>0.1834862385321101</v>
      </c>
      <c r="AN44" s="2">
        <f t="shared" si="7"/>
        <v>0.17499999999999999</v>
      </c>
      <c r="AS44" s="2">
        <v>100</v>
      </c>
      <c r="AU44" s="2">
        <v>1.6</v>
      </c>
      <c r="AY44" s="2">
        <f t="shared" si="5"/>
        <v>0.2</v>
      </c>
      <c r="AZ44" s="2"/>
      <c r="BA44" s="2">
        <f t="shared" si="6"/>
        <v>0.2</v>
      </c>
    </row>
    <row r="45" spans="3:53" x14ac:dyDescent="0.2">
      <c r="I45" t="s">
        <v>5</v>
      </c>
      <c r="J45" t="s">
        <v>4</v>
      </c>
      <c r="AG45">
        <v>119</v>
      </c>
      <c r="AI45">
        <v>1.2</v>
      </c>
      <c r="AL45" s="2">
        <f t="shared" si="4"/>
        <v>0.16806722689075632</v>
      </c>
      <c r="AN45" s="2">
        <f t="shared" si="7"/>
        <v>0.15</v>
      </c>
      <c r="AS45" s="2">
        <v>110</v>
      </c>
      <c r="AU45" s="2">
        <v>1.4</v>
      </c>
      <c r="AY45" s="2">
        <f t="shared" si="5"/>
        <v>0.18181818181818182</v>
      </c>
      <c r="AZ45" s="2"/>
      <c r="BA45" s="2">
        <f t="shared" si="6"/>
        <v>0.17499999999999999</v>
      </c>
    </row>
    <row r="46" spans="3:53" x14ac:dyDescent="0.2">
      <c r="AG46">
        <v>129</v>
      </c>
      <c r="AI46">
        <v>1.1000000000000001</v>
      </c>
      <c r="AL46" s="2">
        <f t="shared" si="4"/>
        <v>0.15503875968992248</v>
      </c>
      <c r="AN46" s="2">
        <f t="shared" si="7"/>
        <v>0.13750000000000001</v>
      </c>
      <c r="AS46" s="2">
        <v>120</v>
      </c>
      <c r="AU46" s="2">
        <v>1.3</v>
      </c>
      <c r="AY46" s="2">
        <f t="shared" si="5"/>
        <v>0.16666666666666666</v>
      </c>
      <c r="AZ46" s="2"/>
      <c r="BA46" s="2">
        <f t="shared" si="6"/>
        <v>0.16250000000000001</v>
      </c>
    </row>
    <row r="47" spans="3:53" x14ac:dyDescent="0.2">
      <c r="E47" s="1">
        <v>3.6</v>
      </c>
      <c r="G47">
        <v>8</v>
      </c>
      <c r="I47" s="2">
        <v>0.46153846153846151</v>
      </c>
      <c r="J47" s="2">
        <f>-E47/$G$47</f>
        <v>-0.45</v>
      </c>
      <c r="AG47">
        <v>139</v>
      </c>
      <c r="AI47">
        <v>1.1000000000000001</v>
      </c>
      <c r="AL47" s="2">
        <f t="shared" si="4"/>
        <v>0.14388489208633093</v>
      </c>
      <c r="AN47" s="2">
        <f t="shared" si="7"/>
        <v>0.13750000000000001</v>
      </c>
      <c r="AS47" s="2">
        <v>130</v>
      </c>
      <c r="AU47" s="2">
        <v>1.2</v>
      </c>
      <c r="AY47" s="2">
        <f t="shared" si="5"/>
        <v>0.15384615384615385</v>
      </c>
      <c r="AZ47" s="2"/>
      <c r="BA47" s="2">
        <f t="shared" si="6"/>
        <v>0.15</v>
      </c>
    </row>
    <row r="48" spans="3:53" x14ac:dyDescent="0.2">
      <c r="E48" s="1">
        <v>3.5</v>
      </c>
      <c r="I48" s="2">
        <v>0.44036697247706419</v>
      </c>
      <c r="J48" s="2">
        <f t="shared" ref="J48:J79" si="8">-E48/$G$47</f>
        <v>-0.4375</v>
      </c>
      <c r="AG48">
        <v>149</v>
      </c>
      <c r="AI48">
        <v>1</v>
      </c>
      <c r="AL48" s="2">
        <f t="shared" si="4"/>
        <v>0.13422818791946309</v>
      </c>
      <c r="AN48" s="2">
        <f t="shared" si="7"/>
        <v>0.125</v>
      </c>
      <c r="AS48" s="2">
        <v>140</v>
      </c>
      <c r="AU48" s="2">
        <v>1.1000000000000001</v>
      </c>
      <c r="AY48" s="2">
        <f t="shared" si="5"/>
        <v>0.14285714285714285</v>
      </c>
      <c r="AZ48" s="2"/>
      <c r="BA48" s="2">
        <f t="shared" si="6"/>
        <v>0.13750000000000001</v>
      </c>
    </row>
    <row r="49" spans="5:53" x14ac:dyDescent="0.2">
      <c r="E49" s="1">
        <v>3.3</v>
      </c>
      <c r="I49" s="2">
        <v>0.42105263157894735</v>
      </c>
      <c r="J49" s="2">
        <f t="shared" si="8"/>
        <v>-0.41249999999999998</v>
      </c>
      <c r="AG49">
        <v>159</v>
      </c>
      <c r="AI49">
        <v>0.9</v>
      </c>
      <c r="AL49" s="2">
        <f t="shared" si="4"/>
        <v>0.12578616352201258</v>
      </c>
      <c r="AN49" s="2">
        <f t="shared" si="7"/>
        <v>0.1125</v>
      </c>
      <c r="AS49" s="2">
        <v>150</v>
      </c>
      <c r="AU49" s="2">
        <v>1</v>
      </c>
      <c r="AY49" s="2">
        <f t="shared" si="5"/>
        <v>0.13333333333333333</v>
      </c>
      <c r="AZ49" s="2"/>
      <c r="BA49" s="2">
        <f t="shared" si="6"/>
        <v>0.125</v>
      </c>
    </row>
    <row r="50" spans="5:53" x14ac:dyDescent="0.2">
      <c r="E50" s="1">
        <v>3.1</v>
      </c>
      <c r="I50" s="2">
        <v>0.40336134453781508</v>
      </c>
      <c r="J50" s="2">
        <f t="shared" si="8"/>
        <v>-0.38750000000000001</v>
      </c>
      <c r="AG50">
        <v>169</v>
      </c>
      <c r="AI50">
        <v>0.9</v>
      </c>
      <c r="AL50" s="2">
        <f t="shared" si="4"/>
        <v>0.11834319526627218</v>
      </c>
      <c r="AN50" s="2">
        <f t="shared" si="7"/>
        <v>0.1125</v>
      </c>
      <c r="AS50" s="2">
        <v>160</v>
      </c>
      <c r="AU50" s="2">
        <v>1</v>
      </c>
      <c r="AY50" s="2">
        <f t="shared" si="5"/>
        <v>0.125</v>
      </c>
      <c r="AZ50" s="2"/>
      <c r="BA50" s="2">
        <f t="shared" si="6"/>
        <v>0.125</v>
      </c>
    </row>
    <row r="51" spans="5:53" x14ac:dyDescent="0.2">
      <c r="E51" s="1">
        <v>3</v>
      </c>
      <c r="I51" s="2">
        <v>0.38709677419354838</v>
      </c>
      <c r="J51" s="2">
        <f t="shared" si="8"/>
        <v>-0.375</v>
      </c>
      <c r="AG51">
        <v>179</v>
      </c>
      <c r="AI51">
        <v>0.8</v>
      </c>
      <c r="AL51" s="2">
        <f t="shared" si="4"/>
        <v>0.11173184357541899</v>
      </c>
      <c r="AN51" s="2">
        <f t="shared" si="7"/>
        <v>0.1</v>
      </c>
      <c r="AS51" s="2">
        <v>170</v>
      </c>
      <c r="AU51" s="2">
        <v>0.9</v>
      </c>
      <c r="AY51" s="2">
        <f t="shared" si="5"/>
        <v>0.11764705882352941</v>
      </c>
      <c r="AZ51" s="2"/>
      <c r="BA51" s="2">
        <f t="shared" si="6"/>
        <v>0.1125</v>
      </c>
    </row>
    <row r="52" spans="5:53" x14ac:dyDescent="0.2">
      <c r="E52" s="1">
        <v>3</v>
      </c>
      <c r="I52" s="2">
        <v>0.37209302325581395</v>
      </c>
      <c r="J52" s="2">
        <f t="shared" si="8"/>
        <v>-0.375</v>
      </c>
      <c r="AG52">
        <v>189</v>
      </c>
      <c r="AI52">
        <v>0.8</v>
      </c>
      <c r="AL52" s="2">
        <f t="shared" si="4"/>
        <v>0.10582010582010581</v>
      </c>
      <c r="AN52" s="2">
        <f t="shared" si="7"/>
        <v>0.1</v>
      </c>
      <c r="AS52" s="2">
        <v>180</v>
      </c>
      <c r="AU52" s="2">
        <v>0.8</v>
      </c>
      <c r="AY52" s="2">
        <f t="shared" si="5"/>
        <v>0.1111111111111111</v>
      </c>
      <c r="AZ52" s="2"/>
      <c r="BA52" s="2">
        <f t="shared" si="6"/>
        <v>0.1</v>
      </c>
    </row>
    <row r="53" spans="5:53" x14ac:dyDescent="0.2">
      <c r="E53" s="1">
        <v>2.8</v>
      </c>
      <c r="I53" s="2">
        <v>0.35820895522388058</v>
      </c>
      <c r="J53" s="2">
        <f t="shared" si="8"/>
        <v>-0.35</v>
      </c>
      <c r="AS53" s="2">
        <v>190</v>
      </c>
      <c r="AU53" s="2">
        <v>0.8</v>
      </c>
      <c r="AY53" s="2">
        <f t="shared" si="5"/>
        <v>0.10526315789473684</v>
      </c>
      <c r="AZ53" s="2"/>
      <c r="BA53" s="2">
        <f t="shared" si="6"/>
        <v>0.1</v>
      </c>
    </row>
    <row r="54" spans="5:53" x14ac:dyDescent="0.2">
      <c r="E54" s="1">
        <v>2.7</v>
      </c>
      <c r="I54" s="2">
        <v>0.34532374100719421</v>
      </c>
      <c r="J54" s="2">
        <f t="shared" si="8"/>
        <v>-0.33750000000000002</v>
      </c>
    </row>
    <row r="55" spans="5:53" x14ac:dyDescent="0.2">
      <c r="E55" s="1">
        <v>2.6</v>
      </c>
      <c r="I55" s="2">
        <v>0.33333333333333331</v>
      </c>
      <c r="J55" s="2">
        <f t="shared" si="8"/>
        <v>-0.32500000000000001</v>
      </c>
    </row>
    <row r="56" spans="5:53" x14ac:dyDescent="0.2">
      <c r="E56" s="1">
        <v>2.5</v>
      </c>
      <c r="I56" s="2">
        <v>0.32214765100671139</v>
      </c>
      <c r="J56" s="2">
        <f t="shared" si="8"/>
        <v>-0.3125</v>
      </c>
    </row>
    <row r="57" spans="5:53" x14ac:dyDescent="0.2">
      <c r="E57" s="1">
        <v>2.4</v>
      </c>
      <c r="I57" s="2">
        <v>0.31168831168831168</v>
      </c>
      <c r="J57" s="2">
        <f t="shared" si="8"/>
        <v>-0.3</v>
      </c>
    </row>
    <row r="58" spans="5:53" x14ac:dyDescent="0.2">
      <c r="E58" s="1">
        <v>2.4</v>
      </c>
      <c r="I58" s="2">
        <v>0.30188679245283018</v>
      </c>
      <c r="J58" s="2">
        <f t="shared" si="8"/>
        <v>-0.3</v>
      </c>
    </row>
    <row r="59" spans="5:53" x14ac:dyDescent="0.2">
      <c r="E59" s="1">
        <v>2.2999999999999998</v>
      </c>
      <c r="I59" s="2">
        <v>0.29268292682926833</v>
      </c>
      <c r="J59" s="2">
        <f t="shared" si="8"/>
        <v>-0.28749999999999998</v>
      </c>
    </row>
    <row r="60" spans="5:53" x14ac:dyDescent="0.2">
      <c r="E60" s="1">
        <v>2.2000000000000002</v>
      </c>
      <c r="I60" s="2">
        <v>0.28402366863905326</v>
      </c>
      <c r="J60" s="2">
        <f t="shared" si="8"/>
        <v>-0.27500000000000002</v>
      </c>
    </row>
    <row r="61" spans="5:53" x14ac:dyDescent="0.2">
      <c r="E61" s="1">
        <v>2.2000000000000002</v>
      </c>
      <c r="I61" s="2">
        <v>0.27586206896551724</v>
      </c>
      <c r="J61" s="2">
        <f t="shared" si="8"/>
        <v>-0.27500000000000002</v>
      </c>
    </row>
    <row r="62" spans="5:53" x14ac:dyDescent="0.2">
      <c r="E62" s="1">
        <v>2.1</v>
      </c>
      <c r="I62" s="2">
        <v>0.26815642458100558</v>
      </c>
      <c r="J62" s="2">
        <f t="shared" si="8"/>
        <v>-0.26250000000000001</v>
      </c>
    </row>
    <row r="63" spans="5:53" x14ac:dyDescent="0.2">
      <c r="E63" s="1">
        <v>2</v>
      </c>
      <c r="I63" s="2">
        <v>0.2608695652173913</v>
      </c>
      <c r="J63" s="2">
        <f t="shared" si="8"/>
        <v>-0.25</v>
      </c>
    </row>
    <row r="64" spans="5:53" x14ac:dyDescent="0.2">
      <c r="E64" s="1">
        <v>2</v>
      </c>
      <c r="I64" s="2">
        <v>0.25396825396825395</v>
      </c>
      <c r="J64" s="2">
        <f t="shared" si="8"/>
        <v>-0.25</v>
      </c>
    </row>
    <row r="65" spans="5:12" x14ac:dyDescent="0.2">
      <c r="E65" s="1">
        <v>1.9</v>
      </c>
      <c r="I65" s="2">
        <v>0.24742268041237114</v>
      </c>
      <c r="J65" s="2">
        <f t="shared" si="8"/>
        <v>-0.23749999999999999</v>
      </c>
    </row>
    <row r="66" spans="5:12" x14ac:dyDescent="0.2">
      <c r="E66" s="1">
        <v>1.9</v>
      </c>
      <c r="I66" s="2">
        <v>0.24120603015075379</v>
      </c>
      <c r="J66" s="2">
        <f t="shared" si="8"/>
        <v>-0.23749999999999999</v>
      </c>
    </row>
    <row r="67" spans="5:12" x14ac:dyDescent="0.2">
      <c r="E67" s="1">
        <v>1.8</v>
      </c>
      <c r="I67" s="2">
        <v>0.23529411764705882</v>
      </c>
      <c r="J67" s="2">
        <f t="shared" si="8"/>
        <v>-0.22500000000000001</v>
      </c>
    </row>
    <row r="68" spans="5:12" x14ac:dyDescent="0.2">
      <c r="E68" s="1">
        <v>1.8</v>
      </c>
      <c r="I68" s="2">
        <v>0.22966507177033493</v>
      </c>
      <c r="J68" s="2">
        <f t="shared" si="8"/>
        <v>-0.22500000000000001</v>
      </c>
    </row>
    <row r="69" spans="5:12" x14ac:dyDescent="0.2">
      <c r="E69" s="1">
        <v>1.7</v>
      </c>
      <c r="I69" s="2">
        <v>0.22429906542056074</v>
      </c>
      <c r="J69" s="2">
        <f t="shared" si="8"/>
        <v>-0.21249999999999999</v>
      </c>
    </row>
    <row r="70" spans="5:12" x14ac:dyDescent="0.2">
      <c r="E70" s="1">
        <v>1.7</v>
      </c>
      <c r="I70" s="2">
        <v>0.21917808219178084</v>
      </c>
      <c r="J70" s="2">
        <f t="shared" si="8"/>
        <v>-0.21249999999999999</v>
      </c>
    </row>
    <row r="71" spans="5:12" x14ac:dyDescent="0.2">
      <c r="E71" s="1">
        <v>1.7</v>
      </c>
      <c r="I71" s="2">
        <v>0.2142857142857143</v>
      </c>
      <c r="J71" s="2">
        <f t="shared" si="8"/>
        <v>-0.21249999999999999</v>
      </c>
    </row>
    <row r="72" spans="5:12" x14ac:dyDescent="0.2">
      <c r="E72" s="1">
        <v>1.6</v>
      </c>
      <c r="I72" s="2">
        <v>0.20960698689956334</v>
      </c>
      <c r="J72" s="2">
        <f t="shared" si="8"/>
        <v>-0.2</v>
      </c>
    </row>
    <row r="73" spans="5:12" x14ac:dyDescent="0.2">
      <c r="E73" s="1">
        <v>1.6</v>
      </c>
      <c r="I73" s="2">
        <v>0.20512820512820512</v>
      </c>
      <c r="J73" s="2">
        <f t="shared" si="8"/>
        <v>-0.2</v>
      </c>
    </row>
    <row r="74" spans="5:12" x14ac:dyDescent="0.2">
      <c r="E74" s="1">
        <v>1.6</v>
      </c>
      <c r="I74" s="2">
        <v>0.20083682008368201</v>
      </c>
      <c r="J74" s="2">
        <f t="shared" si="8"/>
        <v>-0.2</v>
      </c>
    </row>
    <row r="75" spans="5:12" x14ac:dyDescent="0.2">
      <c r="E75" s="1">
        <v>1.5</v>
      </c>
      <c r="I75" s="2">
        <v>0.19672131147540983</v>
      </c>
      <c r="J75" s="2">
        <f t="shared" si="8"/>
        <v>-0.1875</v>
      </c>
      <c r="L75">
        <f>79-47</f>
        <v>32</v>
      </c>
    </row>
    <row r="76" spans="5:12" x14ac:dyDescent="0.2">
      <c r="E76" s="1">
        <v>1.5</v>
      </c>
      <c r="I76" s="2">
        <v>0.19277108433734941</v>
      </c>
      <c r="J76" s="2">
        <f t="shared" si="8"/>
        <v>-0.1875</v>
      </c>
    </row>
    <row r="77" spans="5:12" x14ac:dyDescent="0.2">
      <c r="E77" s="1">
        <v>1.5</v>
      </c>
      <c r="I77" s="2">
        <v>0.1889763779527559</v>
      </c>
      <c r="J77" s="2">
        <f t="shared" si="8"/>
        <v>-0.1875</v>
      </c>
    </row>
    <row r="78" spans="5:12" x14ac:dyDescent="0.2">
      <c r="E78" s="1">
        <v>1.4</v>
      </c>
      <c r="I78" s="2">
        <v>0.18532818532818532</v>
      </c>
      <c r="J78" s="2">
        <f t="shared" si="8"/>
        <v>-0.17499999999999999</v>
      </c>
    </row>
    <row r="79" spans="5:12" x14ac:dyDescent="0.2">
      <c r="E79" s="1">
        <v>1.4</v>
      </c>
      <c r="I79" s="2">
        <v>0.18181818181818182</v>
      </c>
      <c r="J79" s="2">
        <f t="shared" si="8"/>
        <v>-0.17499999999999999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6947-FF28-474A-81B1-CEB32072EF66}">
  <dimension ref="C8:AJ130"/>
  <sheetViews>
    <sheetView tabSelected="1" topLeftCell="N1" zoomScale="142" workbookViewId="0">
      <selection activeCell="W24" sqref="W24"/>
    </sheetView>
  </sheetViews>
  <sheetFormatPr baseColWidth="10" defaultRowHeight="16" x14ac:dyDescent="0.2"/>
  <cols>
    <col min="2" max="2" width="10.83203125" customWidth="1"/>
    <col min="3" max="3" width="12.83203125" customWidth="1"/>
  </cols>
  <sheetData>
    <row r="8" spans="3:27" x14ac:dyDescent="0.2">
      <c r="C8" s="8"/>
      <c r="D8" s="9"/>
      <c r="E8" s="9"/>
      <c r="F8" s="9"/>
      <c r="G8" s="9"/>
      <c r="H8" s="9"/>
      <c r="I8" s="9"/>
      <c r="J8" s="9"/>
      <c r="K8" s="10"/>
      <c r="M8" s="8"/>
      <c r="N8" s="9"/>
      <c r="O8" s="9"/>
      <c r="P8" s="9"/>
      <c r="Q8" s="9"/>
      <c r="R8" s="9"/>
      <c r="S8" s="9"/>
      <c r="T8" s="9"/>
      <c r="U8" s="10"/>
    </row>
    <row r="9" spans="3:27" x14ac:dyDescent="0.2">
      <c r="C9" s="11"/>
      <c r="D9" s="12" t="s">
        <v>9</v>
      </c>
      <c r="E9" s="12"/>
      <c r="F9" s="25" t="s">
        <v>20</v>
      </c>
      <c r="G9" s="12"/>
      <c r="H9" s="12" t="s">
        <v>11</v>
      </c>
      <c r="I9" s="12"/>
      <c r="J9" s="25" t="s">
        <v>12</v>
      </c>
      <c r="K9" s="13"/>
      <c r="M9" s="11"/>
      <c r="N9" s="12" t="s">
        <v>18</v>
      </c>
      <c r="O9" s="12"/>
      <c r="P9" s="25" t="s">
        <v>17</v>
      </c>
      <c r="Q9" s="12"/>
      <c r="R9" s="12" t="s">
        <v>36</v>
      </c>
      <c r="S9" s="12"/>
      <c r="T9" s="25" t="s">
        <v>19</v>
      </c>
      <c r="U9" s="13"/>
      <c r="W9" t="s">
        <v>10</v>
      </c>
      <c r="X9" s="5" t="s">
        <v>15</v>
      </c>
      <c r="Z9" t="s">
        <v>14</v>
      </c>
      <c r="AA9" s="5" t="s">
        <v>16</v>
      </c>
    </row>
    <row r="10" spans="3:27" x14ac:dyDescent="0.2">
      <c r="C10" s="11"/>
      <c r="D10" s="12" t="s">
        <v>28</v>
      </c>
      <c r="E10" s="12"/>
      <c r="F10" s="12" t="s">
        <v>29</v>
      </c>
      <c r="G10" s="12"/>
      <c r="H10" s="12" t="s">
        <v>30</v>
      </c>
      <c r="I10" s="12"/>
      <c r="J10" s="12" t="s">
        <v>29</v>
      </c>
      <c r="K10" s="13"/>
      <c r="M10" s="11"/>
      <c r="N10" s="12"/>
      <c r="O10" s="12"/>
      <c r="P10" s="12"/>
      <c r="Q10" s="12"/>
      <c r="R10" s="12"/>
      <c r="S10" s="12"/>
      <c r="T10" s="12"/>
      <c r="U10" s="13"/>
      <c r="W10" t="s">
        <v>31</v>
      </c>
      <c r="Z10" t="s">
        <v>32</v>
      </c>
    </row>
    <row r="11" spans="3:27" x14ac:dyDescent="0.2">
      <c r="C11" s="11"/>
      <c r="D11" s="12"/>
      <c r="E11" s="12"/>
      <c r="F11" s="12"/>
      <c r="G11" s="12"/>
      <c r="H11" s="12"/>
      <c r="I11" s="12"/>
      <c r="J11" s="12"/>
      <c r="K11" s="13"/>
      <c r="M11" s="11"/>
      <c r="N11" s="12"/>
      <c r="O11" s="12"/>
      <c r="P11" s="12"/>
      <c r="Q11" s="12"/>
      <c r="R11" s="12"/>
      <c r="S11" s="12"/>
      <c r="T11" s="12"/>
      <c r="U11" s="13"/>
    </row>
    <row r="12" spans="3:27" x14ac:dyDescent="0.2">
      <c r="C12" s="11"/>
      <c r="D12" s="14">
        <v>0.3</v>
      </c>
      <c r="E12" s="12"/>
      <c r="F12" s="12">
        <v>5.0000000000000001E-4</v>
      </c>
      <c r="G12" s="12"/>
      <c r="H12" s="15">
        <v>-5.2999999999999999E-2</v>
      </c>
      <c r="I12" s="12"/>
      <c r="J12" s="12">
        <v>5.0000000000000001E-4</v>
      </c>
      <c r="K12" s="13"/>
      <c r="M12" s="11"/>
      <c r="N12" s="15">
        <f>$W$12/D12</f>
        <v>0.66666666666666674</v>
      </c>
      <c r="O12" s="22"/>
      <c r="P12" s="15">
        <f>((((1)/(D12))*($X$12))^2+((-($W$12)/(D12^2))*(F12))^2)^(1/2)</f>
        <v>2.0030840419244388E-3</v>
      </c>
      <c r="Q12" s="12"/>
      <c r="R12" s="15">
        <f>-H12/$Z$12</f>
        <v>0.66249999999999998</v>
      </c>
      <c r="S12" s="15"/>
      <c r="T12" s="15">
        <f>(((-(1)/($Z$12))*(J12))^2+(((H12)/($Z$12^2))*($AA$12))^2)^(1/2)</f>
        <v>7.4971511516458708E-3</v>
      </c>
      <c r="U12" s="13"/>
      <c r="W12">
        <v>0.2</v>
      </c>
      <c r="X12">
        <v>5.0000000000000001E-4</v>
      </c>
      <c r="Z12">
        <v>0.08</v>
      </c>
      <c r="AA12">
        <v>5.0000000000000001E-4</v>
      </c>
    </row>
    <row r="13" spans="3:27" x14ac:dyDescent="0.2">
      <c r="C13" s="11"/>
      <c r="D13" s="14">
        <v>0.31</v>
      </c>
      <c r="E13" s="12"/>
      <c r="F13" s="12">
        <v>5.0000000000000001E-4</v>
      </c>
      <c r="G13" s="12"/>
      <c r="H13" s="15">
        <v>-5.1999999999999998E-2</v>
      </c>
      <c r="I13" s="12"/>
      <c r="J13" s="12">
        <v>5.0000000000000001E-4</v>
      </c>
      <c r="K13" s="13"/>
      <c r="M13" s="11"/>
      <c r="N13" s="22">
        <f>$W$12/D13</f>
        <v>0.64516129032258074</v>
      </c>
      <c r="O13" s="22"/>
      <c r="P13" s="22">
        <f t="shared" ref="P13:P62" si="0">((((1)/(D13))*($X$12))^2+((-($W$12)/(D13^2))*(F13))^2)^(1/2)</f>
        <v>1.9194450307696898E-3</v>
      </c>
      <c r="Q13" s="12"/>
      <c r="R13" s="15">
        <f>-H13/$Z$12</f>
        <v>0.64999999999999991</v>
      </c>
      <c r="S13" s="15"/>
      <c r="T13" s="15">
        <f t="shared" ref="T13:T62" si="1">(((-(1)/($Z$12))*(J13))^2+(((H13)/($Z$12^2))*($AA$12))^2)^(1/2)</f>
        <v>7.4542877761728521E-3</v>
      </c>
      <c r="U13" s="13"/>
    </row>
    <row r="14" spans="3:27" x14ac:dyDescent="0.2">
      <c r="C14" s="11"/>
      <c r="D14" s="14">
        <v>0.32</v>
      </c>
      <c r="E14" s="12"/>
      <c r="F14" s="12">
        <v>5.0000000000000001E-4</v>
      </c>
      <c r="G14" s="12"/>
      <c r="H14" s="15">
        <v>-0.05</v>
      </c>
      <c r="I14" s="12"/>
      <c r="J14" s="12">
        <v>5.0000000000000001E-4</v>
      </c>
      <c r="K14" s="13"/>
      <c r="M14" s="11"/>
      <c r="N14" s="22">
        <f>$W$12/D14</f>
        <v>0.625</v>
      </c>
      <c r="O14" s="22"/>
      <c r="P14" s="22">
        <f t="shared" si="0"/>
        <v>1.8425744398548056E-3</v>
      </c>
      <c r="Q14" s="12"/>
      <c r="R14" s="15">
        <f t="shared" ref="R14:R38" si="2">-H14/$Z$12</f>
        <v>0.625</v>
      </c>
      <c r="S14" s="15"/>
      <c r="T14" s="15">
        <f t="shared" si="1"/>
        <v>7.3702977594192224E-3</v>
      </c>
      <c r="U14" s="13"/>
    </row>
    <row r="15" spans="3:27" x14ac:dyDescent="0.2">
      <c r="C15" s="11"/>
      <c r="D15" s="14">
        <v>0.33</v>
      </c>
      <c r="E15" s="12"/>
      <c r="F15" s="12">
        <v>5.0000000000000001E-4</v>
      </c>
      <c r="G15" s="12"/>
      <c r="H15" s="15">
        <v>-4.8000000000000001E-2</v>
      </c>
      <c r="I15" s="12"/>
      <c r="J15" s="12">
        <v>5.0000000000000001E-4</v>
      </c>
      <c r="K15" s="13"/>
      <c r="M15" s="11"/>
      <c r="N15" s="22">
        <f>$W$12/D15</f>
        <v>0.60606060606060608</v>
      </c>
      <c r="O15" s="22"/>
      <c r="P15" s="22">
        <f t="shared" si="0"/>
        <v>1.7716970965633368E-3</v>
      </c>
      <c r="Q15" s="12"/>
      <c r="R15" s="15">
        <f t="shared" si="2"/>
        <v>0.6</v>
      </c>
      <c r="S15" s="15"/>
      <c r="T15" s="15">
        <f t="shared" si="1"/>
        <v>7.288689868556626E-3</v>
      </c>
      <c r="U15" s="13"/>
    </row>
    <row r="16" spans="3:27" x14ac:dyDescent="0.2">
      <c r="C16" s="11"/>
      <c r="D16" s="14">
        <v>0.34</v>
      </c>
      <c r="E16" s="12"/>
      <c r="F16" s="12">
        <v>5.0000000000000001E-4</v>
      </c>
      <c r="G16" s="12"/>
      <c r="H16" s="15">
        <v>-4.7E-2</v>
      </c>
      <c r="I16" s="12"/>
      <c r="J16" s="12">
        <v>5.0000000000000001E-4</v>
      </c>
      <c r="K16" s="13"/>
      <c r="M16" s="11"/>
      <c r="N16" s="22">
        <f>$W$12/D16</f>
        <v>0.58823529411764708</v>
      </c>
      <c r="O16" s="22"/>
      <c r="P16" s="22">
        <f t="shared" si="0"/>
        <v>1.7061490418093443E-3</v>
      </c>
      <c r="Q16" s="12"/>
      <c r="R16" s="15">
        <f t="shared" si="2"/>
        <v>0.58750000000000002</v>
      </c>
      <c r="S16" s="15"/>
      <c r="T16" s="15">
        <f t="shared" si="1"/>
        <v>7.2488044542272636E-3</v>
      </c>
      <c r="U16" s="13"/>
      <c r="W16" t="s">
        <v>24</v>
      </c>
      <c r="X16" t="s">
        <v>25</v>
      </c>
      <c r="Y16" t="s">
        <v>26</v>
      </c>
      <c r="Z16" t="s">
        <v>27</v>
      </c>
    </row>
    <row r="17" spans="3:28" x14ac:dyDescent="0.2">
      <c r="C17" s="11"/>
      <c r="D17" s="14">
        <v>0.35</v>
      </c>
      <c r="E17" s="12"/>
      <c r="F17" s="12">
        <v>5.0000000000000001E-4</v>
      </c>
      <c r="G17" s="12"/>
      <c r="H17" s="15">
        <v>-4.5999999999999999E-2</v>
      </c>
      <c r="I17" s="12"/>
      <c r="J17" s="12">
        <v>5.0000000000000001E-4</v>
      </c>
      <c r="K17" s="13"/>
      <c r="M17" s="11"/>
      <c r="N17" s="22">
        <f>$W$12/D17</f>
        <v>0.57142857142857151</v>
      </c>
      <c r="O17" s="22"/>
      <c r="P17" s="22">
        <f t="shared" si="0"/>
        <v>1.6453587241425612E-3</v>
      </c>
      <c r="Q17" s="12"/>
      <c r="R17" s="15">
        <f t="shared" si="2"/>
        <v>0.57499999999999996</v>
      </c>
      <c r="S17" s="15"/>
      <c r="T17" s="15">
        <f t="shared" si="1"/>
        <v>7.2095449969120807E-3</v>
      </c>
      <c r="U17" s="13"/>
    </row>
    <row r="18" spans="3:28" x14ac:dyDescent="0.2">
      <c r="C18" s="11"/>
      <c r="D18" s="14">
        <v>0.36</v>
      </c>
      <c r="E18" s="12"/>
      <c r="F18" s="12">
        <v>5.0000000000000001E-4</v>
      </c>
      <c r="G18" s="12"/>
      <c r="H18" s="15">
        <v>-4.4999999999999998E-2</v>
      </c>
      <c r="I18" s="12"/>
      <c r="J18" s="12">
        <v>5.0000000000000001E-4</v>
      </c>
      <c r="K18" s="13"/>
      <c r="M18" s="11"/>
      <c r="N18" s="22">
        <f>$W$12/D18</f>
        <v>0.55555555555555558</v>
      </c>
      <c r="O18" s="22"/>
      <c r="P18" s="22">
        <f t="shared" si="0"/>
        <v>1.58883181188071E-3</v>
      </c>
      <c r="Q18" s="12"/>
      <c r="R18" s="15">
        <f t="shared" si="2"/>
        <v>0.5625</v>
      </c>
      <c r="S18" s="15"/>
      <c r="T18" s="15">
        <f t="shared" si="1"/>
        <v>7.1709217776116481E-3</v>
      </c>
      <c r="U18" s="13"/>
      <c r="W18" s="4">
        <v>-7.3591611121256997E-3</v>
      </c>
      <c r="X18" s="4">
        <v>2.2394777040395902E-3</v>
      </c>
      <c r="Y18" s="4">
        <v>1.0115567685131399</v>
      </c>
      <c r="Z18" s="4">
        <v>5.9451689333103698E-3</v>
      </c>
    </row>
    <row r="19" spans="3:28" x14ac:dyDescent="0.2">
      <c r="C19" s="11"/>
      <c r="D19" s="14">
        <v>0.37</v>
      </c>
      <c r="E19" s="12"/>
      <c r="F19" s="12">
        <v>5.0000000000000001E-4</v>
      </c>
      <c r="G19" s="12"/>
      <c r="H19" s="15">
        <v>-4.2999999999999997E-2</v>
      </c>
      <c r="I19" s="12"/>
      <c r="J19" s="12">
        <v>5.0000000000000001E-4</v>
      </c>
      <c r="K19" s="13"/>
      <c r="M19" s="11"/>
      <c r="N19" s="22">
        <f>$W$12/D19</f>
        <v>0.54054054054054057</v>
      </c>
      <c r="O19" s="22"/>
      <c r="P19" s="22">
        <f t="shared" si="0"/>
        <v>1.536138849146318E-3</v>
      </c>
      <c r="Q19" s="12"/>
      <c r="R19" s="15">
        <f t="shared" si="2"/>
        <v>0.53749999999999998</v>
      </c>
      <c r="S19" s="15"/>
      <c r="T19" s="15">
        <f t="shared" si="1"/>
        <v>7.0956254404122123E-3</v>
      </c>
      <c r="U19" s="13"/>
    </row>
    <row r="20" spans="3:28" x14ac:dyDescent="0.2">
      <c r="C20" s="11"/>
      <c r="D20" s="14">
        <v>0.38</v>
      </c>
      <c r="E20" s="12"/>
      <c r="F20" s="12">
        <v>5.0000000000000001E-4</v>
      </c>
      <c r="G20" s="12"/>
      <c r="H20" s="15">
        <v>-4.2000000000000003E-2</v>
      </c>
      <c r="I20" s="12"/>
      <c r="J20" s="12">
        <v>5.0000000000000001E-4</v>
      </c>
      <c r="K20" s="13"/>
      <c r="M20" s="11"/>
      <c r="N20" s="22">
        <f>$W$12/D20</f>
        <v>0.52631578947368418</v>
      </c>
      <c r="O20" s="22"/>
      <c r="P20" s="22">
        <f t="shared" si="0"/>
        <v>1.4869051629905743E-3</v>
      </c>
      <c r="Q20" s="12"/>
      <c r="R20" s="15">
        <f t="shared" si="2"/>
        <v>0.52500000000000002</v>
      </c>
      <c r="S20" s="15"/>
      <c r="T20" s="15">
        <f t="shared" si="1"/>
        <v>7.0589731237978241E-3</v>
      </c>
      <c r="U20" s="13"/>
    </row>
    <row r="21" spans="3:28" x14ac:dyDescent="0.2">
      <c r="C21" s="11"/>
      <c r="D21" s="14">
        <v>0.39</v>
      </c>
      <c r="E21" s="12"/>
      <c r="F21" s="12">
        <v>5.0000000000000001E-4</v>
      </c>
      <c r="G21" s="12"/>
      <c r="H21" s="15">
        <v>-4.1000000000000002E-2</v>
      </c>
      <c r="I21" s="12"/>
      <c r="J21" s="12">
        <v>5.0000000000000001E-4</v>
      </c>
      <c r="K21" s="13"/>
      <c r="M21" s="11"/>
      <c r="N21" s="22">
        <f>$W$12/D21</f>
        <v>0.51282051282051289</v>
      </c>
      <c r="O21" s="22"/>
      <c r="P21" s="22">
        <f t="shared" si="0"/>
        <v>1.4408025641558925E-3</v>
      </c>
      <c r="Q21" s="12"/>
      <c r="R21" s="15">
        <f t="shared" si="2"/>
        <v>0.51249999999999996</v>
      </c>
      <c r="S21" s="15"/>
      <c r="T21" s="15">
        <f t="shared" si="1"/>
        <v>7.0229986306153446E-3</v>
      </c>
      <c r="U21" s="13"/>
    </row>
    <row r="22" spans="3:28" x14ac:dyDescent="0.2">
      <c r="C22" s="11"/>
      <c r="D22" s="14">
        <v>0.4</v>
      </c>
      <c r="E22" s="12"/>
      <c r="F22" s="12">
        <v>5.0000000000000001E-4</v>
      </c>
      <c r="G22" s="12"/>
      <c r="H22" s="15">
        <v>-0.04</v>
      </c>
      <c r="I22" s="12"/>
      <c r="J22" s="12">
        <v>5.0000000000000001E-4</v>
      </c>
      <c r="K22" s="13"/>
      <c r="M22" s="11"/>
      <c r="N22" s="22">
        <f>$W$12/D22</f>
        <v>0.5</v>
      </c>
      <c r="O22" s="22"/>
      <c r="P22" s="22">
        <f t="shared" si="0"/>
        <v>1.3975424859373686E-3</v>
      </c>
      <c r="Q22" s="12"/>
      <c r="R22" s="15">
        <f t="shared" si="2"/>
        <v>0.5</v>
      </c>
      <c r="S22" s="15"/>
      <c r="T22" s="15">
        <f t="shared" si="1"/>
        <v>6.9877124296868435E-3</v>
      </c>
      <c r="U22" s="13"/>
      <c r="W22" t="s">
        <v>33</v>
      </c>
    </row>
    <row r="23" spans="3:28" x14ac:dyDescent="0.2">
      <c r="C23" s="11"/>
      <c r="D23" s="14">
        <v>0.41</v>
      </c>
      <c r="E23" s="12"/>
      <c r="F23" s="12">
        <v>5.0000000000000001E-4</v>
      </c>
      <c r="G23" s="12"/>
      <c r="H23" s="15">
        <v>-3.9E-2</v>
      </c>
      <c r="I23" s="12"/>
      <c r="J23" s="12">
        <v>5.0000000000000001E-4</v>
      </c>
      <c r="K23" s="13"/>
      <c r="M23" s="11"/>
      <c r="N23" s="22">
        <f>$W$12/D23</f>
        <v>0.48780487804878053</v>
      </c>
      <c r="O23" s="22"/>
      <c r="P23" s="22">
        <f>((((1)/(D23))*($X$12))^2+((-($W$12)/(D23^2))*(F23))^2)^(1/2)</f>
        <v>1.3568702829217184E-3</v>
      </c>
      <c r="Q23" s="12"/>
      <c r="R23" s="15">
        <f t="shared" si="2"/>
        <v>0.48749999999999999</v>
      </c>
      <c r="S23" s="15"/>
      <c r="T23" s="15">
        <f t="shared" si="1"/>
        <v>6.953125000000001E-3</v>
      </c>
      <c r="U23" s="13"/>
      <c r="X23" s="4"/>
      <c r="Y23" s="4"/>
      <c r="Z23" s="4"/>
      <c r="AA23" s="4"/>
    </row>
    <row r="24" spans="3:28" x14ac:dyDescent="0.2">
      <c r="C24" s="11"/>
      <c r="D24" s="14">
        <v>0.42</v>
      </c>
      <c r="E24" s="12"/>
      <c r="F24" s="12">
        <v>5.0000000000000001E-4</v>
      </c>
      <c r="G24" s="12"/>
      <c r="H24" s="15">
        <v>-3.7999999999999999E-2</v>
      </c>
      <c r="I24" s="12"/>
      <c r="J24" s="12">
        <v>5.0000000000000001E-4</v>
      </c>
      <c r="K24" s="13"/>
      <c r="M24" s="11"/>
      <c r="N24" s="22">
        <f>$W$12/D24</f>
        <v>0.47619047619047622</v>
      </c>
      <c r="O24" s="22"/>
      <c r="P24" s="22">
        <f t="shared" si="0"/>
        <v>1.3185604704776654E-3</v>
      </c>
      <c r="Q24" s="12"/>
      <c r="R24" s="15">
        <f t="shared" si="2"/>
        <v>0.47499999999999998</v>
      </c>
      <c r="S24" s="15"/>
      <c r="T24" s="15">
        <f t="shared" si="1"/>
        <v>6.919246820463916E-3</v>
      </c>
      <c r="U24" s="13"/>
      <c r="W24">
        <v>0.99976389761919604</v>
      </c>
    </row>
    <row r="25" spans="3:28" x14ac:dyDescent="0.2">
      <c r="C25" s="11"/>
      <c r="D25" s="14">
        <v>0.43</v>
      </c>
      <c r="E25" s="12"/>
      <c r="F25" s="12">
        <v>5.0000000000000001E-4</v>
      </c>
      <c r="G25" s="12"/>
      <c r="H25" s="15">
        <v>-3.6999999999999998E-2</v>
      </c>
      <c r="I25" s="12"/>
      <c r="J25" s="12">
        <v>5.0000000000000001E-4</v>
      </c>
      <c r="K25" s="13"/>
      <c r="M25" s="11"/>
      <c r="N25" s="22">
        <f>$W$12/D25</f>
        <v>0.46511627906976749</v>
      </c>
      <c r="O25" s="22"/>
      <c r="P25" s="22">
        <f t="shared" si="0"/>
        <v>1.2824127313552597E-3</v>
      </c>
      <c r="Q25" s="15"/>
      <c r="R25" s="15">
        <f t="shared" si="2"/>
        <v>0.46249999999999997</v>
      </c>
      <c r="S25" s="15"/>
      <c r="T25" s="15">
        <f t="shared" si="1"/>
        <v>6.8860883591938468E-3</v>
      </c>
      <c r="U25" s="21"/>
      <c r="W25" s="2"/>
      <c r="AA25" s="2"/>
    </row>
    <row r="26" spans="3:28" x14ac:dyDescent="0.2">
      <c r="C26" s="11"/>
      <c r="D26" s="14">
        <v>0.44</v>
      </c>
      <c r="E26" s="12"/>
      <c r="F26" s="12">
        <v>5.0000000000000001E-4</v>
      </c>
      <c r="G26" s="12"/>
      <c r="H26" s="15">
        <v>-3.5999999999999997E-2</v>
      </c>
      <c r="I26" s="12"/>
      <c r="J26" s="12">
        <v>5.0000000000000001E-4</v>
      </c>
      <c r="K26" s="13"/>
      <c r="M26" s="11"/>
      <c r="N26" s="22">
        <f>$W$12/D26</f>
        <v>0.45454545454545459</v>
      </c>
      <c r="O26" s="22"/>
      <c r="P26" s="22">
        <f t="shared" si="0"/>
        <v>1.248248550991175E-3</v>
      </c>
      <c r="Q26" s="15"/>
      <c r="R26" s="15">
        <f t="shared" si="2"/>
        <v>0.44999999999999996</v>
      </c>
      <c r="S26" s="15"/>
      <c r="T26" s="15">
        <f t="shared" si="1"/>
        <v>6.8536600623316591E-3</v>
      </c>
      <c r="U26" s="21"/>
      <c r="W26" s="2"/>
      <c r="AA26" s="2"/>
    </row>
    <row r="27" spans="3:28" x14ac:dyDescent="0.2">
      <c r="C27" s="11"/>
      <c r="D27" s="14">
        <v>0.45</v>
      </c>
      <c r="E27" s="12"/>
      <c r="F27" s="12">
        <v>5.0000000000000001E-4</v>
      </c>
      <c r="G27" s="12"/>
      <c r="H27" s="15">
        <v>-3.5000000000000003E-2</v>
      </c>
      <c r="I27" s="12"/>
      <c r="J27" s="12">
        <v>5.0000000000000001E-4</v>
      </c>
      <c r="K27" s="13"/>
      <c r="M27" s="11"/>
      <c r="N27" s="22">
        <f>$W$12/D27</f>
        <v>0.44444444444444448</v>
      </c>
      <c r="O27" s="22"/>
      <c r="P27" s="22">
        <f t="shared" si="0"/>
        <v>1.2159083705921118E-3</v>
      </c>
      <c r="Q27" s="15"/>
      <c r="R27" s="15">
        <f t="shared" si="2"/>
        <v>0.43750000000000006</v>
      </c>
      <c r="S27" s="15"/>
      <c r="T27" s="15">
        <f t="shared" si="1"/>
        <v>6.8219723424113215E-3</v>
      </c>
      <c r="U27" s="21"/>
      <c r="W27" s="2"/>
      <c r="AA27" s="2"/>
    </row>
    <row r="28" spans="3:28" x14ac:dyDescent="0.2">
      <c r="C28" s="11"/>
      <c r="D28" s="14">
        <v>0.46</v>
      </c>
      <c r="E28" s="12"/>
      <c r="F28" s="12">
        <v>5.0000000000000001E-4</v>
      </c>
      <c r="G28" s="12"/>
      <c r="H28" s="15">
        <v>-3.5000000000000003E-2</v>
      </c>
      <c r="I28" s="12"/>
      <c r="J28" s="12">
        <v>5.0000000000000001E-4</v>
      </c>
      <c r="K28" s="13"/>
      <c r="M28" s="11"/>
      <c r="N28" s="22">
        <f>$W$12/D28</f>
        <v>0.43478260869565216</v>
      </c>
      <c r="O28" s="22"/>
      <c r="P28" s="22">
        <f t="shared" si="0"/>
        <v>1.1852491686185683E-3</v>
      </c>
      <c r="Q28" s="15"/>
      <c r="R28" s="15">
        <f t="shared" si="2"/>
        <v>0.43750000000000006</v>
      </c>
      <c r="S28" s="15"/>
      <c r="T28" s="15">
        <f t="shared" si="1"/>
        <v>6.8219723424113215E-3</v>
      </c>
      <c r="U28" s="21"/>
      <c r="W28" s="2"/>
      <c r="AA28" s="2"/>
    </row>
    <row r="29" spans="3:28" x14ac:dyDescent="0.2">
      <c r="C29" s="11"/>
      <c r="D29" s="14">
        <v>0.47</v>
      </c>
      <c r="E29" s="12"/>
      <c r="F29" s="12">
        <v>5.0000000000000001E-4</v>
      </c>
      <c r="G29" s="12"/>
      <c r="H29" s="15">
        <v>-3.4000000000000002E-2</v>
      </c>
      <c r="I29" s="12"/>
      <c r="J29" s="12">
        <v>5.0000000000000001E-4</v>
      </c>
      <c r="K29" s="13"/>
      <c r="M29" s="11"/>
      <c r="N29" s="22">
        <f>$W$12/D29</f>
        <v>0.42553191489361708</v>
      </c>
      <c r="O29" s="22"/>
      <c r="P29" s="22">
        <f t="shared" si="0"/>
        <v>1.1561423982908224E-3</v>
      </c>
      <c r="Q29" s="15"/>
      <c r="R29" s="15">
        <f t="shared" si="2"/>
        <v>0.42500000000000004</v>
      </c>
      <c r="S29" s="15"/>
      <c r="T29" s="15">
        <f t="shared" si="1"/>
        <v>6.7910355662814791E-3</v>
      </c>
      <c r="U29" s="21"/>
      <c r="W29" s="2"/>
      <c r="AA29" s="2"/>
    </row>
    <row r="30" spans="3:28" x14ac:dyDescent="0.2">
      <c r="C30" s="11"/>
      <c r="D30" s="14">
        <v>0.48</v>
      </c>
      <c r="E30" s="12"/>
      <c r="F30" s="12">
        <v>5.0000000000000001E-4</v>
      </c>
      <c r="G30" s="12"/>
      <c r="H30" s="15">
        <v>-3.3000000000000002E-2</v>
      </c>
      <c r="I30" s="12"/>
      <c r="J30" s="12">
        <v>5.0000000000000001E-4</v>
      </c>
      <c r="K30" s="13"/>
      <c r="M30" s="11"/>
      <c r="N30" s="22">
        <f>$W$12/D30</f>
        <v>0.41666666666666669</v>
      </c>
      <c r="O30" s="22"/>
      <c r="P30" s="22">
        <f t="shared" si="0"/>
        <v>1.1284722222222223E-3</v>
      </c>
      <c r="Q30" s="15"/>
      <c r="R30" s="15">
        <f t="shared" si="2"/>
        <v>0.41250000000000003</v>
      </c>
      <c r="S30" s="15"/>
      <c r="T30" s="15">
        <f t="shared" si="1"/>
        <v>6.7608600425999804E-3</v>
      </c>
      <c r="U30" s="21"/>
      <c r="W30" s="2"/>
      <c r="AA30" s="2"/>
    </row>
    <row r="31" spans="3:28" x14ac:dyDescent="0.2">
      <c r="C31" s="11"/>
      <c r="D31" s="14">
        <v>0.49</v>
      </c>
      <c r="E31" s="12"/>
      <c r="F31" s="12">
        <v>5.0000000000000001E-4</v>
      </c>
      <c r="G31" s="12"/>
      <c r="H31" s="15">
        <v>-3.2000000000000001E-2</v>
      </c>
      <c r="I31" s="12"/>
      <c r="J31" s="12">
        <v>5.0000000000000001E-4</v>
      </c>
      <c r="K31" s="13"/>
      <c r="M31" s="11"/>
      <c r="N31" s="22">
        <f>$W$12/D31</f>
        <v>0.40816326530612246</v>
      </c>
      <c r="O31" s="22"/>
      <c r="P31" s="22">
        <f t="shared" si="0"/>
        <v>1.1021339960349224E-3</v>
      </c>
      <c r="Q31" s="15"/>
      <c r="R31" s="15">
        <f t="shared" si="2"/>
        <v>0.4</v>
      </c>
      <c r="S31" s="15"/>
      <c r="T31" s="15">
        <f t="shared" si="1"/>
        <v>6.7314560089181312E-3</v>
      </c>
      <c r="U31" s="21"/>
      <c r="W31" s="2"/>
      <c r="AA31" s="2"/>
    </row>
    <row r="32" spans="3:28" x14ac:dyDescent="0.2">
      <c r="C32" s="11"/>
      <c r="D32" s="14">
        <v>0.5</v>
      </c>
      <c r="E32" s="12"/>
      <c r="F32" s="12">
        <v>5.0000000000000001E-4</v>
      </c>
      <c r="G32" s="12"/>
      <c r="H32" s="15">
        <v>-3.2000000000000001E-2</v>
      </c>
      <c r="I32" s="12"/>
      <c r="J32" s="12">
        <v>5.0000000000000001E-4</v>
      </c>
      <c r="K32" s="13"/>
      <c r="M32" s="11"/>
      <c r="N32" s="22">
        <f>$W$12/D32</f>
        <v>0.4</v>
      </c>
      <c r="O32" s="22"/>
      <c r="P32" s="22">
        <f t="shared" si="0"/>
        <v>1.0770329614269007E-3</v>
      </c>
      <c r="Q32" s="15"/>
      <c r="R32" s="15">
        <f t="shared" si="2"/>
        <v>0.4</v>
      </c>
      <c r="S32" s="15"/>
      <c r="T32" s="15">
        <f t="shared" si="1"/>
        <v>6.7314560089181312E-3</v>
      </c>
      <c r="U32" s="21"/>
      <c r="W32" s="2"/>
      <c r="Y32" s="4">
        <v>-7.3591611121256997E-3</v>
      </c>
      <c r="Z32" s="4">
        <v>2.2394777040395902E-3</v>
      </c>
      <c r="AA32" s="4">
        <v>1.0115567685131399</v>
      </c>
      <c r="AB32" s="4">
        <v>5.9451689333103698E-3</v>
      </c>
    </row>
    <row r="33" spans="3:27" x14ac:dyDescent="0.2">
      <c r="C33" s="11"/>
      <c r="D33" s="14">
        <v>0.51</v>
      </c>
      <c r="E33" s="12"/>
      <c r="F33" s="12">
        <v>5.0000000000000001E-4</v>
      </c>
      <c r="G33" s="12"/>
      <c r="H33" s="15">
        <v>-3.1E-2</v>
      </c>
      <c r="I33" s="12"/>
      <c r="J33" s="12">
        <v>5.0000000000000001E-4</v>
      </c>
      <c r="K33" s="13"/>
      <c r="M33" s="11"/>
      <c r="N33" s="22">
        <f>$W$12/D33</f>
        <v>0.39215686274509803</v>
      </c>
      <c r="O33" s="22"/>
      <c r="P33" s="22">
        <f t="shared" si="0"/>
        <v>1.0530831160939897E-3</v>
      </c>
      <c r="Q33" s="22"/>
      <c r="R33" s="15">
        <f t="shared" si="2"/>
        <v>0.38750000000000001</v>
      </c>
      <c r="S33" s="15"/>
      <c r="T33" s="15">
        <f t="shared" si="1"/>
        <v>6.7028336183755158E-3</v>
      </c>
      <c r="U33" s="21"/>
      <c r="W33" s="2"/>
      <c r="AA33" s="2"/>
    </row>
    <row r="34" spans="3:27" x14ac:dyDescent="0.2">
      <c r="C34" s="11"/>
      <c r="D34" s="14">
        <v>0.52</v>
      </c>
      <c r="E34" s="12"/>
      <c r="F34" s="12">
        <v>5.0000000000000001E-4</v>
      </c>
      <c r="G34" s="12"/>
      <c r="H34" s="15">
        <v>-0.03</v>
      </c>
      <c r="I34" s="12"/>
      <c r="J34" s="12">
        <v>5.0000000000000001E-4</v>
      </c>
      <c r="K34" s="13"/>
      <c r="M34" s="11"/>
      <c r="N34" s="22">
        <f>$W$12/D34</f>
        <v>0.38461538461538464</v>
      </c>
      <c r="O34" s="22"/>
      <c r="P34" s="22">
        <f t="shared" si="0"/>
        <v>1.0302062335195354E-3</v>
      </c>
      <c r="Q34" s="22"/>
      <c r="R34" s="15">
        <f t="shared" si="2"/>
        <v>0.375</v>
      </c>
      <c r="S34" s="15"/>
      <c r="T34" s="15">
        <f t="shared" si="1"/>
        <v>6.675002926029322E-3</v>
      </c>
      <c r="U34" s="21"/>
      <c r="W34" s="2"/>
      <c r="AA34" s="2"/>
    </row>
    <row r="35" spans="3:27" x14ac:dyDescent="0.2">
      <c r="C35" s="11"/>
      <c r="D35" s="14">
        <v>0.53</v>
      </c>
      <c r="E35" s="12"/>
      <c r="F35" s="12">
        <v>5.0000000000000001E-4</v>
      </c>
      <c r="G35" s="12"/>
      <c r="H35" s="15">
        <v>-0.03</v>
      </c>
      <c r="I35" s="12"/>
      <c r="J35" s="12">
        <v>5.0000000000000001E-4</v>
      </c>
      <c r="K35" s="13"/>
      <c r="M35" s="11"/>
      <c r="N35" s="22">
        <f>$W$12/D35</f>
        <v>0.37735849056603776</v>
      </c>
      <c r="O35" s="22"/>
      <c r="P35" s="22">
        <f t="shared" si="0"/>
        <v>1.0083310102006796E-3</v>
      </c>
      <c r="Q35" s="22"/>
      <c r="R35" s="15">
        <f t="shared" si="2"/>
        <v>0.375</v>
      </c>
      <c r="S35" s="15"/>
      <c r="T35" s="15">
        <f t="shared" si="1"/>
        <v>6.675002926029322E-3</v>
      </c>
      <c r="U35" s="21"/>
      <c r="W35" s="2"/>
      <c r="AA35" s="2"/>
    </row>
    <row r="36" spans="3:27" x14ac:dyDescent="0.2">
      <c r="C36" s="11"/>
      <c r="D36" s="14">
        <v>0.54</v>
      </c>
      <c r="E36" s="12"/>
      <c r="F36" s="12">
        <v>5.0000000000000001E-4</v>
      </c>
      <c r="G36" s="12"/>
      <c r="H36" s="15">
        <v>-2.9000000000000001E-2</v>
      </c>
      <c r="I36" s="12"/>
      <c r="J36" s="12">
        <v>5.0000000000000001E-4</v>
      </c>
      <c r="K36" s="13"/>
      <c r="M36" s="11"/>
      <c r="N36" s="22">
        <f>$W$12/D36</f>
        <v>0.37037037037037035</v>
      </c>
      <c r="O36" s="22"/>
      <c r="P36" s="22">
        <f t="shared" si="0"/>
        <v>9.8739232159725438E-4</v>
      </c>
      <c r="Q36" s="22"/>
      <c r="R36" s="15">
        <f t="shared" si="2"/>
        <v>0.36249999999999999</v>
      </c>
      <c r="S36" s="15"/>
      <c r="T36" s="15">
        <f t="shared" si="1"/>
        <v>6.6479738748452524E-3</v>
      </c>
      <c r="U36" s="21"/>
      <c r="W36" s="2"/>
      <c r="AA36" s="2"/>
    </row>
    <row r="37" spans="3:27" x14ac:dyDescent="0.2">
      <c r="C37" s="11"/>
      <c r="D37" s="14">
        <v>0.55000000000000004</v>
      </c>
      <c r="E37" s="12"/>
      <c r="F37" s="12">
        <v>5.0000000000000001E-4</v>
      </c>
      <c r="G37" s="12"/>
      <c r="H37" s="15">
        <v>-2.9000000000000001E-2</v>
      </c>
      <c r="I37" s="12"/>
      <c r="J37" s="12">
        <v>5.0000000000000001E-4</v>
      </c>
      <c r="K37" s="13"/>
      <c r="M37" s="11"/>
      <c r="N37" s="22">
        <f>$W$12/D37</f>
        <v>0.36363636363636365</v>
      </c>
      <c r="O37" s="22"/>
      <c r="P37" s="22">
        <f t="shared" si="0"/>
        <v>9.6733057113385329E-4</v>
      </c>
      <c r="Q37" s="22"/>
      <c r="R37" s="15">
        <f t="shared" si="2"/>
        <v>0.36249999999999999</v>
      </c>
      <c r="S37" s="15"/>
      <c r="T37" s="15">
        <f t="shared" si="1"/>
        <v>6.6479738748452524E-3</v>
      </c>
      <c r="U37" s="21"/>
      <c r="W37" s="2"/>
      <c r="AA37" s="2"/>
    </row>
    <row r="38" spans="3:27" x14ac:dyDescent="0.2">
      <c r="C38" s="11"/>
      <c r="D38" s="14">
        <v>0.56000000000000005</v>
      </c>
      <c r="E38" s="12"/>
      <c r="F38" s="12">
        <v>5.0000000000000001E-4</v>
      </c>
      <c r="G38" s="12"/>
      <c r="H38" s="15">
        <v>-2.8000000000000001E-2</v>
      </c>
      <c r="I38" s="12"/>
      <c r="J38" s="12">
        <v>5.0000000000000001E-4</v>
      </c>
      <c r="K38" s="13"/>
      <c r="M38" s="11"/>
      <c r="N38" s="22">
        <f>$W$12/D38</f>
        <v>0.35714285714285715</v>
      </c>
      <c r="O38" s="22"/>
      <c r="P38" s="22">
        <f t="shared" si="0"/>
        <v>9.480911190891903E-4</v>
      </c>
      <c r="Q38" s="22"/>
      <c r="R38" s="15">
        <f t="shared" si="2"/>
        <v>0.35</v>
      </c>
      <c r="S38" s="15"/>
      <c r="T38" s="15">
        <f t="shared" si="1"/>
        <v>6.6217562813803412E-3</v>
      </c>
      <c r="U38" s="21"/>
      <c r="W38" s="2"/>
      <c r="AA38" s="2"/>
    </row>
    <row r="39" spans="3:27" x14ac:dyDescent="0.2">
      <c r="C39" s="11"/>
      <c r="D39" s="14">
        <v>0.56999999999999995</v>
      </c>
      <c r="E39" s="12"/>
      <c r="F39" s="12">
        <v>5.0000000000000001E-4</v>
      </c>
      <c r="G39" s="12"/>
      <c r="H39" s="15">
        <v>-2.8000000000000001E-2</v>
      </c>
      <c r="I39" s="12"/>
      <c r="J39" s="12">
        <v>5.0000000000000001E-4</v>
      </c>
      <c r="K39" s="13"/>
      <c r="M39" s="11"/>
      <c r="N39" s="22">
        <f>$W$12/D39</f>
        <v>0.35087719298245618</v>
      </c>
      <c r="O39" s="22"/>
      <c r="P39" s="22">
        <f t="shared" si="0"/>
        <v>9.2962378027325071E-4</v>
      </c>
      <c r="Q39" s="22"/>
      <c r="R39" s="15">
        <f>-H39/$Z$12</f>
        <v>0.35</v>
      </c>
      <c r="S39" s="15"/>
      <c r="T39" s="15">
        <f t="shared" si="1"/>
        <v>6.6217562813803412E-3</v>
      </c>
      <c r="U39" s="21"/>
      <c r="W39" s="2"/>
      <c r="Z39" t="s">
        <v>37</v>
      </c>
      <c r="AA39" s="2"/>
    </row>
    <row r="40" spans="3:27" x14ac:dyDescent="0.2">
      <c r="C40" s="11"/>
      <c r="D40" s="14">
        <v>0.57999999999999996</v>
      </c>
      <c r="E40" s="12"/>
      <c r="F40" s="12">
        <v>5.0000000000000001E-4</v>
      </c>
      <c r="G40" s="12"/>
      <c r="H40" s="15">
        <v>-2.7E-2</v>
      </c>
      <c r="I40" s="12"/>
      <c r="J40" s="12">
        <v>5.0000000000000001E-4</v>
      </c>
      <c r="K40" s="13"/>
      <c r="M40" s="11"/>
      <c r="N40" s="22">
        <f>$W$12/D40</f>
        <v>0.34482758620689657</v>
      </c>
      <c r="O40" s="22"/>
      <c r="P40" s="22">
        <f t="shared" si="0"/>
        <v>9.1188238110451669E-4</v>
      </c>
      <c r="Q40" s="22"/>
      <c r="R40" s="15">
        <f>-H40/$Z$12</f>
        <v>0.33749999999999997</v>
      </c>
      <c r="S40" s="15"/>
      <c r="T40" s="15">
        <f t="shared" si="1"/>
        <v>6.5963598211911546E-3</v>
      </c>
      <c r="U40" s="21"/>
      <c r="W40" s="2"/>
      <c r="AA40" s="2"/>
    </row>
    <row r="41" spans="3:27" x14ac:dyDescent="0.2">
      <c r="C41" s="11"/>
      <c r="D41" s="14">
        <v>0.59</v>
      </c>
      <c r="E41" s="12"/>
      <c r="F41" s="12">
        <v>5.0000000000000001E-4</v>
      </c>
      <c r="G41" s="12"/>
      <c r="H41" s="15">
        <v>-2.7E-2</v>
      </c>
      <c r="I41" s="12"/>
      <c r="J41" s="12">
        <v>5.0000000000000001E-4</v>
      </c>
      <c r="K41" s="13"/>
      <c r="M41" s="11"/>
      <c r="N41" s="22">
        <f>$W$12/D41</f>
        <v>0.33898305084745767</v>
      </c>
      <c r="O41" s="22"/>
      <c r="P41" s="22">
        <f t="shared" si="0"/>
        <v>8.9482436812252347E-4</v>
      </c>
      <c r="Q41" s="22"/>
      <c r="R41" s="15">
        <f t="shared" ref="R41:R62" si="3">-H41/$Z$12</f>
        <v>0.33749999999999997</v>
      </c>
      <c r="S41" s="15"/>
      <c r="T41" s="15">
        <f t="shared" si="1"/>
        <v>6.5963598211911546E-3</v>
      </c>
      <c r="U41" s="21"/>
      <c r="W41" s="2"/>
      <c r="AA41" s="2"/>
    </row>
    <row r="42" spans="3:27" x14ac:dyDescent="0.2">
      <c r="C42" s="11"/>
      <c r="D42" s="14">
        <v>0.6</v>
      </c>
      <c r="E42" s="12"/>
      <c r="F42" s="12">
        <v>5.0000000000000001E-4</v>
      </c>
      <c r="G42" s="12"/>
      <c r="H42" s="15">
        <v>-2.5999999999999999E-2</v>
      </c>
      <c r="I42" s="12"/>
      <c r="J42" s="12">
        <v>5.0000000000000001E-4</v>
      </c>
      <c r="K42" s="13"/>
      <c r="M42" s="11"/>
      <c r="N42" s="22">
        <f>$W$12/D42</f>
        <v>0.33333333333333337</v>
      </c>
      <c r="O42" s="22"/>
      <c r="P42" s="22">
        <f t="shared" si="0"/>
        <v>8.7841046115788319E-4</v>
      </c>
      <c r="Q42" s="22"/>
      <c r="R42" s="15">
        <f t="shared" si="3"/>
        <v>0.32499999999999996</v>
      </c>
      <c r="S42" s="15"/>
      <c r="T42" s="15">
        <f t="shared" si="1"/>
        <v>6.571794014004091E-3</v>
      </c>
      <c r="U42" s="21"/>
      <c r="W42" s="2"/>
      <c r="AA42" s="2"/>
    </row>
    <row r="43" spans="3:27" x14ac:dyDescent="0.2">
      <c r="C43" s="11"/>
      <c r="D43" s="14">
        <v>0.63</v>
      </c>
      <c r="E43" s="12"/>
      <c r="F43" s="12">
        <v>5.0000000000000001E-4</v>
      </c>
      <c r="G43" s="12"/>
      <c r="H43" s="15">
        <v>-2.5000000000000001E-2</v>
      </c>
      <c r="I43" s="12"/>
      <c r="J43" s="12">
        <v>5.0000000000000001E-4</v>
      </c>
      <c r="K43" s="13"/>
      <c r="M43" s="11"/>
      <c r="N43" s="22">
        <f>$W$12/D43</f>
        <v>0.3174603174603175</v>
      </c>
      <c r="O43" s="22"/>
      <c r="P43" s="22">
        <f t="shared" si="0"/>
        <v>8.3268344014415427E-4</v>
      </c>
      <c r="Q43" s="22"/>
      <c r="R43" s="15">
        <f t="shared" si="3"/>
        <v>0.3125</v>
      </c>
      <c r="S43" s="15"/>
      <c r="T43" s="15">
        <f t="shared" si="1"/>
        <v>6.5480682086875826E-3</v>
      </c>
      <c r="U43" s="21"/>
      <c r="W43" s="2"/>
      <c r="AA43" s="2"/>
    </row>
    <row r="44" spans="3:27" x14ac:dyDescent="0.2">
      <c r="C44" s="11"/>
      <c r="D44" s="14">
        <v>0.66</v>
      </c>
      <c r="E44" s="12"/>
      <c r="F44" s="12">
        <v>5.0000000000000001E-4</v>
      </c>
      <c r="G44" s="12"/>
      <c r="H44" s="15">
        <v>-2.4E-2</v>
      </c>
      <c r="I44" s="12"/>
      <c r="J44" s="12">
        <v>5.0000000000000001E-4</v>
      </c>
      <c r="K44" s="13"/>
      <c r="M44" s="11"/>
      <c r="N44" s="22">
        <f>$W$12/D44</f>
        <v>0.30303030303030304</v>
      </c>
      <c r="O44" s="22"/>
      <c r="P44" s="22">
        <f t="shared" si="0"/>
        <v>7.9159502523262943E-4</v>
      </c>
      <c r="Q44" s="22"/>
      <c r="R44" s="15">
        <f t="shared" si="3"/>
        <v>0.3</v>
      </c>
      <c r="S44" s="15"/>
      <c r="T44" s="15">
        <f t="shared" si="1"/>
        <v>6.525191568069094E-3</v>
      </c>
      <c r="U44" s="21"/>
      <c r="W44" s="2"/>
      <c r="AA44" s="2"/>
    </row>
    <row r="45" spans="3:27" x14ac:dyDescent="0.2">
      <c r="C45" s="11"/>
      <c r="D45" s="14">
        <v>0.69</v>
      </c>
      <c r="E45" s="12"/>
      <c r="F45" s="12">
        <v>5.0000000000000001E-4</v>
      </c>
      <c r="G45" s="12"/>
      <c r="H45" s="15">
        <v>-2.3E-2</v>
      </c>
      <c r="I45" s="12"/>
      <c r="J45" s="12">
        <v>5.0000000000000001E-4</v>
      </c>
      <c r="K45" s="13"/>
      <c r="M45" s="11"/>
      <c r="N45" s="22">
        <f>$W$12/D45</f>
        <v>0.28985507246376818</v>
      </c>
      <c r="O45" s="22"/>
      <c r="P45" s="22">
        <f t="shared" si="0"/>
        <v>7.5446440057390526E-4</v>
      </c>
      <c r="Q45" s="22"/>
      <c r="R45" s="15">
        <f t="shared" si="3"/>
        <v>0.28749999999999998</v>
      </c>
      <c r="S45" s="15"/>
      <c r="T45" s="15">
        <f t="shared" si="1"/>
        <v>6.5031730536427371E-3</v>
      </c>
      <c r="U45" s="21"/>
      <c r="W45" s="2"/>
      <c r="AA45" s="2"/>
    </row>
    <row r="46" spans="3:27" x14ac:dyDescent="0.2">
      <c r="C46" s="11"/>
      <c r="D46" s="14">
        <v>0.72</v>
      </c>
      <c r="E46" s="12"/>
      <c r="F46" s="12">
        <v>5.0000000000000001E-4</v>
      </c>
      <c r="G46" s="12"/>
      <c r="H46" s="15">
        <v>-2.1999999999999999E-2</v>
      </c>
      <c r="I46" s="12"/>
      <c r="J46" s="12">
        <v>5.0000000000000001E-4</v>
      </c>
      <c r="K46" s="13"/>
      <c r="M46" s="11"/>
      <c r="N46" s="22">
        <f>$W$12/D46</f>
        <v>0.27777777777777779</v>
      </c>
      <c r="O46" s="22"/>
      <c r="P46" s="22">
        <f t="shared" si="0"/>
        <v>7.2073849121409735E-4</v>
      </c>
      <c r="Q46" s="22"/>
      <c r="R46" s="15">
        <f t="shared" si="3"/>
        <v>0.27499999999999997</v>
      </c>
      <c r="S46" s="15"/>
      <c r="T46" s="15">
        <f t="shared" si="1"/>
        <v>6.4820214102161069E-3</v>
      </c>
      <c r="U46" s="21"/>
      <c r="W46" s="2"/>
      <c r="AA46" s="2"/>
    </row>
    <row r="47" spans="3:27" x14ac:dyDescent="0.2">
      <c r="C47" s="11"/>
      <c r="D47" s="14">
        <v>0.75</v>
      </c>
      <c r="E47" s="12"/>
      <c r="F47" s="12">
        <v>5.0000000000000001E-4</v>
      </c>
      <c r="G47" s="12"/>
      <c r="H47" s="15">
        <v>-2.1000000000000001E-2</v>
      </c>
      <c r="I47" s="12"/>
      <c r="J47" s="12">
        <v>5.0000000000000001E-4</v>
      </c>
      <c r="K47" s="13"/>
      <c r="M47" s="11"/>
      <c r="N47" s="22">
        <f>$W$12/D47</f>
        <v>0.26666666666666666</v>
      </c>
      <c r="O47" s="22"/>
      <c r="P47" s="22">
        <f t="shared" si="0"/>
        <v>6.8996331983377885E-4</v>
      </c>
      <c r="Q47" s="22"/>
      <c r="R47" s="15">
        <f t="shared" si="3"/>
        <v>0.26250000000000001</v>
      </c>
      <c r="S47" s="15"/>
      <c r="T47" s="15">
        <f t="shared" si="1"/>
        <v>6.461745150547568E-3</v>
      </c>
      <c r="U47" s="21"/>
      <c r="W47" s="2"/>
      <c r="AA47" s="2"/>
    </row>
    <row r="48" spans="3:27" x14ac:dyDescent="0.2">
      <c r="C48" s="11"/>
      <c r="D48" s="14">
        <v>0.78</v>
      </c>
      <c r="E48" s="12"/>
      <c r="F48" s="12">
        <v>5.0000000000000001E-4</v>
      </c>
      <c r="G48" s="12"/>
      <c r="H48" s="15">
        <v>-0.02</v>
      </c>
      <c r="I48" s="12"/>
      <c r="J48" s="12">
        <v>5.0000000000000001E-4</v>
      </c>
      <c r="K48" s="13"/>
      <c r="M48" s="11"/>
      <c r="N48" s="22">
        <f>$W$12/D48</f>
        <v>0.25641025641025644</v>
      </c>
      <c r="O48" s="22"/>
      <c r="P48" s="22">
        <f t="shared" si="0"/>
        <v>6.6176272646934235E-4</v>
      </c>
      <c r="Q48" s="22"/>
      <c r="R48" s="15">
        <f t="shared" si="3"/>
        <v>0.25</v>
      </c>
      <c r="S48" s="15"/>
      <c r="T48" s="15">
        <f t="shared" si="1"/>
        <v>6.4423525400275957E-3</v>
      </c>
      <c r="U48" s="21"/>
      <c r="W48" s="2"/>
      <c r="X48" s="6"/>
      <c r="AA48" s="2"/>
    </row>
    <row r="49" spans="3:27" x14ac:dyDescent="0.2">
      <c r="C49" s="11"/>
      <c r="D49" s="14">
        <v>0.81</v>
      </c>
      <c r="E49" s="12"/>
      <c r="F49" s="12">
        <v>5.0000000000000001E-4</v>
      </c>
      <c r="G49" s="12"/>
      <c r="H49" s="15">
        <v>-1.9E-2</v>
      </c>
      <c r="I49" s="12"/>
      <c r="J49" s="12">
        <v>5.0000000000000001E-4</v>
      </c>
      <c r="K49" s="13"/>
      <c r="M49" s="11"/>
      <c r="N49" s="22">
        <f>$W$12/D49</f>
        <v>0.24691358024691357</v>
      </c>
      <c r="O49" s="22"/>
      <c r="P49" s="22">
        <f t="shared" si="0"/>
        <v>6.3582234060710716E-4</v>
      </c>
      <c r="Q49" s="22"/>
      <c r="R49" s="15">
        <f t="shared" si="3"/>
        <v>0.23749999999999999</v>
      </c>
      <c r="S49" s="15"/>
      <c r="T49" s="15">
        <f t="shared" si="1"/>
        <v>6.4238515814599119E-3</v>
      </c>
      <c r="U49" s="21"/>
      <c r="W49" s="2"/>
      <c r="AA49" s="2"/>
    </row>
    <row r="50" spans="3:27" x14ac:dyDescent="0.2">
      <c r="C50" s="11"/>
      <c r="D50" s="14">
        <v>0.84</v>
      </c>
      <c r="E50" s="12"/>
      <c r="F50" s="12">
        <v>5.0000000000000001E-4</v>
      </c>
      <c r="G50" s="12"/>
      <c r="H50" s="15">
        <v>-1.9E-2</v>
      </c>
      <c r="I50" s="12"/>
      <c r="J50" s="12">
        <v>5.0000000000000001E-4</v>
      </c>
      <c r="K50" s="13"/>
      <c r="M50" s="11"/>
      <c r="N50" s="22">
        <f>$W$12/D50</f>
        <v>0.23809523809523811</v>
      </c>
      <c r="O50" s="22"/>
      <c r="P50" s="22">
        <f t="shared" si="0"/>
        <v>6.1187735671550179E-4</v>
      </c>
      <c r="Q50" s="22"/>
      <c r="R50" s="15">
        <f t="shared" si="3"/>
        <v>0.23749999999999999</v>
      </c>
      <c r="S50" s="15"/>
      <c r="T50" s="15">
        <f t="shared" si="1"/>
        <v>6.4238515814599119E-3</v>
      </c>
      <c r="U50" s="21"/>
      <c r="W50" s="2"/>
      <c r="AA50" s="2"/>
    </row>
    <row r="51" spans="3:27" x14ac:dyDescent="0.2">
      <c r="C51" s="11"/>
      <c r="D51" s="14">
        <v>0.87</v>
      </c>
      <c r="E51" s="12"/>
      <c r="F51" s="12">
        <v>5.0000000000000001E-4</v>
      </c>
      <c r="G51" s="12"/>
      <c r="H51" s="15">
        <v>-1.7999999999999999E-2</v>
      </c>
      <c r="I51" s="12"/>
      <c r="J51" s="12">
        <v>5.0000000000000001E-4</v>
      </c>
      <c r="K51" s="13"/>
      <c r="M51" s="11"/>
      <c r="N51" s="22">
        <f>$W$12/D51</f>
        <v>0.22988505747126439</v>
      </c>
      <c r="O51" s="22"/>
      <c r="P51" s="22">
        <f t="shared" si="0"/>
        <v>5.8970310229810566E-4</v>
      </c>
      <c r="Q51" s="22"/>
      <c r="R51" s="15">
        <f t="shared" si="3"/>
        <v>0.22499999999999998</v>
      </c>
      <c r="S51" s="15"/>
      <c r="T51" s="15">
        <f t="shared" si="1"/>
        <v>6.4062500000000005E-3</v>
      </c>
      <c r="U51" s="21"/>
      <c r="W51" s="2"/>
      <c r="AA51" s="2"/>
    </row>
    <row r="52" spans="3:27" x14ac:dyDescent="0.2">
      <c r="C52" s="11"/>
      <c r="D52" s="14">
        <v>0.9</v>
      </c>
      <c r="E52" s="12"/>
      <c r="F52" s="12">
        <v>5.0000000000000001E-4</v>
      </c>
      <c r="G52" s="12"/>
      <c r="H52" s="15">
        <v>-1.7000000000000001E-2</v>
      </c>
      <c r="I52" s="12"/>
      <c r="J52" s="12">
        <v>5.0000000000000001E-4</v>
      </c>
      <c r="K52" s="13"/>
      <c r="M52" s="11"/>
      <c r="N52" s="22">
        <f>$W$12/D52</f>
        <v>0.22222222222222224</v>
      </c>
      <c r="O52" s="22"/>
      <c r="P52" s="22">
        <f t="shared" si="0"/>
        <v>5.691076825489437E-4</v>
      </c>
      <c r="Q52" s="22"/>
      <c r="R52" s="15">
        <f t="shared" si="3"/>
        <v>0.21250000000000002</v>
      </c>
      <c r="S52" s="15"/>
      <c r="T52" s="15">
        <f t="shared" si="1"/>
        <v>6.389555228310106E-3</v>
      </c>
      <c r="U52" s="21"/>
      <c r="W52" s="2"/>
      <c r="AA52" s="2"/>
    </row>
    <row r="53" spans="3:27" x14ac:dyDescent="0.2">
      <c r="C53" s="11"/>
      <c r="D53" s="14">
        <v>1</v>
      </c>
      <c r="E53" s="12"/>
      <c r="F53" s="12">
        <v>5.0000000000000001E-4</v>
      </c>
      <c r="G53" s="12"/>
      <c r="H53" s="15">
        <v>-1.6E-2</v>
      </c>
      <c r="I53" s="12"/>
      <c r="J53" s="12">
        <v>5.0000000000000001E-4</v>
      </c>
      <c r="K53" s="13"/>
      <c r="M53" s="11"/>
      <c r="N53" s="22">
        <f>$W$12/D53</f>
        <v>0.2</v>
      </c>
      <c r="O53" s="22"/>
      <c r="P53" s="22">
        <f t="shared" si="0"/>
        <v>5.0990195135927846E-4</v>
      </c>
      <c r="Q53" s="22"/>
      <c r="R53" s="15">
        <f t="shared" si="3"/>
        <v>0.2</v>
      </c>
      <c r="S53" s="15"/>
      <c r="T53" s="15">
        <f t="shared" si="1"/>
        <v>6.3737743919909818E-3</v>
      </c>
      <c r="U53" s="21"/>
      <c r="W53" s="2"/>
      <c r="AA53" s="2"/>
    </row>
    <row r="54" spans="3:27" x14ac:dyDescent="0.2">
      <c r="C54" s="11"/>
      <c r="D54" s="14">
        <v>1.1000000000000001</v>
      </c>
      <c r="E54" s="12"/>
      <c r="F54" s="12">
        <v>5.0000000000000001E-4</v>
      </c>
      <c r="G54" s="12"/>
      <c r="H54" s="15">
        <v>-1.4E-2</v>
      </c>
      <c r="I54" s="12"/>
      <c r="J54" s="12">
        <v>5.0000000000000001E-4</v>
      </c>
      <c r="K54" s="13"/>
      <c r="M54" s="11"/>
      <c r="N54" s="22">
        <f>$W$12/D54</f>
        <v>0.18181818181818182</v>
      </c>
      <c r="O54" s="22"/>
      <c r="P54" s="22">
        <f t="shared" si="0"/>
        <v>4.619975160123532E-4</v>
      </c>
      <c r="Q54" s="22"/>
      <c r="R54" s="15">
        <f t="shared" si="3"/>
        <v>0.17499999999999999</v>
      </c>
      <c r="S54" s="15"/>
      <c r="T54" s="15">
        <f t="shared" si="1"/>
        <v>6.3449814075771729E-3</v>
      </c>
      <c r="U54" s="21"/>
      <c r="W54" s="2"/>
      <c r="AA54" s="2"/>
    </row>
    <row r="55" spans="3:27" x14ac:dyDescent="0.2">
      <c r="C55" s="11"/>
      <c r="D55" s="14">
        <v>1.2</v>
      </c>
      <c r="E55" s="12"/>
      <c r="F55" s="12">
        <v>5.0000000000000001E-4</v>
      </c>
      <c r="G55" s="12"/>
      <c r="H55" s="15">
        <v>-1.2999999999999999E-2</v>
      </c>
      <c r="I55" s="12"/>
      <c r="J55" s="12">
        <v>5.0000000000000001E-4</v>
      </c>
      <c r="K55" s="13"/>
      <c r="M55" s="11"/>
      <c r="N55" s="22">
        <f>$W$12/D55</f>
        <v>0.16666666666666669</v>
      </c>
      <c r="O55" s="22"/>
      <c r="P55" s="22">
        <f t="shared" si="0"/>
        <v>4.2241406460404306E-4</v>
      </c>
      <c r="Q55" s="22"/>
      <c r="R55" s="15">
        <f t="shared" si="3"/>
        <v>0.16249999999999998</v>
      </c>
      <c r="S55" s="15"/>
      <c r="T55" s="15">
        <f t="shared" si="1"/>
        <v>6.331981849360041E-3</v>
      </c>
      <c r="U55" s="21"/>
      <c r="W55" s="2"/>
      <c r="AA55" s="2"/>
    </row>
    <row r="56" spans="3:27" x14ac:dyDescent="0.2">
      <c r="C56" s="11"/>
      <c r="D56" s="14">
        <v>1.3</v>
      </c>
      <c r="E56" s="12"/>
      <c r="F56" s="12">
        <v>5.0000000000000001E-4</v>
      </c>
      <c r="G56" s="12"/>
      <c r="H56" s="15">
        <v>-1.2E-2</v>
      </c>
      <c r="I56" s="12"/>
      <c r="J56" s="12">
        <v>5.0000000000000001E-4</v>
      </c>
      <c r="K56" s="13"/>
      <c r="M56" s="11"/>
      <c r="N56" s="22">
        <f>$W$12/D56</f>
        <v>0.15384615384615385</v>
      </c>
      <c r="O56" s="22"/>
      <c r="P56" s="22">
        <f t="shared" si="0"/>
        <v>3.8914042715875461E-4</v>
      </c>
      <c r="Q56" s="22"/>
      <c r="R56" s="15">
        <f t="shared" si="3"/>
        <v>0.15</v>
      </c>
      <c r="S56" s="15"/>
      <c r="T56" s="15">
        <f t="shared" si="1"/>
        <v>6.3199213800489646E-3</v>
      </c>
      <c r="U56" s="21"/>
      <c r="W56" s="2"/>
      <c r="AA56" s="2"/>
    </row>
    <row r="57" spans="3:27" x14ac:dyDescent="0.2">
      <c r="C57" s="11"/>
      <c r="D57" s="14">
        <v>1.4</v>
      </c>
      <c r="E57" s="12"/>
      <c r="F57" s="12">
        <v>5.0000000000000001E-4</v>
      </c>
      <c r="G57" s="12"/>
      <c r="H57" s="15">
        <v>-1.0999999999999999E-2</v>
      </c>
      <c r="I57" s="12"/>
      <c r="J57" s="12">
        <v>5.0000000000000001E-4</v>
      </c>
      <c r="K57" s="13"/>
      <c r="M57" s="11"/>
      <c r="N57" s="22">
        <f>$W$12/D57</f>
        <v>0.14285714285714288</v>
      </c>
      <c r="O57" s="22"/>
      <c r="P57" s="22">
        <f t="shared" si="0"/>
        <v>3.6076876591150384E-4</v>
      </c>
      <c r="Q57" s="22"/>
      <c r="R57" s="15">
        <f t="shared" si="3"/>
        <v>0.13749999999999998</v>
      </c>
      <c r="S57" s="15"/>
      <c r="T57" s="15">
        <f t="shared" si="1"/>
        <v>6.3088053853820065E-3</v>
      </c>
      <c r="U57" s="21"/>
      <c r="W57" s="2"/>
      <c r="AA57" s="2"/>
    </row>
    <row r="58" spans="3:27" x14ac:dyDescent="0.2">
      <c r="C58" s="11"/>
      <c r="D58" s="14">
        <v>1.5</v>
      </c>
      <c r="E58" s="12"/>
      <c r="F58" s="12">
        <v>5.0000000000000001E-4</v>
      </c>
      <c r="G58" s="12"/>
      <c r="H58" s="15">
        <v>-0.01</v>
      </c>
      <c r="I58" s="12"/>
      <c r="J58" s="12">
        <v>5.0000000000000001E-4</v>
      </c>
      <c r="K58" s="13"/>
      <c r="M58" s="11"/>
      <c r="N58" s="22">
        <f>$W$12/D58</f>
        <v>0.13333333333333333</v>
      </c>
      <c r="O58" s="22"/>
      <c r="P58" s="22">
        <f t="shared" si="0"/>
        <v>3.3628324334270123E-4</v>
      </c>
      <c r="Q58" s="22"/>
      <c r="R58" s="15">
        <f t="shared" si="3"/>
        <v>0.125</v>
      </c>
      <c r="S58" s="15"/>
      <c r="T58" s="15">
        <f t="shared" si="1"/>
        <v>6.2986388658582424E-3</v>
      </c>
      <c r="U58" s="21"/>
      <c r="W58" s="2"/>
      <c r="AA58" s="2"/>
    </row>
    <row r="59" spans="3:27" x14ac:dyDescent="0.2">
      <c r="C59" s="11"/>
      <c r="D59" s="14">
        <v>1.6</v>
      </c>
      <c r="E59" s="12"/>
      <c r="F59" s="12">
        <v>5.0000000000000001E-4</v>
      </c>
      <c r="G59" s="12"/>
      <c r="H59" s="15">
        <v>-0.01</v>
      </c>
      <c r="I59" s="12"/>
      <c r="J59" s="12">
        <v>5.0000000000000001E-4</v>
      </c>
      <c r="K59" s="13"/>
      <c r="M59" s="11"/>
      <c r="N59" s="22">
        <f>$W$12/D59</f>
        <v>0.125</v>
      </c>
      <c r="O59" s="22"/>
      <c r="P59" s="22">
        <f t="shared" si="0"/>
        <v>3.1493194329291211E-4</v>
      </c>
      <c r="Q59" s="22"/>
      <c r="R59" s="15">
        <f t="shared" si="3"/>
        <v>0.125</v>
      </c>
      <c r="S59" s="15"/>
      <c r="T59" s="15">
        <f t="shared" si="1"/>
        <v>6.2986388658582424E-3</v>
      </c>
      <c r="U59" s="21"/>
      <c r="W59" s="2"/>
      <c r="AA59" s="2"/>
    </row>
    <row r="60" spans="3:27" x14ac:dyDescent="0.2">
      <c r="C60" s="11"/>
      <c r="D60" s="14">
        <v>1.7</v>
      </c>
      <c r="E60" s="12"/>
      <c r="F60" s="12">
        <v>5.0000000000000001E-4</v>
      </c>
      <c r="G60" s="12"/>
      <c r="H60" s="15">
        <v>-8.9999999999999993E-3</v>
      </c>
      <c r="I60" s="12"/>
      <c r="J60" s="12">
        <v>5.0000000000000001E-4</v>
      </c>
      <c r="K60" s="13"/>
      <c r="M60" s="11"/>
      <c r="N60" s="22">
        <f>$W$12/D60</f>
        <v>0.11764705882352942</v>
      </c>
      <c r="O60" s="22"/>
      <c r="P60" s="22">
        <f t="shared" si="0"/>
        <v>2.9614606866130956E-4</v>
      </c>
      <c r="Q60" s="22"/>
      <c r="R60" s="15">
        <f t="shared" si="3"/>
        <v>0.11249999999999999</v>
      </c>
      <c r="S60" s="15"/>
      <c r="T60" s="15">
        <f t="shared" si="1"/>
        <v>6.2894264258058549E-3</v>
      </c>
      <c r="U60" s="21"/>
      <c r="W60" s="2"/>
      <c r="AA60" s="2"/>
    </row>
    <row r="61" spans="3:27" x14ac:dyDescent="0.2">
      <c r="C61" s="11"/>
      <c r="D61" s="14">
        <v>1.8</v>
      </c>
      <c r="E61" s="12"/>
      <c r="F61" s="12">
        <v>5.0000000000000001E-4</v>
      </c>
      <c r="G61" s="12"/>
      <c r="H61" s="15">
        <v>-8.0000000000000002E-3</v>
      </c>
      <c r="I61" s="12"/>
      <c r="J61" s="12">
        <v>5.0000000000000001E-4</v>
      </c>
      <c r="K61" s="13"/>
      <c r="M61" s="11"/>
      <c r="N61" s="22">
        <f>$W$12/D61</f>
        <v>0.11111111111111112</v>
      </c>
      <c r="O61" s="22"/>
      <c r="P61" s="22">
        <f t="shared" si="0"/>
        <v>2.7948719562152519E-4</v>
      </c>
      <c r="Q61" s="22"/>
      <c r="R61" s="15">
        <f t="shared" si="3"/>
        <v>0.1</v>
      </c>
      <c r="S61" s="15"/>
      <c r="T61" s="15">
        <f t="shared" si="1"/>
        <v>6.2811722632005566E-3</v>
      </c>
      <c r="U61" s="21"/>
      <c r="W61" s="2"/>
      <c r="AA61" s="2"/>
    </row>
    <row r="62" spans="3:27" x14ac:dyDescent="0.2">
      <c r="C62" s="11"/>
      <c r="D62" s="14">
        <v>1.9</v>
      </c>
      <c r="E62" s="12"/>
      <c r="F62" s="12">
        <v>5.0000000000000001E-4</v>
      </c>
      <c r="G62" s="12"/>
      <c r="H62" s="15">
        <v>-8.0000000000000002E-3</v>
      </c>
      <c r="I62" s="12"/>
      <c r="J62" s="12">
        <v>5.0000000000000001E-4</v>
      </c>
      <c r="K62" s="13"/>
      <c r="M62" s="11"/>
      <c r="N62" s="22">
        <f>$W$12/D62</f>
        <v>0.10526315789473685</v>
      </c>
      <c r="O62" s="22"/>
      <c r="P62" s="22">
        <f t="shared" si="0"/>
        <v>2.6461181682192243E-4</v>
      </c>
      <c r="Q62" s="22"/>
      <c r="R62" s="15">
        <f t="shared" si="3"/>
        <v>0.1</v>
      </c>
      <c r="S62" s="15"/>
      <c r="T62" s="15">
        <f t="shared" si="1"/>
        <v>6.2811722632005566E-3</v>
      </c>
      <c r="U62" s="21"/>
      <c r="W62" s="2"/>
      <c r="AA62" s="2"/>
    </row>
    <row r="63" spans="3:27" x14ac:dyDescent="0.2">
      <c r="C63" s="16"/>
      <c r="D63" s="18"/>
      <c r="E63" s="18"/>
      <c r="F63" s="18"/>
      <c r="G63" s="18"/>
      <c r="H63" s="18"/>
      <c r="I63" s="18"/>
      <c r="J63" s="18"/>
      <c r="K63" s="20"/>
      <c r="M63" s="16"/>
      <c r="N63" s="18"/>
      <c r="O63" s="23"/>
      <c r="P63" s="17"/>
      <c r="Q63" s="23"/>
      <c r="R63" s="18"/>
      <c r="S63" s="19"/>
      <c r="T63" s="18"/>
      <c r="U63" s="24"/>
      <c r="W63" s="2"/>
      <c r="AA63" s="2"/>
    </row>
    <row r="64" spans="3:27" x14ac:dyDescent="0.2">
      <c r="O64" s="3"/>
      <c r="P64" s="2"/>
      <c r="Q64" s="3"/>
      <c r="S64" s="4"/>
      <c r="U64" s="4"/>
      <c r="W64" s="2"/>
      <c r="AA64" s="2"/>
    </row>
    <row r="65" spans="6:36" x14ac:dyDescent="0.2">
      <c r="O65" s="3"/>
      <c r="P65" s="2"/>
      <c r="Q65" s="3"/>
      <c r="S65" s="4"/>
      <c r="U65" s="4"/>
      <c r="W65" s="2"/>
      <c r="AA65" s="2"/>
    </row>
    <row r="66" spans="6:36" x14ac:dyDescent="0.2">
      <c r="M66" s="3"/>
      <c r="N66" s="2"/>
      <c r="O66" s="3"/>
      <c r="Q66" s="4"/>
      <c r="S66" s="4"/>
      <c r="U66" s="2"/>
      <c r="Y66" s="2"/>
    </row>
    <row r="67" spans="6:36" x14ac:dyDescent="0.2">
      <c r="M67" s="3"/>
      <c r="N67" s="2"/>
      <c r="O67" s="3"/>
      <c r="Q67" s="4"/>
      <c r="S67" s="4"/>
      <c r="U67" s="2"/>
      <c r="Y67" s="2"/>
    </row>
    <row r="68" spans="6:36" x14ac:dyDescent="0.2">
      <c r="M68" s="3"/>
      <c r="N68" s="2"/>
      <c r="O68" s="3"/>
      <c r="Q68" s="4"/>
      <c r="S68" s="4"/>
      <c r="U68" s="2"/>
      <c r="Y68" s="2"/>
    </row>
    <row r="70" spans="6:36" x14ac:dyDescent="0.2">
      <c r="AA70">
        <v>1</v>
      </c>
      <c r="AC70" s="3">
        <v>0.3</v>
      </c>
      <c r="AD70" t="s">
        <v>34</v>
      </c>
      <c r="AE70">
        <v>5.0000000000000001E-4</v>
      </c>
      <c r="AF70" t="s">
        <v>34</v>
      </c>
      <c r="AG70" s="3">
        <v>5.2999999999999999E-2</v>
      </c>
      <c r="AH70" t="s">
        <v>34</v>
      </c>
      <c r="AI70">
        <v>5.0000000000000001E-4</v>
      </c>
      <c r="AJ70" s="26" t="s">
        <v>35</v>
      </c>
    </row>
    <row r="71" spans="6:36" x14ac:dyDescent="0.2">
      <c r="AA71">
        <v>2</v>
      </c>
      <c r="AC71" s="3">
        <v>0.31</v>
      </c>
      <c r="AD71" t="s">
        <v>34</v>
      </c>
      <c r="AE71">
        <v>5.0000000000000001E-4</v>
      </c>
      <c r="AF71" t="s">
        <v>34</v>
      </c>
      <c r="AG71" s="3">
        <v>5.1999999999999998E-2</v>
      </c>
      <c r="AH71" t="s">
        <v>34</v>
      </c>
      <c r="AI71">
        <v>5.0000000000000001E-4</v>
      </c>
      <c r="AJ71" s="26" t="s">
        <v>35</v>
      </c>
    </row>
    <row r="72" spans="6:36" x14ac:dyDescent="0.2">
      <c r="AA72">
        <v>3</v>
      </c>
      <c r="AC72" s="3">
        <v>0.32</v>
      </c>
      <c r="AD72" t="s">
        <v>34</v>
      </c>
      <c r="AE72">
        <v>5.0000000000000001E-4</v>
      </c>
      <c r="AF72" t="s">
        <v>34</v>
      </c>
      <c r="AG72" s="3">
        <v>0.05</v>
      </c>
      <c r="AH72" t="s">
        <v>34</v>
      </c>
      <c r="AI72">
        <v>5.0000000000000001E-4</v>
      </c>
      <c r="AJ72" s="26" t="s">
        <v>35</v>
      </c>
    </row>
    <row r="73" spans="6:36" x14ac:dyDescent="0.2">
      <c r="AA73">
        <v>4</v>
      </c>
      <c r="AC73" s="3">
        <v>0.33</v>
      </c>
      <c r="AD73" t="s">
        <v>34</v>
      </c>
      <c r="AE73">
        <v>5.0000000000000001E-4</v>
      </c>
      <c r="AF73" t="s">
        <v>34</v>
      </c>
      <c r="AG73" s="3">
        <v>4.8000000000000001E-2</v>
      </c>
      <c r="AH73" t="s">
        <v>34</v>
      </c>
      <c r="AI73">
        <v>5.0000000000000001E-4</v>
      </c>
      <c r="AJ73" s="26" t="s">
        <v>35</v>
      </c>
    </row>
    <row r="74" spans="6:36" x14ac:dyDescent="0.2">
      <c r="AA74">
        <v>5</v>
      </c>
      <c r="AC74" s="3">
        <v>0.34</v>
      </c>
      <c r="AD74" t="s">
        <v>34</v>
      </c>
      <c r="AE74">
        <v>5.0000000000000001E-4</v>
      </c>
      <c r="AF74" t="s">
        <v>34</v>
      </c>
      <c r="AG74" s="3">
        <v>4.7E-2</v>
      </c>
      <c r="AH74" t="s">
        <v>34</v>
      </c>
      <c r="AI74">
        <v>5.0000000000000001E-4</v>
      </c>
      <c r="AJ74" s="26" t="s">
        <v>35</v>
      </c>
    </row>
    <row r="75" spans="6:36" x14ac:dyDescent="0.2">
      <c r="AA75">
        <v>6</v>
      </c>
      <c r="AC75" s="3">
        <v>0.35</v>
      </c>
      <c r="AD75" t="s">
        <v>34</v>
      </c>
      <c r="AE75">
        <v>5.0000000000000001E-4</v>
      </c>
      <c r="AF75" t="s">
        <v>34</v>
      </c>
      <c r="AG75" s="3">
        <v>4.5999999999999999E-2</v>
      </c>
      <c r="AH75" t="s">
        <v>34</v>
      </c>
      <c r="AI75">
        <v>5.0000000000000001E-4</v>
      </c>
      <c r="AJ75" s="26" t="s">
        <v>35</v>
      </c>
    </row>
    <row r="76" spans="6:36" x14ac:dyDescent="0.2">
      <c r="AA76">
        <v>7</v>
      </c>
      <c r="AC76" s="3">
        <v>0.36</v>
      </c>
      <c r="AD76" t="s">
        <v>34</v>
      </c>
      <c r="AE76">
        <v>5.0000000000000001E-4</v>
      </c>
      <c r="AF76" t="s">
        <v>34</v>
      </c>
      <c r="AG76" s="3">
        <v>4.4999999999999998E-2</v>
      </c>
      <c r="AH76" t="s">
        <v>34</v>
      </c>
      <c r="AI76">
        <v>5.0000000000000001E-4</v>
      </c>
      <c r="AJ76" s="26" t="s">
        <v>35</v>
      </c>
    </row>
    <row r="77" spans="6:36" x14ac:dyDescent="0.2">
      <c r="AA77">
        <v>8</v>
      </c>
      <c r="AC77" s="3">
        <v>0.37</v>
      </c>
      <c r="AD77" t="s">
        <v>34</v>
      </c>
      <c r="AE77">
        <v>5.0000000000000001E-4</v>
      </c>
      <c r="AF77" t="s">
        <v>34</v>
      </c>
      <c r="AG77" s="3">
        <v>4.2999999999999997E-2</v>
      </c>
      <c r="AH77" t="s">
        <v>34</v>
      </c>
      <c r="AI77">
        <v>5.0000000000000001E-4</v>
      </c>
      <c r="AJ77" s="26" t="s">
        <v>35</v>
      </c>
    </row>
    <row r="78" spans="6:36" x14ac:dyDescent="0.2">
      <c r="AA78">
        <v>9</v>
      </c>
      <c r="AC78" s="3">
        <v>0.38</v>
      </c>
      <c r="AD78" t="s">
        <v>34</v>
      </c>
      <c r="AE78">
        <v>5.0000000000000001E-4</v>
      </c>
      <c r="AF78" t="s">
        <v>34</v>
      </c>
      <c r="AG78" s="3">
        <v>4.2000000000000003E-2</v>
      </c>
      <c r="AH78" t="s">
        <v>34</v>
      </c>
      <c r="AI78">
        <v>5.0000000000000001E-4</v>
      </c>
      <c r="AJ78" s="26" t="s">
        <v>35</v>
      </c>
    </row>
    <row r="79" spans="6:36" x14ac:dyDescent="0.2">
      <c r="AA79">
        <v>10</v>
      </c>
      <c r="AC79" s="3">
        <v>0.39</v>
      </c>
      <c r="AD79" t="s">
        <v>34</v>
      </c>
      <c r="AE79">
        <v>5.0000000000000001E-4</v>
      </c>
      <c r="AF79" t="s">
        <v>34</v>
      </c>
      <c r="AG79" s="3">
        <v>4.1000000000000002E-2</v>
      </c>
      <c r="AH79" t="s">
        <v>34</v>
      </c>
      <c r="AI79">
        <v>5.0000000000000001E-4</v>
      </c>
      <c r="AJ79" s="26" t="s">
        <v>35</v>
      </c>
    </row>
    <row r="80" spans="6:36" x14ac:dyDescent="0.2">
      <c r="F80" s="4">
        <v>0.66666666666666674</v>
      </c>
      <c r="G80" s="4" t="s">
        <v>34</v>
      </c>
      <c r="H80" s="4">
        <v>2.0030840419244388E-3</v>
      </c>
      <c r="I80" s="4" t="s">
        <v>34</v>
      </c>
      <c r="J80" s="4">
        <v>0.66249999999999998</v>
      </c>
      <c r="K80" s="4" t="s">
        <v>34</v>
      </c>
      <c r="L80" s="4">
        <v>7.4971511516458708E-3</v>
      </c>
      <c r="M80" s="26" t="s">
        <v>35</v>
      </c>
      <c r="AA80">
        <v>11</v>
      </c>
      <c r="AC80" s="3">
        <v>0.4</v>
      </c>
      <c r="AD80" t="s">
        <v>34</v>
      </c>
      <c r="AE80">
        <v>5.0000000000000001E-4</v>
      </c>
      <c r="AF80" t="s">
        <v>34</v>
      </c>
      <c r="AG80" s="3">
        <v>0.04</v>
      </c>
      <c r="AH80" t="s">
        <v>34</v>
      </c>
      <c r="AI80">
        <v>5.0000000000000001E-4</v>
      </c>
      <c r="AJ80" s="26" t="s">
        <v>35</v>
      </c>
    </row>
    <row r="81" spans="6:36" x14ac:dyDescent="0.2">
      <c r="F81" s="3">
        <v>0.64516129032258074</v>
      </c>
      <c r="G81" s="4" t="s">
        <v>34</v>
      </c>
      <c r="H81" s="3">
        <v>1.9194450307696898E-3</v>
      </c>
      <c r="I81" s="4" t="s">
        <v>34</v>
      </c>
      <c r="J81" s="4">
        <v>0.64999999999999991</v>
      </c>
      <c r="K81" s="4" t="s">
        <v>34</v>
      </c>
      <c r="L81" s="4">
        <v>7.4542877761728521E-3</v>
      </c>
      <c r="M81" s="26" t="s">
        <v>35</v>
      </c>
      <c r="AA81">
        <v>12</v>
      </c>
      <c r="AC81" s="3">
        <v>0.41</v>
      </c>
      <c r="AD81" t="s">
        <v>34</v>
      </c>
      <c r="AE81">
        <v>5.0000000000000001E-4</v>
      </c>
      <c r="AF81" t="s">
        <v>34</v>
      </c>
      <c r="AG81" s="3">
        <v>3.9E-2</v>
      </c>
      <c r="AH81" t="s">
        <v>34</v>
      </c>
      <c r="AI81">
        <v>5.0000000000000001E-4</v>
      </c>
      <c r="AJ81" s="26" t="s">
        <v>35</v>
      </c>
    </row>
    <row r="82" spans="6:36" x14ac:dyDescent="0.2">
      <c r="F82" s="3">
        <v>0.625</v>
      </c>
      <c r="G82" s="4" t="s">
        <v>34</v>
      </c>
      <c r="H82" s="3">
        <v>1.8425744398548056E-3</v>
      </c>
      <c r="I82" s="4" t="s">
        <v>34</v>
      </c>
      <c r="J82" s="4">
        <v>0.625</v>
      </c>
      <c r="K82" s="4" t="s">
        <v>34</v>
      </c>
      <c r="L82" s="4">
        <v>7.3702977594192224E-3</v>
      </c>
      <c r="M82" s="26" t="s">
        <v>35</v>
      </c>
      <c r="AA82">
        <v>13</v>
      </c>
      <c r="AC82" s="3">
        <v>0.42</v>
      </c>
      <c r="AD82" t="s">
        <v>34</v>
      </c>
      <c r="AE82">
        <v>5.0000000000000001E-4</v>
      </c>
      <c r="AF82" t="s">
        <v>34</v>
      </c>
      <c r="AG82" s="3">
        <v>3.7999999999999999E-2</v>
      </c>
      <c r="AH82" t="s">
        <v>34</v>
      </c>
      <c r="AI82">
        <v>5.0000000000000001E-4</v>
      </c>
      <c r="AJ82" s="26" t="s">
        <v>35</v>
      </c>
    </row>
    <row r="83" spans="6:36" x14ac:dyDescent="0.2">
      <c r="F83" s="3">
        <v>0.60606060606060608</v>
      </c>
      <c r="G83" s="4" t="s">
        <v>34</v>
      </c>
      <c r="H83" s="3">
        <v>1.7716970965633368E-3</v>
      </c>
      <c r="I83" s="4" t="s">
        <v>34</v>
      </c>
      <c r="J83" s="4">
        <v>0.6</v>
      </c>
      <c r="K83" s="4" t="s">
        <v>34</v>
      </c>
      <c r="L83" s="4">
        <v>7.288689868556626E-3</v>
      </c>
      <c r="M83" s="26" t="s">
        <v>35</v>
      </c>
      <c r="AA83">
        <v>14</v>
      </c>
      <c r="AC83" s="3">
        <v>0.43</v>
      </c>
      <c r="AD83" t="s">
        <v>34</v>
      </c>
      <c r="AE83">
        <v>5.0000000000000001E-4</v>
      </c>
      <c r="AF83" t="s">
        <v>34</v>
      </c>
      <c r="AG83" s="3">
        <v>3.6999999999999998E-2</v>
      </c>
      <c r="AH83" t="s">
        <v>34</v>
      </c>
      <c r="AI83">
        <v>5.0000000000000001E-4</v>
      </c>
      <c r="AJ83" s="26" t="s">
        <v>35</v>
      </c>
    </row>
    <row r="84" spans="6:36" x14ac:dyDescent="0.2">
      <c r="F84" s="3">
        <v>0.58823529411764708</v>
      </c>
      <c r="G84" s="4" t="s">
        <v>34</v>
      </c>
      <c r="H84" s="3">
        <v>1.7061490418093443E-3</v>
      </c>
      <c r="I84" s="4" t="s">
        <v>34</v>
      </c>
      <c r="J84" s="4">
        <v>0.58750000000000002</v>
      </c>
      <c r="K84" s="4" t="s">
        <v>34</v>
      </c>
      <c r="L84" s="4">
        <v>7.2488044542272636E-3</v>
      </c>
      <c r="M84" s="26" t="s">
        <v>35</v>
      </c>
      <c r="AA84">
        <v>15</v>
      </c>
      <c r="AC84" s="3">
        <v>0.44</v>
      </c>
      <c r="AD84" t="s">
        <v>34</v>
      </c>
      <c r="AE84">
        <v>5.0000000000000001E-4</v>
      </c>
      <c r="AF84" t="s">
        <v>34</v>
      </c>
      <c r="AG84" s="3">
        <v>3.5999999999999997E-2</v>
      </c>
      <c r="AH84" t="s">
        <v>34</v>
      </c>
      <c r="AI84">
        <v>5.0000000000000001E-4</v>
      </c>
      <c r="AJ84" s="26" t="s">
        <v>35</v>
      </c>
    </row>
    <row r="85" spans="6:36" x14ac:dyDescent="0.2">
      <c r="F85" s="3">
        <v>0.57142857142857151</v>
      </c>
      <c r="G85" s="4" t="s">
        <v>34</v>
      </c>
      <c r="H85" s="3">
        <v>1.6453587241425612E-3</v>
      </c>
      <c r="I85" s="4" t="s">
        <v>34</v>
      </c>
      <c r="J85" s="4">
        <v>0.57499999999999996</v>
      </c>
      <c r="K85" s="4" t="s">
        <v>34</v>
      </c>
      <c r="L85" s="4">
        <v>7.2095449969120807E-3</v>
      </c>
      <c r="M85" s="26" t="s">
        <v>35</v>
      </c>
      <c r="AA85">
        <v>16</v>
      </c>
      <c r="AC85" s="3">
        <v>0.45</v>
      </c>
      <c r="AD85" t="s">
        <v>34</v>
      </c>
      <c r="AE85">
        <v>5.0000000000000001E-4</v>
      </c>
      <c r="AF85" t="s">
        <v>34</v>
      </c>
      <c r="AG85" s="3">
        <v>3.5000000000000003E-2</v>
      </c>
      <c r="AH85" t="s">
        <v>34</v>
      </c>
      <c r="AI85">
        <v>5.0000000000000001E-4</v>
      </c>
      <c r="AJ85" s="26" t="s">
        <v>35</v>
      </c>
    </row>
    <row r="86" spans="6:36" x14ac:dyDescent="0.2">
      <c r="F86" s="3">
        <v>0.55555555555555558</v>
      </c>
      <c r="G86" s="4" t="s">
        <v>34</v>
      </c>
      <c r="H86" s="3">
        <v>1.58883181188071E-3</v>
      </c>
      <c r="I86" s="4" t="s">
        <v>34</v>
      </c>
      <c r="J86" s="4">
        <v>0.5625</v>
      </c>
      <c r="K86" s="4" t="s">
        <v>34</v>
      </c>
      <c r="L86" s="4">
        <v>7.1709217776116481E-3</v>
      </c>
      <c r="M86" s="26" t="s">
        <v>35</v>
      </c>
      <c r="AA86">
        <v>17</v>
      </c>
      <c r="AC86" s="3">
        <v>0.46</v>
      </c>
      <c r="AD86" t="s">
        <v>34</v>
      </c>
      <c r="AE86">
        <v>5.0000000000000001E-4</v>
      </c>
      <c r="AF86" t="s">
        <v>34</v>
      </c>
      <c r="AG86" s="3">
        <v>3.5000000000000003E-2</v>
      </c>
      <c r="AH86" t="s">
        <v>34</v>
      </c>
      <c r="AI86">
        <v>5.0000000000000001E-4</v>
      </c>
      <c r="AJ86" s="26" t="s">
        <v>35</v>
      </c>
    </row>
    <row r="87" spans="6:36" x14ac:dyDescent="0.2">
      <c r="F87" s="3">
        <v>0.54054054054054057</v>
      </c>
      <c r="G87" s="4" t="s">
        <v>34</v>
      </c>
      <c r="H87" s="3">
        <v>1.536138849146318E-3</v>
      </c>
      <c r="I87" s="4" t="s">
        <v>34</v>
      </c>
      <c r="J87" s="4">
        <v>0.53749999999999998</v>
      </c>
      <c r="K87" s="4" t="s">
        <v>34</v>
      </c>
      <c r="L87" s="4">
        <v>7.0956254404122123E-3</v>
      </c>
      <c r="M87" s="26" t="s">
        <v>35</v>
      </c>
      <c r="AA87">
        <v>18</v>
      </c>
      <c r="AC87" s="3">
        <v>0.47</v>
      </c>
      <c r="AD87" t="s">
        <v>34</v>
      </c>
      <c r="AE87">
        <v>5.0000000000000001E-4</v>
      </c>
      <c r="AF87" t="s">
        <v>34</v>
      </c>
      <c r="AG87" s="3">
        <v>3.4000000000000002E-2</v>
      </c>
      <c r="AH87" t="s">
        <v>34</v>
      </c>
      <c r="AI87">
        <v>5.0000000000000001E-4</v>
      </c>
      <c r="AJ87" s="26" t="s">
        <v>35</v>
      </c>
    </row>
    <row r="88" spans="6:36" x14ac:dyDescent="0.2">
      <c r="F88" s="3">
        <v>0.52631578947368418</v>
      </c>
      <c r="G88" s="4" t="s">
        <v>34</v>
      </c>
      <c r="H88" s="3">
        <v>1.4869051629905743E-3</v>
      </c>
      <c r="I88" s="4" t="s">
        <v>34</v>
      </c>
      <c r="J88" s="4">
        <v>0.52500000000000002</v>
      </c>
      <c r="K88" s="4" t="s">
        <v>34</v>
      </c>
      <c r="L88" s="4">
        <v>7.0589731237978241E-3</v>
      </c>
      <c r="M88" s="26" t="s">
        <v>35</v>
      </c>
      <c r="AA88">
        <v>19</v>
      </c>
      <c r="AC88" s="3">
        <v>0.48</v>
      </c>
      <c r="AD88" t="s">
        <v>34</v>
      </c>
      <c r="AE88">
        <v>5.0000000000000001E-4</v>
      </c>
      <c r="AF88" t="s">
        <v>34</v>
      </c>
      <c r="AG88" s="3">
        <v>3.3000000000000002E-2</v>
      </c>
      <c r="AH88" t="s">
        <v>34</v>
      </c>
      <c r="AI88">
        <v>5.0000000000000001E-4</v>
      </c>
      <c r="AJ88" s="26" t="s">
        <v>35</v>
      </c>
    </row>
    <row r="89" spans="6:36" x14ac:dyDescent="0.2">
      <c r="F89" s="3">
        <v>0.51282051282051289</v>
      </c>
      <c r="G89" s="4" t="s">
        <v>34</v>
      </c>
      <c r="H89" s="3">
        <v>1.4408025641558925E-3</v>
      </c>
      <c r="I89" s="4" t="s">
        <v>34</v>
      </c>
      <c r="J89" s="4">
        <v>0.51249999999999996</v>
      </c>
      <c r="K89" s="4" t="s">
        <v>34</v>
      </c>
      <c r="L89" s="4">
        <v>7.0229986306153446E-3</v>
      </c>
      <c r="M89" s="26" t="s">
        <v>35</v>
      </c>
      <c r="AA89">
        <v>20</v>
      </c>
      <c r="AC89" s="3">
        <v>0.49</v>
      </c>
      <c r="AD89" t="s">
        <v>34</v>
      </c>
      <c r="AE89">
        <v>5.0000000000000001E-4</v>
      </c>
      <c r="AF89" t="s">
        <v>34</v>
      </c>
      <c r="AG89" s="3">
        <v>3.2000000000000001E-2</v>
      </c>
      <c r="AH89" t="s">
        <v>34</v>
      </c>
      <c r="AI89">
        <v>5.0000000000000001E-4</v>
      </c>
      <c r="AJ89" s="26" t="s">
        <v>35</v>
      </c>
    </row>
    <row r="90" spans="6:36" x14ac:dyDescent="0.2">
      <c r="F90" s="3">
        <v>0.5</v>
      </c>
      <c r="G90" s="4" t="s">
        <v>34</v>
      </c>
      <c r="H90" s="3">
        <v>1.3975424859373686E-3</v>
      </c>
      <c r="I90" s="4" t="s">
        <v>34</v>
      </c>
      <c r="J90" s="4">
        <v>0.5</v>
      </c>
      <c r="K90" s="4" t="s">
        <v>34</v>
      </c>
      <c r="L90" s="4">
        <v>6.9877124296868435E-3</v>
      </c>
      <c r="M90" s="26" t="s">
        <v>35</v>
      </c>
      <c r="AA90">
        <v>21</v>
      </c>
      <c r="AC90" s="3">
        <v>0.5</v>
      </c>
      <c r="AD90" t="s">
        <v>34</v>
      </c>
      <c r="AE90">
        <v>5.0000000000000001E-4</v>
      </c>
      <c r="AF90" t="s">
        <v>34</v>
      </c>
      <c r="AG90" s="3">
        <v>3.2000000000000001E-2</v>
      </c>
      <c r="AH90" t="s">
        <v>34</v>
      </c>
      <c r="AI90">
        <v>5.0000000000000001E-4</v>
      </c>
      <c r="AJ90" s="26" t="s">
        <v>35</v>
      </c>
    </row>
    <row r="91" spans="6:36" x14ac:dyDescent="0.2">
      <c r="F91" s="3">
        <v>0.48780487804878053</v>
      </c>
      <c r="G91" s="4" t="s">
        <v>34</v>
      </c>
      <c r="H91" s="3">
        <v>1.3568702829217184E-3</v>
      </c>
      <c r="I91" s="4" t="s">
        <v>34</v>
      </c>
      <c r="J91" s="4">
        <v>0.48749999999999999</v>
      </c>
      <c r="K91" s="4" t="s">
        <v>34</v>
      </c>
      <c r="L91" s="4">
        <v>6.953125000000001E-3</v>
      </c>
      <c r="M91" s="26" t="s">
        <v>35</v>
      </c>
      <c r="AA91">
        <v>22</v>
      </c>
      <c r="AC91" s="3">
        <v>0.51</v>
      </c>
      <c r="AD91" t="s">
        <v>34</v>
      </c>
      <c r="AE91">
        <v>5.0000000000000001E-4</v>
      </c>
      <c r="AF91" t="s">
        <v>34</v>
      </c>
      <c r="AG91" s="3">
        <v>3.1E-2</v>
      </c>
      <c r="AH91" t="s">
        <v>34</v>
      </c>
      <c r="AI91">
        <v>5.0000000000000001E-4</v>
      </c>
      <c r="AJ91" s="26" t="s">
        <v>35</v>
      </c>
    </row>
    <row r="92" spans="6:36" x14ac:dyDescent="0.2">
      <c r="F92" s="3">
        <v>0.47619047619047622</v>
      </c>
      <c r="G92" s="4" t="s">
        <v>34</v>
      </c>
      <c r="H92" s="3">
        <v>1.3185604704776654E-3</v>
      </c>
      <c r="I92" s="4" t="s">
        <v>34</v>
      </c>
      <c r="J92" s="4">
        <v>0.47499999999999998</v>
      </c>
      <c r="K92" s="4" t="s">
        <v>34</v>
      </c>
      <c r="L92" s="4">
        <v>6.919246820463916E-3</v>
      </c>
      <c r="M92" s="26" t="s">
        <v>35</v>
      </c>
      <c r="AA92">
        <v>23</v>
      </c>
      <c r="AC92" s="3">
        <v>0.52</v>
      </c>
      <c r="AD92" t="s">
        <v>34</v>
      </c>
      <c r="AE92">
        <v>5.0000000000000001E-4</v>
      </c>
      <c r="AF92" t="s">
        <v>34</v>
      </c>
      <c r="AG92" s="3">
        <v>0.03</v>
      </c>
      <c r="AH92" t="s">
        <v>34</v>
      </c>
      <c r="AI92">
        <v>5.0000000000000001E-4</v>
      </c>
      <c r="AJ92" s="26" t="s">
        <v>35</v>
      </c>
    </row>
    <row r="93" spans="6:36" x14ac:dyDescent="0.2">
      <c r="F93" s="3">
        <v>0.46511627906976749</v>
      </c>
      <c r="G93" s="4" t="s">
        <v>34</v>
      </c>
      <c r="H93" s="3">
        <v>1.2824127313552597E-3</v>
      </c>
      <c r="I93" s="4" t="s">
        <v>34</v>
      </c>
      <c r="J93" s="4">
        <v>0.46249999999999997</v>
      </c>
      <c r="K93" s="4" t="s">
        <v>34</v>
      </c>
      <c r="L93" s="4">
        <v>6.8860883591938468E-3</v>
      </c>
      <c r="M93" s="26" t="s">
        <v>35</v>
      </c>
      <c r="AA93">
        <v>24</v>
      </c>
      <c r="AC93" s="3">
        <v>0.53</v>
      </c>
      <c r="AD93" t="s">
        <v>34</v>
      </c>
      <c r="AE93">
        <v>5.0000000000000001E-4</v>
      </c>
      <c r="AF93" t="s">
        <v>34</v>
      </c>
      <c r="AG93" s="3">
        <v>0.03</v>
      </c>
      <c r="AH93" t="s">
        <v>34</v>
      </c>
      <c r="AI93">
        <v>5.0000000000000001E-4</v>
      </c>
      <c r="AJ93" s="26" t="s">
        <v>35</v>
      </c>
    </row>
    <row r="94" spans="6:36" x14ac:dyDescent="0.2">
      <c r="F94" s="3">
        <v>0.45454545454545459</v>
      </c>
      <c r="G94" s="4" t="s">
        <v>34</v>
      </c>
      <c r="H94" s="3">
        <v>1.248248550991175E-3</v>
      </c>
      <c r="I94" s="4" t="s">
        <v>34</v>
      </c>
      <c r="J94" s="4">
        <v>0.44999999999999996</v>
      </c>
      <c r="K94" s="4" t="s">
        <v>34</v>
      </c>
      <c r="L94" s="4">
        <v>6.8536600623316591E-3</v>
      </c>
      <c r="M94" s="26" t="s">
        <v>35</v>
      </c>
      <c r="AA94">
        <v>25</v>
      </c>
      <c r="AC94" s="3">
        <v>0.54</v>
      </c>
      <c r="AD94" t="s">
        <v>34</v>
      </c>
      <c r="AE94">
        <v>5.0000000000000001E-4</v>
      </c>
      <c r="AF94" t="s">
        <v>34</v>
      </c>
      <c r="AG94" s="3">
        <v>2.9000000000000001E-2</v>
      </c>
      <c r="AH94" t="s">
        <v>34</v>
      </c>
      <c r="AI94">
        <v>5.0000000000000001E-4</v>
      </c>
      <c r="AJ94" s="26" t="s">
        <v>35</v>
      </c>
    </row>
    <row r="95" spans="6:36" x14ac:dyDescent="0.2">
      <c r="F95" s="3">
        <v>0.44444444444444448</v>
      </c>
      <c r="G95" s="4" t="s">
        <v>34</v>
      </c>
      <c r="H95" s="3">
        <v>1.2159083705921118E-3</v>
      </c>
      <c r="I95" s="4" t="s">
        <v>34</v>
      </c>
      <c r="J95" s="4">
        <v>0.43750000000000006</v>
      </c>
      <c r="K95" s="4" t="s">
        <v>34</v>
      </c>
      <c r="L95" s="4">
        <v>6.8219723424113215E-3</v>
      </c>
      <c r="M95" s="26" t="s">
        <v>35</v>
      </c>
      <c r="AA95">
        <v>26</v>
      </c>
      <c r="AC95" s="3">
        <v>0.55000000000000004</v>
      </c>
      <c r="AD95" t="s">
        <v>34</v>
      </c>
      <c r="AE95">
        <v>5.0000000000000001E-4</v>
      </c>
      <c r="AF95" t="s">
        <v>34</v>
      </c>
      <c r="AG95" s="3">
        <v>2.9000000000000001E-2</v>
      </c>
      <c r="AH95" t="s">
        <v>34</v>
      </c>
      <c r="AI95">
        <v>5.0000000000000001E-4</v>
      </c>
      <c r="AJ95" s="26" t="s">
        <v>35</v>
      </c>
    </row>
    <row r="96" spans="6:36" x14ac:dyDescent="0.2">
      <c r="F96" s="3">
        <v>0.43478260869565216</v>
      </c>
      <c r="G96" s="4" t="s">
        <v>34</v>
      </c>
      <c r="H96" s="3">
        <v>1.1852491686185683E-3</v>
      </c>
      <c r="I96" s="4" t="s">
        <v>34</v>
      </c>
      <c r="J96" s="4">
        <v>0.43750000000000006</v>
      </c>
      <c r="K96" s="4" t="s">
        <v>34</v>
      </c>
      <c r="L96" s="4">
        <v>6.8219723424113215E-3</v>
      </c>
      <c r="M96" s="26" t="s">
        <v>35</v>
      </c>
      <c r="AA96">
        <v>27</v>
      </c>
      <c r="AC96" s="3">
        <v>0.56000000000000005</v>
      </c>
      <c r="AD96" t="s">
        <v>34</v>
      </c>
      <c r="AE96">
        <v>5.0000000000000001E-4</v>
      </c>
      <c r="AF96" t="s">
        <v>34</v>
      </c>
      <c r="AG96" s="3">
        <v>2.8000000000000001E-2</v>
      </c>
      <c r="AH96" t="s">
        <v>34</v>
      </c>
      <c r="AI96">
        <v>5.0000000000000001E-4</v>
      </c>
      <c r="AJ96" s="26" t="s">
        <v>35</v>
      </c>
    </row>
    <row r="97" spans="6:36" x14ac:dyDescent="0.2">
      <c r="F97" s="3">
        <v>0.42553191489361708</v>
      </c>
      <c r="G97" s="4" t="s">
        <v>34</v>
      </c>
      <c r="H97" s="3">
        <v>1.1561423982908224E-3</v>
      </c>
      <c r="I97" s="4" t="s">
        <v>34</v>
      </c>
      <c r="J97" s="4">
        <v>0.42500000000000004</v>
      </c>
      <c r="K97" s="4" t="s">
        <v>34</v>
      </c>
      <c r="L97" s="4">
        <v>6.7910355662814791E-3</v>
      </c>
      <c r="M97" s="26" t="s">
        <v>35</v>
      </c>
      <c r="AA97">
        <v>28</v>
      </c>
      <c r="AC97" s="3">
        <v>0.56999999999999995</v>
      </c>
      <c r="AD97" t="s">
        <v>34</v>
      </c>
      <c r="AE97">
        <v>5.0000000000000001E-4</v>
      </c>
      <c r="AF97" t="s">
        <v>34</v>
      </c>
      <c r="AG97" s="3">
        <v>2.8000000000000001E-2</v>
      </c>
      <c r="AH97" t="s">
        <v>34</v>
      </c>
      <c r="AI97">
        <v>5.0000000000000001E-4</v>
      </c>
      <c r="AJ97" s="26" t="s">
        <v>35</v>
      </c>
    </row>
    <row r="98" spans="6:36" x14ac:dyDescent="0.2">
      <c r="F98" s="3">
        <v>0.41666666666666669</v>
      </c>
      <c r="G98" s="4" t="s">
        <v>34</v>
      </c>
      <c r="H98" s="3">
        <v>1.1284722222222223E-3</v>
      </c>
      <c r="I98" s="4" t="s">
        <v>34</v>
      </c>
      <c r="J98" s="4">
        <v>0.41250000000000003</v>
      </c>
      <c r="K98" s="4" t="s">
        <v>34</v>
      </c>
      <c r="L98" s="4">
        <v>6.7608600425999804E-3</v>
      </c>
      <c r="M98" s="26" t="s">
        <v>35</v>
      </c>
      <c r="AA98">
        <v>29</v>
      </c>
      <c r="AC98" s="3">
        <v>0.57999999999999996</v>
      </c>
      <c r="AD98" t="s">
        <v>34</v>
      </c>
      <c r="AE98">
        <v>5.0000000000000001E-4</v>
      </c>
      <c r="AF98" t="s">
        <v>34</v>
      </c>
      <c r="AG98" s="3">
        <v>2.7E-2</v>
      </c>
      <c r="AH98" t="s">
        <v>34</v>
      </c>
      <c r="AI98">
        <v>5.0000000000000001E-4</v>
      </c>
      <c r="AJ98" s="26" t="s">
        <v>35</v>
      </c>
    </row>
    <row r="99" spans="6:36" x14ac:dyDescent="0.2">
      <c r="F99" s="3">
        <v>0.40816326530612246</v>
      </c>
      <c r="G99" s="4" t="s">
        <v>34</v>
      </c>
      <c r="H99" s="3">
        <v>1.1021339960349224E-3</v>
      </c>
      <c r="I99" s="4" t="s">
        <v>34</v>
      </c>
      <c r="J99" s="4">
        <v>0.4</v>
      </c>
      <c r="K99" s="4" t="s">
        <v>34</v>
      </c>
      <c r="L99" s="4">
        <v>6.7314560089181312E-3</v>
      </c>
      <c r="M99" s="26" t="s">
        <v>35</v>
      </c>
      <c r="AA99">
        <v>30</v>
      </c>
      <c r="AC99" s="3">
        <v>0.59</v>
      </c>
      <c r="AD99" t="s">
        <v>34</v>
      </c>
      <c r="AE99">
        <v>5.0000000000000001E-4</v>
      </c>
      <c r="AF99" t="s">
        <v>34</v>
      </c>
      <c r="AG99" s="3">
        <v>2.7E-2</v>
      </c>
      <c r="AH99" t="s">
        <v>34</v>
      </c>
      <c r="AI99">
        <v>5.0000000000000001E-4</v>
      </c>
      <c r="AJ99" s="26" t="s">
        <v>35</v>
      </c>
    </row>
    <row r="100" spans="6:36" x14ac:dyDescent="0.2">
      <c r="F100" s="3">
        <v>0.4</v>
      </c>
      <c r="G100" s="4" t="s">
        <v>34</v>
      </c>
      <c r="H100" s="3">
        <v>1.0770329614269007E-3</v>
      </c>
      <c r="I100" s="4" t="s">
        <v>34</v>
      </c>
      <c r="J100" s="4">
        <v>0.4</v>
      </c>
      <c r="K100" s="4" t="s">
        <v>34</v>
      </c>
      <c r="L100" s="4">
        <v>6.7314560089181312E-3</v>
      </c>
      <c r="M100" s="26" t="s">
        <v>35</v>
      </c>
      <c r="AA100">
        <v>31</v>
      </c>
      <c r="AC100" s="3">
        <v>0.6</v>
      </c>
      <c r="AD100" t="s">
        <v>34</v>
      </c>
      <c r="AE100">
        <v>5.0000000000000001E-4</v>
      </c>
      <c r="AF100" t="s">
        <v>34</v>
      </c>
      <c r="AG100" s="3">
        <v>2.5999999999999999E-2</v>
      </c>
      <c r="AH100" t="s">
        <v>34</v>
      </c>
      <c r="AI100">
        <v>5.0000000000000001E-4</v>
      </c>
      <c r="AJ100" s="26" t="s">
        <v>35</v>
      </c>
    </row>
    <row r="101" spans="6:36" x14ac:dyDescent="0.2">
      <c r="F101" s="3">
        <v>0.39215686274509803</v>
      </c>
      <c r="G101" s="4" t="s">
        <v>34</v>
      </c>
      <c r="H101" s="3">
        <v>1.0530831160939897E-3</v>
      </c>
      <c r="I101" s="4" t="s">
        <v>34</v>
      </c>
      <c r="J101" s="4">
        <v>0.38750000000000001</v>
      </c>
      <c r="K101" s="4" t="s">
        <v>34</v>
      </c>
      <c r="L101" s="4">
        <v>6.7028336183755158E-3</v>
      </c>
      <c r="M101" s="26" t="s">
        <v>35</v>
      </c>
      <c r="AA101">
        <v>32</v>
      </c>
      <c r="AC101" s="3">
        <v>0.63</v>
      </c>
      <c r="AD101" t="s">
        <v>34</v>
      </c>
      <c r="AE101">
        <v>5.0000000000000001E-4</v>
      </c>
      <c r="AF101" t="s">
        <v>34</v>
      </c>
      <c r="AG101" s="3">
        <v>2.5000000000000001E-2</v>
      </c>
      <c r="AH101" t="s">
        <v>34</v>
      </c>
      <c r="AI101">
        <v>5.0000000000000001E-4</v>
      </c>
      <c r="AJ101" s="26" t="s">
        <v>35</v>
      </c>
    </row>
    <row r="102" spans="6:36" x14ac:dyDescent="0.2">
      <c r="F102" s="3">
        <v>0.38461538461538464</v>
      </c>
      <c r="G102" s="4" t="s">
        <v>34</v>
      </c>
      <c r="H102" s="3">
        <v>1.0302062335195354E-3</v>
      </c>
      <c r="I102" s="4" t="s">
        <v>34</v>
      </c>
      <c r="J102" s="4">
        <v>0.375</v>
      </c>
      <c r="K102" s="4" t="s">
        <v>34</v>
      </c>
      <c r="L102" s="4">
        <v>6.675002926029322E-3</v>
      </c>
      <c r="M102" s="26" t="s">
        <v>35</v>
      </c>
      <c r="AA102">
        <v>33</v>
      </c>
      <c r="AC102" s="3">
        <v>0.66</v>
      </c>
      <c r="AD102" t="s">
        <v>34</v>
      </c>
      <c r="AE102">
        <v>5.0000000000000001E-4</v>
      </c>
      <c r="AF102" t="s">
        <v>34</v>
      </c>
      <c r="AG102" s="3">
        <v>2.4E-2</v>
      </c>
      <c r="AH102" t="s">
        <v>34</v>
      </c>
      <c r="AI102">
        <v>5.0000000000000001E-4</v>
      </c>
      <c r="AJ102" s="26" t="s">
        <v>35</v>
      </c>
    </row>
    <row r="103" spans="6:36" x14ac:dyDescent="0.2">
      <c r="F103" s="3">
        <v>0.37735849056603776</v>
      </c>
      <c r="G103" s="4" t="s">
        <v>34</v>
      </c>
      <c r="H103" s="3">
        <v>1.0083310102006796E-3</v>
      </c>
      <c r="I103" s="4" t="s">
        <v>34</v>
      </c>
      <c r="J103" s="4">
        <v>0.375</v>
      </c>
      <c r="K103" s="4" t="s">
        <v>34</v>
      </c>
      <c r="L103" s="4">
        <v>6.675002926029322E-3</v>
      </c>
      <c r="M103" s="26" t="s">
        <v>35</v>
      </c>
      <c r="AA103">
        <v>34</v>
      </c>
      <c r="AC103" s="3">
        <v>0.69</v>
      </c>
      <c r="AD103" t="s">
        <v>34</v>
      </c>
      <c r="AE103">
        <v>5.0000000000000001E-4</v>
      </c>
      <c r="AF103" t="s">
        <v>34</v>
      </c>
      <c r="AG103" s="3">
        <v>2.3E-2</v>
      </c>
      <c r="AH103" t="s">
        <v>34</v>
      </c>
      <c r="AI103">
        <v>5.0000000000000001E-4</v>
      </c>
      <c r="AJ103" s="26" t="s">
        <v>35</v>
      </c>
    </row>
    <row r="104" spans="6:36" x14ac:dyDescent="0.2">
      <c r="F104" s="3">
        <v>0.37037037037037035</v>
      </c>
      <c r="G104" s="4" t="s">
        <v>34</v>
      </c>
      <c r="H104" s="3">
        <v>9.8739232159725438E-4</v>
      </c>
      <c r="I104" s="4" t="s">
        <v>34</v>
      </c>
      <c r="J104" s="4">
        <v>0.36249999999999999</v>
      </c>
      <c r="K104" s="4" t="s">
        <v>34</v>
      </c>
      <c r="L104" s="4">
        <v>6.6479738748452524E-3</v>
      </c>
      <c r="M104" s="26" t="s">
        <v>35</v>
      </c>
      <c r="AA104">
        <v>35</v>
      </c>
      <c r="AC104" s="3">
        <v>0.72</v>
      </c>
      <c r="AD104" t="s">
        <v>34</v>
      </c>
      <c r="AE104">
        <v>5.0000000000000001E-4</v>
      </c>
      <c r="AF104" t="s">
        <v>34</v>
      </c>
      <c r="AG104" s="3">
        <v>2.1999999999999999E-2</v>
      </c>
      <c r="AH104" t="s">
        <v>34</v>
      </c>
      <c r="AI104">
        <v>5.0000000000000001E-4</v>
      </c>
      <c r="AJ104" s="26" t="s">
        <v>35</v>
      </c>
    </row>
    <row r="105" spans="6:36" x14ac:dyDescent="0.2">
      <c r="F105" s="3">
        <v>0.36363636363636365</v>
      </c>
      <c r="G105" s="4" t="s">
        <v>34</v>
      </c>
      <c r="H105" s="3">
        <v>9.6733057113385329E-4</v>
      </c>
      <c r="I105" s="4" t="s">
        <v>34</v>
      </c>
      <c r="J105" s="4">
        <v>0.36249999999999999</v>
      </c>
      <c r="K105" s="4" t="s">
        <v>34</v>
      </c>
      <c r="L105" s="4">
        <v>6.6479738748452524E-3</v>
      </c>
      <c r="M105" s="26" t="s">
        <v>35</v>
      </c>
      <c r="AA105">
        <v>36</v>
      </c>
      <c r="AC105" s="3">
        <v>0.75</v>
      </c>
      <c r="AD105" t="s">
        <v>34</v>
      </c>
      <c r="AE105">
        <v>5.0000000000000001E-4</v>
      </c>
      <c r="AF105" t="s">
        <v>34</v>
      </c>
      <c r="AG105" s="3">
        <v>2.1000000000000001E-2</v>
      </c>
      <c r="AH105" t="s">
        <v>34</v>
      </c>
      <c r="AI105">
        <v>5.0000000000000001E-4</v>
      </c>
      <c r="AJ105" s="26" t="s">
        <v>35</v>
      </c>
    </row>
    <row r="106" spans="6:36" x14ac:dyDescent="0.2">
      <c r="F106" s="3">
        <v>0.35714285714285715</v>
      </c>
      <c r="G106" s="4" t="s">
        <v>34</v>
      </c>
      <c r="H106" s="3">
        <v>9.480911190891903E-4</v>
      </c>
      <c r="I106" s="4" t="s">
        <v>34</v>
      </c>
      <c r="J106" s="4">
        <v>0.35</v>
      </c>
      <c r="K106" s="4" t="s">
        <v>34</v>
      </c>
      <c r="L106" s="4">
        <v>6.6217562813803412E-3</v>
      </c>
      <c r="M106" s="26" t="s">
        <v>35</v>
      </c>
      <c r="AA106">
        <v>37</v>
      </c>
      <c r="AC106" s="3">
        <v>0.78</v>
      </c>
      <c r="AD106" t="s">
        <v>34</v>
      </c>
      <c r="AE106">
        <v>5.0000000000000001E-4</v>
      </c>
      <c r="AF106" t="s">
        <v>34</v>
      </c>
      <c r="AG106" s="3">
        <v>0.02</v>
      </c>
      <c r="AH106" t="s">
        <v>34</v>
      </c>
      <c r="AI106">
        <v>5.0000000000000001E-4</v>
      </c>
      <c r="AJ106" s="26" t="s">
        <v>35</v>
      </c>
    </row>
    <row r="107" spans="6:36" x14ac:dyDescent="0.2">
      <c r="F107" s="3">
        <v>0.35087719298245618</v>
      </c>
      <c r="G107" s="4" t="s">
        <v>34</v>
      </c>
      <c r="H107" s="3">
        <v>9.2962378027325071E-4</v>
      </c>
      <c r="I107" s="4" t="s">
        <v>34</v>
      </c>
      <c r="J107" s="4">
        <v>0.35</v>
      </c>
      <c r="K107" s="4" t="s">
        <v>34</v>
      </c>
      <c r="L107" s="4">
        <v>6.6217562813803412E-3</v>
      </c>
      <c r="M107" s="26" t="s">
        <v>35</v>
      </c>
      <c r="AA107">
        <v>38</v>
      </c>
      <c r="AC107" s="3">
        <v>0.81</v>
      </c>
      <c r="AD107" t="s">
        <v>34</v>
      </c>
      <c r="AE107">
        <v>5.0000000000000001E-4</v>
      </c>
      <c r="AF107" t="s">
        <v>34</v>
      </c>
      <c r="AG107" s="3">
        <v>1.9E-2</v>
      </c>
      <c r="AH107" t="s">
        <v>34</v>
      </c>
      <c r="AI107">
        <v>5.0000000000000001E-4</v>
      </c>
      <c r="AJ107" s="26" t="s">
        <v>35</v>
      </c>
    </row>
    <row r="108" spans="6:36" x14ac:dyDescent="0.2">
      <c r="F108" s="3">
        <v>0.34482758620689657</v>
      </c>
      <c r="G108" s="4" t="s">
        <v>34</v>
      </c>
      <c r="H108" s="3">
        <v>9.1188238110451669E-4</v>
      </c>
      <c r="I108" s="4" t="s">
        <v>34</v>
      </c>
      <c r="J108" s="4">
        <v>0.33749999999999997</v>
      </c>
      <c r="K108" s="4" t="s">
        <v>34</v>
      </c>
      <c r="L108" s="4">
        <v>6.5963598211911546E-3</v>
      </c>
      <c r="M108" s="26" t="s">
        <v>35</v>
      </c>
      <c r="AA108">
        <v>39</v>
      </c>
      <c r="AC108" s="3">
        <v>0.84</v>
      </c>
      <c r="AD108" t="s">
        <v>34</v>
      </c>
      <c r="AE108">
        <v>5.0000000000000001E-4</v>
      </c>
      <c r="AF108" t="s">
        <v>34</v>
      </c>
      <c r="AG108" s="3">
        <v>1.9E-2</v>
      </c>
      <c r="AH108" t="s">
        <v>34</v>
      </c>
      <c r="AI108">
        <v>5.0000000000000001E-4</v>
      </c>
      <c r="AJ108" s="26" t="s">
        <v>35</v>
      </c>
    </row>
    <row r="109" spans="6:36" x14ac:dyDescent="0.2">
      <c r="F109" s="3">
        <v>0.33898305084745767</v>
      </c>
      <c r="G109" s="4" t="s">
        <v>34</v>
      </c>
      <c r="H109" s="3">
        <v>8.9482436812252347E-4</v>
      </c>
      <c r="I109" s="4" t="s">
        <v>34</v>
      </c>
      <c r="J109" s="4">
        <v>0.33749999999999997</v>
      </c>
      <c r="K109" s="4" t="s">
        <v>34</v>
      </c>
      <c r="L109" s="4">
        <v>6.5963598211911546E-3</v>
      </c>
      <c r="M109" s="26" t="s">
        <v>35</v>
      </c>
      <c r="AA109">
        <v>40</v>
      </c>
      <c r="AC109" s="3">
        <v>0.87</v>
      </c>
      <c r="AD109" t="s">
        <v>34</v>
      </c>
      <c r="AE109">
        <v>5.0000000000000001E-4</v>
      </c>
      <c r="AF109" t="s">
        <v>34</v>
      </c>
      <c r="AG109" s="3">
        <v>1.7999999999999999E-2</v>
      </c>
      <c r="AH109" t="s">
        <v>34</v>
      </c>
      <c r="AI109">
        <v>5.0000000000000001E-4</v>
      </c>
      <c r="AJ109" s="26" t="s">
        <v>35</v>
      </c>
    </row>
    <row r="110" spans="6:36" x14ac:dyDescent="0.2">
      <c r="F110" s="3">
        <v>0.33333333333333337</v>
      </c>
      <c r="G110" s="4" t="s">
        <v>34</v>
      </c>
      <c r="H110" s="3">
        <v>8.7841046115788319E-4</v>
      </c>
      <c r="I110" s="4" t="s">
        <v>34</v>
      </c>
      <c r="J110" s="4">
        <v>0.32499999999999996</v>
      </c>
      <c r="K110" s="4" t="s">
        <v>34</v>
      </c>
      <c r="L110" s="4">
        <v>6.571794014004091E-3</v>
      </c>
      <c r="M110" s="26" t="s">
        <v>35</v>
      </c>
      <c r="AA110">
        <v>41</v>
      </c>
      <c r="AC110" s="3">
        <v>0.9</v>
      </c>
      <c r="AD110" t="s">
        <v>34</v>
      </c>
      <c r="AE110">
        <v>5.0000000000000001E-4</v>
      </c>
      <c r="AF110" t="s">
        <v>34</v>
      </c>
      <c r="AG110" s="3">
        <v>1.7000000000000001E-2</v>
      </c>
      <c r="AH110" t="s">
        <v>34</v>
      </c>
      <c r="AI110">
        <v>5.0000000000000001E-4</v>
      </c>
      <c r="AJ110" s="26" t="s">
        <v>35</v>
      </c>
    </row>
    <row r="111" spans="6:36" x14ac:dyDescent="0.2">
      <c r="F111" s="3">
        <v>0.3174603174603175</v>
      </c>
      <c r="G111" s="4" t="s">
        <v>34</v>
      </c>
      <c r="H111" s="3">
        <v>8.3268344014415427E-4</v>
      </c>
      <c r="I111" s="4" t="s">
        <v>34</v>
      </c>
      <c r="J111" s="4">
        <v>0.3125</v>
      </c>
      <c r="K111" s="4" t="s">
        <v>34</v>
      </c>
      <c r="L111" s="4">
        <v>6.5480682086875826E-3</v>
      </c>
      <c r="M111" s="26" t="s">
        <v>35</v>
      </c>
      <c r="AA111">
        <v>42</v>
      </c>
      <c r="AC111" s="3">
        <v>1</v>
      </c>
      <c r="AD111" t="s">
        <v>34</v>
      </c>
      <c r="AE111">
        <v>5.0000000000000001E-4</v>
      </c>
      <c r="AF111" t="s">
        <v>34</v>
      </c>
      <c r="AG111" s="3">
        <v>1.6E-2</v>
      </c>
      <c r="AH111" t="s">
        <v>34</v>
      </c>
      <c r="AI111">
        <v>5.0000000000000001E-4</v>
      </c>
      <c r="AJ111" s="26" t="s">
        <v>35</v>
      </c>
    </row>
    <row r="112" spans="6:36" x14ac:dyDescent="0.2">
      <c r="F112" s="3">
        <v>0.30303030303030304</v>
      </c>
      <c r="G112" s="4" t="s">
        <v>34</v>
      </c>
      <c r="H112" s="3">
        <v>7.9159502523262943E-4</v>
      </c>
      <c r="I112" s="4" t="s">
        <v>34</v>
      </c>
      <c r="J112" s="4">
        <v>0.3</v>
      </c>
      <c r="K112" s="4" t="s">
        <v>34</v>
      </c>
      <c r="L112" s="4">
        <v>6.525191568069094E-3</v>
      </c>
      <c r="M112" s="26" t="s">
        <v>35</v>
      </c>
      <c r="AA112">
        <v>43</v>
      </c>
      <c r="AC112" s="3">
        <v>1.1000000000000001</v>
      </c>
      <c r="AD112" t="s">
        <v>34</v>
      </c>
      <c r="AE112">
        <v>5.0000000000000001E-4</v>
      </c>
      <c r="AF112" t="s">
        <v>34</v>
      </c>
      <c r="AG112" s="3">
        <v>1.4E-2</v>
      </c>
      <c r="AH112" t="s">
        <v>34</v>
      </c>
      <c r="AI112">
        <v>5.0000000000000001E-4</v>
      </c>
      <c r="AJ112" s="26" t="s">
        <v>35</v>
      </c>
    </row>
    <row r="113" spans="6:36" x14ac:dyDescent="0.2">
      <c r="F113" s="3">
        <v>0.28985507246376818</v>
      </c>
      <c r="G113" s="4" t="s">
        <v>34</v>
      </c>
      <c r="H113" s="3">
        <v>7.5446440057390526E-4</v>
      </c>
      <c r="I113" s="4" t="s">
        <v>34</v>
      </c>
      <c r="J113" s="4">
        <v>0.28749999999999998</v>
      </c>
      <c r="K113" s="4" t="s">
        <v>34</v>
      </c>
      <c r="L113" s="4">
        <v>6.5031730536427371E-3</v>
      </c>
      <c r="M113" s="26" t="s">
        <v>35</v>
      </c>
      <c r="AA113">
        <v>44</v>
      </c>
      <c r="AC113" s="3">
        <v>1.2</v>
      </c>
      <c r="AD113" t="s">
        <v>34</v>
      </c>
      <c r="AE113">
        <v>5.0000000000000001E-4</v>
      </c>
      <c r="AF113" t="s">
        <v>34</v>
      </c>
      <c r="AG113" s="3">
        <v>1.2999999999999999E-2</v>
      </c>
      <c r="AH113" t="s">
        <v>34</v>
      </c>
      <c r="AI113">
        <v>5.0000000000000001E-4</v>
      </c>
      <c r="AJ113" s="26" t="s">
        <v>35</v>
      </c>
    </row>
    <row r="114" spans="6:36" x14ac:dyDescent="0.2">
      <c r="F114" s="3">
        <v>0.27777777777777779</v>
      </c>
      <c r="G114" s="4" t="s">
        <v>34</v>
      </c>
      <c r="H114" s="3">
        <v>7.2073849121409735E-4</v>
      </c>
      <c r="I114" s="4" t="s">
        <v>34</v>
      </c>
      <c r="J114" s="4">
        <v>0.27499999999999997</v>
      </c>
      <c r="K114" s="4" t="s">
        <v>34</v>
      </c>
      <c r="L114" s="4">
        <v>6.4820214102161069E-3</v>
      </c>
      <c r="M114" s="26" t="s">
        <v>35</v>
      </c>
      <c r="AA114">
        <v>45</v>
      </c>
      <c r="AC114" s="3">
        <v>1.3</v>
      </c>
      <c r="AD114" t="s">
        <v>34</v>
      </c>
      <c r="AE114">
        <v>5.0000000000000001E-4</v>
      </c>
      <c r="AF114" t="s">
        <v>34</v>
      </c>
      <c r="AG114" s="3">
        <v>1.2E-2</v>
      </c>
      <c r="AH114" t="s">
        <v>34</v>
      </c>
      <c r="AI114">
        <v>5.0000000000000001E-4</v>
      </c>
      <c r="AJ114" s="26" t="s">
        <v>35</v>
      </c>
    </row>
    <row r="115" spans="6:36" x14ac:dyDescent="0.2">
      <c r="F115" s="3">
        <v>0.26666666666666666</v>
      </c>
      <c r="G115" s="4" t="s">
        <v>34</v>
      </c>
      <c r="H115" s="3">
        <v>6.8996331983377885E-4</v>
      </c>
      <c r="I115" s="4" t="s">
        <v>34</v>
      </c>
      <c r="J115" s="4">
        <v>0.26250000000000001</v>
      </c>
      <c r="K115" s="4" t="s">
        <v>34</v>
      </c>
      <c r="L115" s="4">
        <v>6.461745150547568E-3</v>
      </c>
      <c r="M115" s="26" t="s">
        <v>35</v>
      </c>
      <c r="AA115">
        <v>46</v>
      </c>
      <c r="AC115" s="3">
        <v>1.4</v>
      </c>
      <c r="AD115" t="s">
        <v>34</v>
      </c>
      <c r="AE115">
        <v>5.0000000000000001E-4</v>
      </c>
      <c r="AF115" t="s">
        <v>34</v>
      </c>
      <c r="AG115" s="3">
        <v>1.0999999999999999E-2</v>
      </c>
      <c r="AH115" t="s">
        <v>34</v>
      </c>
      <c r="AI115">
        <v>5.0000000000000001E-4</v>
      </c>
      <c r="AJ115" s="26" t="s">
        <v>35</v>
      </c>
    </row>
    <row r="116" spans="6:36" x14ac:dyDescent="0.2">
      <c r="F116" s="3">
        <v>0.25641025641025644</v>
      </c>
      <c r="G116" s="4" t="s">
        <v>34</v>
      </c>
      <c r="H116" s="3">
        <v>6.6176272646934235E-4</v>
      </c>
      <c r="I116" s="4" t="s">
        <v>34</v>
      </c>
      <c r="J116" s="4">
        <v>0.25</v>
      </c>
      <c r="K116" s="4" t="s">
        <v>34</v>
      </c>
      <c r="L116" s="4">
        <v>6.4423525400275957E-3</v>
      </c>
      <c r="M116" s="26" t="s">
        <v>35</v>
      </c>
      <c r="AA116">
        <v>47</v>
      </c>
      <c r="AC116" s="3">
        <v>1.5</v>
      </c>
      <c r="AD116" t="s">
        <v>34</v>
      </c>
      <c r="AE116">
        <v>5.0000000000000001E-4</v>
      </c>
      <c r="AF116" t="s">
        <v>34</v>
      </c>
      <c r="AG116" s="3">
        <v>0.01</v>
      </c>
      <c r="AH116" t="s">
        <v>34</v>
      </c>
      <c r="AI116">
        <v>5.0000000000000001E-4</v>
      </c>
      <c r="AJ116" s="26" t="s">
        <v>35</v>
      </c>
    </row>
    <row r="117" spans="6:36" x14ac:dyDescent="0.2">
      <c r="F117" s="3">
        <v>0.24691358024691357</v>
      </c>
      <c r="G117" s="4" t="s">
        <v>34</v>
      </c>
      <c r="H117" s="3">
        <v>6.3582234060710716E-4</v>
      </c>
      <c r="I117" s="4" t="s">
        <v>34</v>
      </c>
      <c r="J117" s="4">
        <v>0.23749999999999999</v>
      </c>
      <c r="K117" s="4" t="s">
        <v>34</v>
      </c>
      <c r="L117" s="4">
        <v>6.4238515814599119E-3</v>
      </c>
      <c r="M117" s="26" t="s">
        <v>35</v>
      </c>
      <c r="AA117">
        <v>48</v>
      </c>
      <c r="AC117" s="3">
        <v>1.6</v>
      </c>
      <c r="AD117" t="s">
        <v>34</v>
      </c>
      <c r="AE117">
        <v>5.0000000000000001E-4</v>
      </c>
      <c r="AF117" t="s">
        <v>34</v>
      </c>
      <c r="AG117" s="3">
        <v>0.01</v>
      </c>
      <c r="AH117" t="s">
        <v>34</v>
      </c>
      <c r="AI117">
        <v>5.0000000000000001E-4</v>
      </c>
      <c r="AJ117" s="26" t="s">
        <v>35</v>
      </c>
    </row>
    <row r="118" spans="6:36" x14ac:dyDescent="0.2">
      <c r="F118" s="3">
        <v>0.23809523809523811</v>
      </c>
      <c r="G118" s="4" t="s">
        <v>34</v>
      </c>
      <c r="H118" s="3">
        <v>6.1187735671550179E-4</v>
      </c>
      <c r="I118" s="4" t="s">
        <v>34</v>
      </c>
      <c r="J118" s="4">
        <v>0.23749999999999999</v>
      </c>
      <c r="K118" s="4" t="s">
        <v>34</v>
      </c>
      <c r="L118" s="4">
        <v>6.4238515814599119E-3</v>
      </c>
      <c r="M118" s="26" t="s">
        <v>35</v>
      </c>
      <c r="AA118">
        <v>49</v>
      </c>
      <c r="AC118" s="3">
        <v>1.7</v>
      </c>
      <c r="AD118" t="s">
        <v>34</v>
      </c>
      <c r="AE118">
        <v>5.0000000000000001E-4</v>
      </c>
      <c r="AF118" t="s">
        <v>34</v>
      </c>
      <c r="AG118" s="3">
        <v>8.9999999999999993E-3</v>
      </c>
      <c r="AH118" t="s">
        <v>34</v>
      </c>
      <c r="AI118">
        <v>5.0000000000000001E-4</v>
      </c>
      <c r="AJ118" s="26" t="s">
        <v>35</v>
      </c>
    </row>
    <row r="119" spans="6:36" x14ac:dyDescent="0.2">
      <c r="F119" s="3">
        <v>0.22988505747126439</v>
      </c>
      <c r="G119" s="4" t="s">
        <v>34</v>
      </c>
      <c r="H119" s="3">
        <v>5.8970310229810566E-4</v>
      </c>
      <c r="I119" s="4" t="s">
        <v>34</v>
      </c>
      <c r="J119" s="4">
        <v>0.22499999999999998</v>
      </c>
      <c r="K119" s="4" t="s">
        <v>34</v>
      </c>
      <c r="L119" s="4">
        <v>6.4062500000000005E-3</v>
      </c>
      <c r="M119" s="26" t="s">
        <v>35</v>
      </c>
      <c r="AA119">
        <v>50</v>
      </c>
      <c r="AC119" s="3">
        <v>1.8</v>
      </c>
      <c r="AD119" t="s">
        <v>34</v>
      </c>
      <c r="AE119">
        <v>5.0000000000000001E-4</v>
      </c>
      <c r="AF119" t="s">
        <v>34</v>
      </c>
      <c r="AG119" s="3">
        <v>8.0000000000000002E-3</v>
      </c>
      <c r="AH119" t="s">
        <v>34</v>
      </c>
      <c r="AI119">
        <v>5.0000000000000001E-4</v>
      </c>
      <c r="AJ119" s="26" t="s">
        <v>35</v>
      </c>
    </row>
    <row r="120" spans="6:36" x14ac:dyDescent="0.2">
      <c r="F120" s="3">
        <v>0.22222222222222224</v>
      </c>
      <c r="G120" s="4" t="s">
        <v>34</v>
      </c>
      <c r="H120" s="3">
        <v>5.691076825489437E-4</v>
      </c>
      <c r="I120" s="4" t="s">
        <v>34</v>
      </c>
      <c r="J120" s="4">
        <v>0.21250000000000002</v>
      </c>
      <c r="K120" s="4" t="s">
        <v>34</v>
      </c>
      <c r="L120" s="4">
        <v>6.389555228310106E-3</v>
      </c>
      <c r="M120" s="26" t="s">
        <v>35</v>
      </c>
      <c r="AA120">
        <v>51</v>
      </c>
      <c r="AC120" s="3">
        <v>1.9</v>
      </c>
      <c r="AD120" t="s">
        <v>34</v>
      </c>
      <c r="AE120">
        <v>5.0000000000000001E-4</v>
      </c>
      <c r="AF120" t="s">
        <v>34</v>
      </c>
      <c r="AG120" s="3">
        <v>8.0000000000000002E-3</v>
      </c>
      <c r="AH120" t="s">
        <v>34</v>
      </c>
      <c r="AI120">
        <v>5.0000000000000001E-4</v>
      </c>
      <c r="AJ120" s="26" t="s">
        <v>35</v>
      </c>
    </row>
    <row r="121" spans="6:36" x14ac:dyDescent="0.2">
      <c r="F121" s="3">
        <v>0.2</v>
      </c>
      <c r="G121" s="4" t="s">
        <v>34</v>
      </c>
      <c r="H121" s="3">
        <v>5.0990195135927846E-4</v>
      </c>
      <c r="I121" s="4" t="s">
        <v>34</v>
      </c>
      <c r="J121" s="4">
        <v>0.2</v>
      </c>
      <c r="K121" s="4" t="s">
        <v>34</v>
      </c>
      <c r="L121" s="4">
        <v>6.3737743919909818E-3</v>
      </c>
      <c r="M121" s="26" t="s">
        <v>35</v>
      </c>
    </row>
    <row r="122" spans="6:36" x14ac:dyDescent="0.2">
      <c r="F122" s="3">
        <v>0.18181818181818182</v>
      </c>
      <c r="G122" s="4" t="s">
        <v>34</v>
      </c>
      <c r="H122" s="3">
        <v>4.619975160123532E-4</v>
      </c>
      <c r="I122" s="4" t="s">
        <v>34</v>
      </c>
      <c r="J122" s="4">
        <v>0.17499999999999999</v>
      </c>
      <c r="K122" s="4" t="s">
        <v>34</v>
      </c>
      <c r="L122" s="4">
        <v>6.3449814075771729E-3</v>
      </c>
      <c r="M122" s="26" t="s">
        <v>35</v>
      </c>
    </row>
    <row r="123" spans="6:36" x14ac:dyDescent="0.2">
      <c r="F123" s="3">
        <v>0.16666666666666669</v>
      </c>
      <c r="G123" s="4" t="s">
        <v>34</v>
      </c>
      <c r="H123" s="3">
        <v>4.2241406460404306E-4</v>
      </c>
      <c r="I123" s="4" t="s">
        <v>34</v>
      </c>
      <c r="J123" s="4">
        <v>0.16249999999999998</v>
      </c>
      <c r="K123" s="4" t="s">
        <v>34</v>
      </c>
      <c r="L123" s="4">
        <v>6.331981849360041E-3</v>
      </c>
      <c r="M123" s="26" t="s">
        <v>35</v>
      </c>
    </row>
    <row r="124" spans="6:36" x14ac:dyDescent="0.2">
      <c r="F124" s="3">
        <v>0.15384615384615385</v>
      </c>
      <c r="G124" s="4" t="s">
        <v>34</v>
      </c>
      <c r="H124" s="3">
        <v>3.8914042715875461E-4</v>
      </c>
      <c r="I124" s="4" t="s">
        <v>34</v>
      </c>
      <c r="J124" s="4">
        <v>0.15</v>
      </c>
      <c r="K124" s="4" t="s">
        <v>34</v>
      </c>
      <c r="L124" s="4">
        <v>6.3199213800489646E-3</v>
      </c>
      <c r="M124" s="26" t="s">
        <v>35</v>
      </c>
    </row>
    <row r="125" spans="6:36" x14ac:dyDescent="0.2">
      <c r="F125" s="3">
        <v>0.14285714285714288</v>
      </c>
      <c r="G125" s="4" t="s">
        <v>34</v>
      </c>
      <c r="H125" s="3">
        <v>3.6076876591150384E-4</v>
      </c>
      <c r="I125" s="4" t="s">
        <v>34</v>
      </c>
      <c r="J125" s="4">
        <v>0.13749999999999998</v>
      </c>
      <c r="K125" s="4" t="s">
        <v>34</v>
      </c>
      <c r="L125" s="4">
        <v>6.3088053853820065E-3</v>
      </c>
      <c r="M125" s="26" t="s">
        <v>35</v>
      </c>
    </row>
    <row r="126" spans="6:36" x14ac:dyDescent="0.2">
      <c r="F126" s="3">
        <v>0.13333333333333333</v>
      </c>
      <c r="G126" s="4" t="s">
        <v>34</v>
      </c>
      <c r="H126" s="3">
        <v>3.3628324334270123E-4</v>
      </c>
      <c r="I126" s="4" t="s">
        <v>34</v>
      </c>
      <c r="J126" s="4">
        <v>0.125</v>
      </c>
      <c r="K126" s="4" t="s">
        <v>34</v>
      </c>
      <c r="L126" s="4">
        <v>6.2986388658582424E-3</v>
      </c>
      <c r="M126" s="26" t="s">
        <v>35</v>
      </c>
    </row>
    <row r="127" spans="6:36" x14ac:dyDescent="0.2">
      <c r="F127" s="3">
        <v>0.125</v>
      </c>
      <c r="G127" s="4" t="s">
        <v>34</v>
      </c>
      <c r="H127" s="3">
        <v>3.1493194329291211E-4</v>
      </c>
      <c r="I127" s="4" t="s">
        <v>34</v>
      </c>
      <c r="J127" s="4">
        <v>0.125</v>
      </c>
      <c r="K127" s="4" t="s">
        <v>34</v>
      </c>
      <c r="L127" s="4">
        <v>6.2986388658582424E-3</v>
      </c>
      <c r="M127" s="26" t="s">
        <v>35</v>
      </c>
    </row>
    <row r="128" spans="6:36" x14ac:dyDescent="0.2">
      <c r="F128" s="3">
        <v>0.11764705882352942</v>
      </c>
      <c r="G128" s="4" t="s">
        <v>34</v>
      </c>
      <c r="H128" s="3">
        <v>2.9614606866130956E-4</v>
      </c>
      <c r="I128" s="4" t="s">
        <v>34</v>
      </c>
      <c r="J128" s="4">
        <v>0.11249999999999999</v>
      </c>
      <c r="K128" s="4" t="s">
        <v>34</v>
      </c>
      <c r="L128" s="4">
        <v>6.2894264258058549E-3</v>
      </c>
      <c r="M128" s="26" t="s">
        <v>35</v>
      </c>
    </row>
    <row r="129" spans="6:13" x14ac:dyDescent="0.2">
      <c r="F129" s="3">
        <v>0.11111111111111112</v>
      </c>
      <c r="G129" s="4" t="s">
        <v>34</v>
      </c>
      <c r="H129" s="3">
        <v>2.7948719562152519E-4</v>
      </c>
      <c r="I129" s="4" t="s">
        <v>34</v>
      </c>
      <c r="J129" s="4">
        <v>0.1</v>
      </c>
      <c r="K129" s="4" t="s">
        <v>34</v>
      </c>
      <c r="L129" s="4">
        <v>6.2811722632005566E-3</v>
      </c>
      <c r="M129" s="26" t="s">
        <v>35</v>
      </c>
    </row>
    <row r="130" spans="6:13" x14ac:dyDescent="0.2">
      <c r="F130" s="3">
        <v>0.10526315789473685</v>
      </c>
      <c r="G130" s="4" t="s">
        <v>34</v>
      </c>
      <c r="H130" s="3">
        <v>2.6461181682192243E-4</v>
      </c>
      <c r="I130" s="4" t="s">
        <v>34</v>
      </c>
      <c r="J130" s="4">
        <v>0.1</v>
      </c>
      <c r="K130" s="4" t="s">
        <v>34</v>
      </c>
      <c r="L130" s="4">
        <v>6.2811722632005566E-3</v>
      </c>
      <c r="M130" s="26" t="s">
        <v>35</v>
      </c>
    </row>
  </sheetData>
  <hyperlinks>
    <hyperlink ref="AJ70" r:id="rId1" xr:uid="{225AACBE-3ADF-DA47-913D-72DB9F02B982}"/>
    <hyperlink ref="AJ71:AJ120" r:id="rId2" display="\\" xr:uid="{E4DF6A02-C525-6148-87DA-C2D6679F030D}"/>
    <hyperlink ref="M80" r:id="rId3" xr:uid="{C959F4F2-6CEE-B645-9A42-57647E128227}"/>
    <hyperlink ref="M81:M130" r:id="rId4" display="\\" xr:uid="{C2E38690-A3D1-D04E-A3D2-F164E31DC0B9}"/>
  </hyperlinks>
  <pageMargins left="0.7" right="0.7" top="0.75" bottom="0.75" header="0.3" footer="0.3"/>
  <pageSetup paperSize="9" orientation="portrait" horizontalDpi="0" verticalDpi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EEB7-2807-6B43-947B-37C511BBDDC5}">
  <dimension ref="D6:X121"/>
  <sheetViews>
    <sheetView topLeftCell="D1" zoomScale="91" zoomScaleNormal="100" workbookViewId="0">
      <selection activeCell="S9" sqref="S9"/>
    </sheetView>
  </sheetViews>
  <sheetFormatPr baseColWidth="10" defaultColWidth="13.33203125" defaultRowHeight="16" x14ac:dyDescent="0.2"/>
  <sheetData>
    <row r="6" spans="4:19" x14ac:dyDescent="0.2">
      <c r="D6" t="s">
        <v>9</v>
      </c>
      <c r="F6" s="5" t="s">
        <v>20</v>
      </c>
      <c r="H6" t="s">
        <v>11</v>
      </c>
      <c r="Q6" s="5" t="s">
        <v>12</v>
      </c>
    </row>
    <row r="7" spans="4:19" x14ac:dyDescent="0.2">
      <c r="D7" t="s">
        <v>6</v>
      </c>
      <c r="F7" t="s">
        <v>7</v>
      </c>
      <c r="H7" t="s">
        <v>8</v>
      </c>
      <c r="O7" t="s">
        <v>22</v>
      </c>
      <c r="Q7" t="s">
        <v>7</v>
      </c>
      <c r="S7" t="s">
        <v>23</v>
      </c>
    </row>
    <row r="8" spans="4:19" x14ac:dyDescent="0.2">
      <c r="M8" t="s">
        <v>21</v>
      </c>
    </row>
    <row r="9" spans="4:19" x14ac:dyDescent="0.2">
      <c r="D9" s="2">
        <v>30</v>
      </c>
      <c r="F9">
        <v>0.05</v>
      </c>
      <c r="H9" s="2">
        <v>5.3</v>
      </c>
      <c r="I9" s="2">
        <v>5.3</v>
      </c>
      <c r="J9" s="2">
        <v>5.2</v>
      </c>
      <c r="K9" s="2">
        <v>5.3</v>
      </c>
      <c r="L9" s="2">
        <v>5.3</v>
      </c>
      <c r="M9" s="4">
        <f>AVERAGE(H9:L9)</f>
        <v>5.28</v>
      </c>
      <c r="O9" s="2">
        <f>STDEV(H9:L9)</f>
        <v>4.4721359549995635E-2</v>
      </c>
      <c r="Q9">
        <v>0.05</v>
      </c>
      <c r="S9" s="4">
        <f>(O9)/((51)^(1/2))</f>
        <v>6.2622429108514718E-3</v>
      </c>
    </row>
    <row r="10" spans="4:19" x14ac:dyDescent="0.2">
      <c r="D10" s="2">
        <v>31</v>
      </c>
      <c r="F10">
        <v>0.05</v>
      </c>
      <c r="H10" s="2">
        <v>5.2</v>
      </c>
      <c r="I10" s="2">
        <v>5.2</v>
      </c>
      <c r="J10" s="2">
        <v>5.0999999999999996</v>
      </c>
      <c r="K10" s="2">
        <v>5.0999999999999996</v>
      </c>
      <c r="L10" s="2">
        <v>5.2</v>
      </c>
      <c r="M10" s="4">
        <f t="shared" ref="M10:M59" si="0">AVERAGE(H10:L10)</f>
        <v>5.16</v>
      </c>
      <c r="O10" s="2">
        <f t="shared" ref="O10:O58" si="1">STDEV(H10:L10)</f>
        <v>5.4772255750516897E-2</v>
      </c>
      <c r="Q10">
        <v>0.05</v>
      </c>
      <c r="S10" s="4">
        <f t="shared" ref="S10:S58" si="2">(O10)/((51)^(1/2))</f>
        <v>7.669649888473744E-3</v>
      </c>
    </row>
    <row r="11" spans="4:19" x14ac:dyDescent="0.2">
      <c r="D11" s="2">
        <v>32</v>
      </c>
      <c r="F11">
        <v>0.05</v>
      </c>
      <c r="H11" s="2">
        <v>5</v>
      </c>
      <c r="I11" s="2">
        <v>5</v>
      </c>
      <c r="J11" s="2">
        <v>4.9000000000000004</v>
      </c>
      <c r="K11" s="2">
        <v>5</v>
      </c>
      <c r="L11" s="2">
        <v>5</v>
      </c>
      <c r="M11" s="4">
        <f t="shared" si="0"/>
        <v>4.9799999999999995</v>
      </c>
      <c r="O11" s="2">
        <f t="shared" si="1"/>
        <v>4.4721359549995635E-2</v>
      </c>
      <c r="Q11">
        <v>0.05</v>
      </c>
      <c r="S11" s="4">
        <f t="shared" si="2"/>
        <v>6.2622429108514718E-3</v>
      </c>
    </row>
    <row r="12" spans="4:19" x14ac:dyDescent="0.2">
      <c r="D12" s="2">
        <v>33</v>
      </c>
      <c r="F12">
        <v>0.05</v>
      </c>
      <c r="H12" s="2">
        <v>4.8</v>
      </c>
      <c r="I12" s="2">
        <v>4.9000000000000004</v>
      </c>
      <c r="J12" s="2">
        <v>4.7</v>
      </c>
      <c r="K12" s="2">
        <v>4.8</v>
      </c>
      <c r="L12" s="2">
        <v>4.8</v>
      </c>
      <c r="M12" s="4">
        <f t="shared" si="0"/>
        <v>4.8</v>
      </c>
      <c r="O12" s="2">
        <f t="shared" si="1"/>
        <v>7.0710678118654821E-2</v>
      </c>
      <c r="Q12">
        <v>0.05</v>
      </c>
      <c r="S12" s="4">
        <f t="shared" si="2"/>
        <v>9.9014754297667516E-3</v>
      </c>
    </row>
    <row r="13" spans="4:19" x14ac:dyDescent="0.2">
      <c r="D13" s="2">
        <v>34</v>
      </c>
      <c r="F13">
        <v>0.05</v>
      </c>
      <c r="H13" s="2">
        <v>4.7</v>
      </c>
      <c r="I13" s="2">
        <v>4.7</v>
      </c>
      <c r="J13" s="2">
        <v>4.5999999999999996</v>
      </c>
      <c r="K13" s="2">
        <v>4.7</v>
      </c>
      <c r="L13" s="2">
        <v>4.7</v>
      </c>
      <c r="M13" s="4">
        <f t="shared" si="0"/>
        <v>4.68</v>
      </c>
      <c r="O13" s="2">
        <f t="shared" si="1"/>
        <v>4.472135954999603E-2</v>
      </c>
      <c r="Q13">
        <v>0.05</v>
      </c>
      <c r="S13" s="4">
        <f t="shared" si="2"/>
        <v>6.2622429108515273E-3</v>
      </c>
    </row>
    <row r="14" spans="4:19" x14ac:dyDescent="0.2">
      <c r="D14" s="2">
        <v>35</v>
      </c>
      <c r="F14">
        <v>0.05</v>
      </c>
      <c r="H14" s="2">
        <v>4.5999999999999996</v>
      </c>
      <c r="I14" s="2">
        <v>4.5999999999999996</v>
      </c>
      <c r="J14" s="2">
        <v>4.5</v>
      </c>
      <c r="K14" s="2">
        <v>4.5</v>
      </c>
      <c r="L14" s="2">
        <v>4.5999999999999996</v>
      </c>
      <c r="M14" s="4">
        <f t="shared" si="0"/>
        <v>4.5599999999999996</v>
      </c>
      <c r="O14" s="2">
        <f t="shared" si="1"/>
        <v>5.4772255750516419E-2</v>
      </c>
      <c r="Q14">
        <v>0.05</v>
      </c>
      <c r="S14" s="4">
        <f t="shared" si="2"/>
        <v>7.6696498884736772E-3</v>
      </c>
    </row>
    <row r="15" spans="4:19" x14ac:dyDescent="0.2">
      <c r="D15" s="2">
        <v>36</v>
      </c>
      <c r="F15">
        <v>0.05</v>
      </c>
      <c r="H15" s="2">
        <v>4.5</v>
      </c>
      <c r="I15" s="2">
        <v>4.4000000000000004</v>
      </c>
      <c r="J15" s="2">
        <v>4.4000000000000004</v>
      </c>
      <c r="K15" s="2">
        <v>4.4000000000000004</v>
      </c>
      <c r="L15" s="2">
        <v>4.5</v>
      </c>
      <c r="M15" s="4">
        <f t="shared" si="0"/>
        <v>4.4400000000000004</v>
      </c>
      <c r="O15" s="2">
        <f t="shared" si="1"/>
        <v>5.4772255750516412E-2</v>
      </c>
      <c r="Q15">
        <v>0.05</v>
      </c>
      <c r="S15" s="4">
        <f t="shared" si="2"/>
        <v>7.6696498884736763E-3</v>
      </c>
    </row>
    <row r="16" spans="4:19" x14ac:dyDescent="0.2">
      <c r="D16" s="2">
        <v>37</v>
      </c>
      <c r="F16">
        <v>0.05</v>
      </c>
      <c r="H16" s="2">
        <v>4.3</v>
      </c>
      <c r="I16" s="2">
        <v>4.3</v>
      </c>
      <c r="J16" s="2">
        <v>4.2</v>
      </c>
      <c r="K16" s="2">
        <v>4.3</v>
      </c>
      <c r="L16" s="2">
        <v>4.3</v>
      </c>
      <c r="M16" s="4">
        <f t="shared" si="0"/>
        <v>4.28</v>
      </c>
      <c r="O16" s="2">
        <f t="shared" si="1"/>
        <v>4.4721359549995635E-2</v>
      </c>
      <c r="Q16">
        <v>0.05</v>
      </c>
      <c r="S16" s="4">
        <f t="shared" si="2"/>
        <v>6.2622429108514718E-3</v>
      </c>
    </row>
    <row r="17" spans="4:19" x14ac:dyDescent="0.2">
      <c r="D17" s="2">
        <v>38</v>
      </c>
      <c r="F17">
        <v>0.05</v>
      </c>
      <c r="H17" s="2">
        <v>4.2</v>
      </c>
      <c r="I17" s="2">
        <v>4.2</v>
      </c>
      <c r="J17" s="2">
        <v>4.0999999999999996</v>
      </c>
      <c r="K17" s="2">
        <v>4.0999999999999996</v>
      </c>
      <c r="L17" s="2">
        <v>4.2</v>
      </c>
      <c r="M17" s="4">
        <f t="shared" si="0"/>
        <v>4.16</v>
      </c>
      <c r="O17" s="2">
        <f t="shared" si="1"/>
        <v>5.4772255750516897E-2</v>
      </c>
      <c r="Q17">
        <v>0.05</v>
      </c>
      <c r="S17" s="4">
        <f t="shared" si="2"/>
        <v>7.669649888473744E-3</v>
      </c>
    </row>
    <row r="18" spans="4:19" x14ac:dyDescent="0.2">
      <c r="D18" s="2">
        <v>39</v>
      </c>
      <c r="F18">
        <v>0.05</v>
      </c>
      <c r="H18" s="2">
        <v>4.0999999999999996</v>
      </c>
      <c r="I18" s="2">
        <v>4.0999999999999996</v>
      </c>
      <c r="J18" s="2">
        <v>4</v>
      </c>
      <c r="K18" s="2">
        <v>4</v>
      </c>
      <c r="L18" s="2">
        <v>4.0999999999999996</v>
      </c>
      <c r="M18" s="4">
        <f t="shared" si="0"/>
        <v>4.0599999999999996</v>
      </c>
      <c r="O18" s="2">
        <f t="shared" si="1"/>
        <v>5.4772255750516419E-2</v>
      </c>
      <c r="Q18">
        <v>0.05</v>
      </c>
      <c r="S18" s="4">
        <f t="shared" si="2"/>
        <v>7.6696498884736772E-3</v>
      </c>
    </row>
    <row r="19" spans="4:19" x14ac:dyDescent="0.2">
      <c r="D19" s="2">
        <v>40</v>
      </c>
      <c r="F19">
        <v>0.05</v>
      </c>
      <c r="H19" s="2">
        <v>4</v>
      </c>
      <c r="I19" s="2">
        <v>4</v>
      </c>
      <c r="J19" s="2">
        <v>3.9</v>
      </c>
      <c r="K19" s="2">
        <v>3.9</v>
      </c>
      <c r="L19" s="2">
        <v>4</v>
      </c>
      <c r="M19" s="4">
        <f t="shared" si="0"/>
        <v>3.96</v>
      </c>
      <c r="O19" s="2">
        <f t="shared" si="1"/>
        <v>5.4772255750516662E-2</v>
      </c>
      <c r="Q19">
        <v>0.05</v>
      </c>
      <c r="S19" s="4">
        <f t="shared" si="2"/>
        <v>7.669649888473711E-3</v>
      </c>
    </row>
    <row r="20" spans="4:19" x14ac:dyDescent="0.2">
      <c r="D20" s="2">
        <v>41</v>
      </c>
      <c r="F20">
        <v>0.05</v>
      </c>
      <c r="H20" s="2">
        <v>3.9</v>
      </c>
      <c r="I20" s="2">
        <v>3.9</v>
      </c>
      <c r="J20" s="2">
        <v>3.8</v>
      </c>
      <c r="K20" s="2">
        <v>3.8</v>
      </c>
      <c r="L20" s="2">
        <v>3.9</v>
      </c>
      <c r="M20" s="4">
        <f t="shared" si="0"/>
        <v>3.8599999999999994</v>
      </c>
      <c r="O20" s="2">
        <f t="shared" si="1"/>
        <v>5.4772255750516662E-2</v>
      </c>
      <c r="Q20">
        <v>0.05</v>
      </c>
      <c r="S20" s="4">
        <f t="shared" si="2"/>
        <v>7.669649888473711E-3</v>
      </c>
    </row>
    <row r="21" spans="4:19" x14ac:dyDescent="0.2">
      <c r="D21" s="2">
        <v>42</v>
      </c>
      <c r="F21">
        <v>0.05</v>
      </c>
      <c r="H21" s="2">
        <v>3.8</v>
      </c>
      <c r="I21" s="2">
        <v>3.8</v>
      </c>
      <c r="J21" s="2">
        <v>3.7</v>
      </c>
      <c r="K21" s="2">
        <v>3.7</v>
      </c>
      <c r="L21" s="2">
        <v>3.8</v>
      </c>
      <c r="M21" s="4">
        <f t="shared" si="0"/>
        <v>3.7600000000000002</v>
      </c>
      <c r="O21" s="2">
        <f t="shared" si="1"/>
        <v>5.4772255750516419E-2</v>
      </c>
      <c r="Q21">
        <v>0.05</v>
      </c>
      <c r="S21" s="4">
        <f t="shared" si="2"/>
        <v>7.6696498884736772E-3</v>
      </c>
    </row>
    <row r="22" spans="4:19" x14ac:dyDescent="0.2">
      <c r="D22" s="2">
        <v>43</v>
      </c>
      <c r="F22">
        <v>0.05</v>
      </c>
      <c r="H22" s="2">
        <v>3.7</v>
      </c>
      <c r="I22" s="2">
        <v>3.7</v>
      </c>
      <c r="J22" s="2">
        <v>3.6</v>
      </c>
      <c r="K22" s="2">
        <v>3.6</v>
      </c>
      <c r="L22" s="2">
        <v>3.7</v>
      </c>
      <c r="M22" s="4">
        <f t="shared" si="0"/>
        <v>3.66</v>
      </c>
      <c r="O22" s="2">
        <f t="shared" si="1"/>
        <v>5.4772255750516662E-2</v>
      </c>
      <c r="Q22">
        <v>0.05</v>
      </c>
      <c r="S22" s="4">
        <f t="shared" si="2"/>
        <v>7.669649888473711E-3</v>
      </c>
    </row>
    <row r="23" spans="4:19" x14ac:dyDescent="0.2">
      <c r="D23" s="2">
        <v>44</v>
      </c>
      <c r="F23">
        <v>0.05</v>
      </c>
      <c r="H23" s="2">
        <v>3.6</v>
      </c>
      <c r="I23" s="2">
        <v>3.6</v>
      </c>
      <c r="J23" s="2">
        <v>3.6</v>
      </c>
      <c r="K23" s="2">
        <v>3.6</v>
      </c>
      <c r="L23" s="2">
        <v>3.6</v>
      </c>
      <c r="M23" s="2">
        <f t="shared" si="0"/>
        <v>3.6</v>
      </c>
      <c r="O23" s="7">
        <v>0.05</v>
      </c>
      <c r="Q23">
        <v>0.05</v>
      </c>
      <c r="S23" s="7">
        <v>0.05</v>
      </c>
    </row>
    <row r="24" spans="4:19" x14ac:dyDescent="0.2">
      <c r="D24" s="2">
        <v>45</v>
      </c>
      <c r="F24">
        <v>0.05</v>
      </c>
      <c r="H24" s="2">
        <v>3.5</v>
      </c>
      <c r="I24" s="2">
        <v>3.5</v>
      </c>
      <c r="J24" s="2">
        <v>3.5</v>
      </c>
      <c r="K24" s="2">
        <v>3.5</v>
      </c>
      <c r="L24" s="2">
        <v>3.5</v>
      </c>
      <c r="M24" s="2">
        <f t="shared" si="0"/>
        <v>3.5</v>
      </c>
      <c r="O24" s="7">
        <v>0.05</v>
      </c>
      <c r="Q24">
        <v>0.05</v>
      </c>
      <c r="S24" s="7">
        <v>0.05</v>
      </c>
    </row>
    <row r="25" spans="4:19" x14ac:dyDescent="0.2">
      <c r="D25" s="2">
        <v>46</v>
      </c>
      <c r="F25">
        <v>0.05</v>
      </c>
      <c r="H25" s="2">
        <v>3.5</v>
      </c>
      <c r="I25" s="2">
        <v>3.5</v>
      </c>
      <c r="J25" s="2">
        <v>3.5</v>
      </c>
      <c r="K25" s="2">
        <v>3.5</v>
      </c>
      <c r="L25" s="2">
        <v>3.5</v>
      </c>
      <c r="M25" s="2">
        <f t="shared" si="0"/>
        <v>3.5</v>
      </c>
      <c r="O25" s="7">
        <v>0.05</v>
      </c>
      <c r="Q25">
        <v>0.05</v>
      </c>
      <c r="S25" s="7">
        <v>0.05</v>
      </c>
    </row>
    <row r="26" spans="4:19" x14ac:dyDescent="0.2">
      <c r="D26" s="2">
        <v>47</v>
      </c>
      <c r="F26">
        <v>0.05</v>
      </c>
      <c r="H26" s="2">
        <v>3.4</v>
      </c>
      <c r="I26" s="2">
        <v>3.4</v>
      </c>
      <c r="J26" s="2">
        <v>3.3</v>
      </c>
      <c r="K26" s="2">
        <v>3.4</v>
      </c>
      <c r="L26" s="2">
        <v>3.4</v>
      </c>
      <c r="M26" s="4">
        <f t="shared" si="0"/>
        <v>3.38</v>
      </c>
      <c r="O26" s="2">
        <f t="shared" si="1"/>
        <v>4.4721359549995836E-2</v>
      </c>
      <c r="Q26">
        <v>0.05</v>
      </c>
      <c r="S26" s="4">
        <f t="shared" si="2"/>
        <v>6.2622429108515005E-3</v>
      </c>
    </row>
    <row r="27" spans="4:19" x14ac:dyDescent="0.2">
      <c r="D27" s="2">
        <v>48</v>
      </c>
      <c r="F27">
        <v>0.05</v>
      </c>
      <c r="H27" s="2">
        <v>3.3</v>
      </c>
      <c r="I27" s="2">
        <v>3.3</v>
      </c>
      <c r="J27" s="2">
        <v>3.2</v>
      </c>
      <c r="K27" s="2">
        <v>3.3</v>
      </c>
      <c r="L27" s="2">
        <v>3.3</v>
      </c>
      <c r="M27" s="4">
        <f t="shared" si="0"/>
        <v>3.2800000000000002</v>
      </c>
      <c r="O27" s="2">
        <f t="shared" si="1"/>
        <v>4.4721359549995635E-2</v>
      </c>
      <c r="Q27">
        <v>0.05</v>
      </c>
      <c r="S27" s="4">
        <f t="shared" si="2"/>
        <v>6.2622429108514718E-3</v>
      </c>
    </row>
    <row r="28" spans="4:19" x14ac:dyDescent="0.2">
      <c r="D28" s="2">
        <v>49</v>
      </c>
      <c r="F28">
        <v>0.05</v>
      </c>
      <c r="H28" s="2">
        <v>3.2</v>
      </c>
      <c r="I28" s="2">
        <v>3.3</v>
      </c>
      <c r="J28" s="2">
        <v>3.2</v>
      </c>
      <c r="K28" s="2">
        <v>3.3</v>
      </c>
      <c r="L28" s="2">
        <v>3.2</v>
      </c>
      <c r="M28" s="4">
        <f t="shared" si="0"/>
        <v>3.2399999999999998</v>
      </c>
      <c r="O28" s="2">
        <f t="shared" si="1"/>
        <v>5.4772255750516419E-2</v>
      </c>
      <c r="Q28">
        <v>0.05</v>
      </c>
      <c r="S28" s="4">
        <f t="shared" si="2"/>
        <v>7.6696498884736772E-3</v>
      </c>
    </row>
    <row r="29" spans="4:19" x14ac:dyDescent="0.2">
      <c r="D29" s="2">
        <v>50</v>
      </c>
      <c r="F29">
        <v>0.05</v>
      </c>
      <c r="H29" s="2">
        <v>3.2</v>
      </c>
      <c r="I29" s="2">
        <v>3.2</v>
      </c>
      <c r="J29" s="2">
        <v>3.1</v>
      </c>
      <c r="K29" s="2">
        <v>3.2</v>
      </c>
      <c r="L29" s="2">
        <v>3.2</v>
      </c>
      <c r="M29" s="4">
        <f t="shared" si="0"/>
        <v>3.1799999999999997</v>
      </c>
      <c r="O29" s="2">
        <f t="shared" si="1"/>
        <v>4.4721359549995836E-2</v>
      </c>
      <c r="Q29">
        <v>0.05</v>
      </c>
      <c r="S29" s="4">
        <f t="shared" si="2"/>
        <v>6.2622429108515005E-3</v>
      </c>
    </row>
    <row r="30" spans="4:19" x14ac:dyDescent="0.2">
      <c r="D30" s="2">
        <v>51</v>
      </c>
      <c r="F30">
        <v>0.05</v>
      </c>
      <c r="H30" s="2">
        <v>3.1</v>
      </c>
      <c r="I30" s="2">
        <v>3.1</v>
      </c>
      <c r="J30" s="2">
        <v>3.1</v>
      </c>
      <c r="K30" s="2">
        <v>3.1</v>
      </c>
      <c r="L30" s="2">
        <v>3.1</v>
      </c>
      <c r="M30" s="2">
        <f t="shared" si="0"/>
        <v>3.1</v>
      </c>
      <c r="O30" s="7">
        <v>0.05</v>
      </c>
      <c r="Q30">
        <v>0.05</v>
      </c>
      <c r="S30" s="7">
        <v>0.05</v>
      </c>
    </row>
    <row r="31" spans="4:19" x14ac:dyDescent="0.2">
      <c r="D31" s="2">
        <v>52</v>
      </c>
      <c r="F31">
        <v>0.05</v>
      </c>
      <c r="H31" s="2">
        <v>3</v>
      </c>
      <c r="I31" s="2">
        <v>3.1</v>
      </c>
      <c r="J31" s="2">
        <v>3</v>
      </c>
      <c r="K31" s="2">
        <v>3.1</v>
      </c>
      <c r="L31" s="2">
        <v>3.1</v>
      </c>
      <c r="M31" s="4">
        <f t="shared" si="0"/>
        <v>3.0599999999999996</v>
      </c>
      <c r="O31" s="2">
        <f t="shared" si="1"/>
        <v>5.4772255750516662E-2</v>
      </c>
      <c r="Q31">
        <v>0.05</v>
      </c>
      <c r="S31" s="4">
        <f t="shared" si="2"/>
        <v>7.669649888473711E-3</v>
      </c>
    </row>
    <row r="32" spans="4:19" x14ac:dyDescent="0.2">
      <c r="D32" s="2">
        <v>53</v>
      </c>
      <c r="F32">
        <v>0.05</v>
      </c>
      <c r="H32" s="2">
        <v>3</v>
      </c>
      <c r="I32" s="2">
        <v>3</v>
      </c>
      <c r="J32" s="2">
        <v>2.9</v>
      </c>
      <c r="K32" s="2">
        <v>3</v>
      </c>
      <c r="L32" s="2">
        <v>3</v>
      </c>
      <c r="M32" s="4">
        <f t="shared" si="0"/>
        <v>2.98</v>
      </c>
      <c r="O32" s="2">
        <f t="shared" si="1"/>
        <v>4.4721359549995836E-2</v>
      </c>
      <c r="Q32">
        <v>0.05</v>
      </c>
      <c r="S32" s="4">
        <f t="shared" si="2"/>
        <v>6.2622429108515005E-3</v>
      </c>
    </row>
    <row r="33" spans="4:19" x14ac:dyDescent="0.2">
      <c r="D33" s="2">
        <v>54</v>
      </c>
      <c r="F33">
        <v>0.05</v>
      </c>
      <c r="H33" s="2">
        <v>2.9</v>
      </c>
      <c r="I33" s="2">
        <v>3</v>
      </c>
      <c r="J33" s="2">
        <v>2.9</v>
      </c>
      <c r="K33" s="2">
        <v>2.9</v>
      </c>
      <c r="L33" s="2">
        <v>3</v>
      </c>
      <c r="M33" s="4">
        <f t="shared" si="0"/>
        <v>2.9400000000000004</v>
      </c>
      <c r="O33" s="2">
        <f t="shared" si="1"/>
        <v>5.4772255750516662E-2</v>
      </c>
      <c r="Q33">
        <v>0.05</v>
      </c>
      <c r="S33" s="4">
        <f t="shared" si="2"/>
        <v>7.669649888473711E-3</v>
      </c>
    </row>
    <row r="34" spans="4:19" x14ac:dyDescent="0.2">
      <c r="D34" s="2">
        <v>55</v>
      </c>
      <c r="F34">
        <v>0.05</v>
      </c>
      <c r="H34" s="2">
        <v>2.9</v>
      </c>
      <c r="I34" s="2">
        <v>2.9</v>
      </c>
      <c r="J34" s="2">
        <v>2.8</v>
      </c>
      <c r="K34" s="2">
        <v>2.9</v>
      </c>
      <c r="L34" s="2">
        <v>2.9</v>
      </c>
      <c r="M34" s="4">
        <f t="shared" si="0"/>
        <v>2.88</v>
      </c>
      <c r="O34" s="2">
        <f t="shared" si="1"/>
        <v>4.4721359549995836E-2</v>
      </c>
      <c r="Q34">
        <v>0.05</v>
      </c>
      <c r="S34" s="4">
        <f t="shared" si="2"/>
        <v>6.2622429108515005E-3</v>
      </c>
    </row>
    <row r="35" spans="4:19" x14ac:dyDescent="0.2">
      <c r="D35" s="2">
        <v>56</v>
      </c>
      <c r="F35">
        <v>0.05</v>
      </c>
      <c r="H35" s="2">
        <v>2.8</v>
      </c>
      <c r="I35" s="2">
        <v>2.8</v>
      </c>
      <c r="J35" s="2">
        <v>2.8</v>
      </c>
      <c r="K35" s="2">
        <v>2.8</v>
      </c>
      <c r="L35" s="2">
        <v>2.8</v>
      </c>
      <c r="M35" s="2">
        <f t="shared" si="0"/>
        <v>2.8</v>
      </c>
      <c r="O35" s="7">
        <v>0.05</v>
      </c>
      <c r="Q35">
        <v>0.05</v>
      </c>
      <c r="S35" s="7">
        <v>0.05</v>
      </c>
    </row>
    <row r="36" spans="4:19" x14ac:dyDescent="0.2">
      <c r="D36" s="2">
        <v>57</v>
      </c>
      <c r="F36">
        <v>0.05</v>
      </c>
      <c r="H36" s="2">
        <v>2.8</v>
      </c>
      <c r="I36" s="2">
        <v>2.8</v>
      </c>
      <c r="J36" s="2">
        <v>2.7</v>
      </c>
      <c r="K36" s="2">
        <v>2.8</v>
      </c>
      <c r="L36" s="2">
        <v>2.8</v>
      </c>
      <c r="M36" s="4">
        <f t="shared" si="0"/>
        <v>2.7800000000000002</v>
      </c>
      <c r="O36" s="2">
        <f t="shared" si="1"/>
        <v>4.4721359549995635E-2</v>
      </c>
      <c r="Q36">
        <v>0.05</v>
      </c>
      <c r="S36" s="4">
        <f t="shared" si="2"/>
        <v>6.2622429108514718E-3</v>
      </c>
    </row>
    <row r="37" spans="4:19" x14ac:dyDescent="0.2">
      <c r="D37" s="2">
        <v>58</v>
      </c>
      <c r="F37">
        <v>0.05</v>
      </c>
      <c r="H37" s="2">
        <v>2.7</v>
      </c>
      <c r="I37" s="2">
        <v>2.7</v>
      </c>
      <c r="J37" s="2">
        <v>2.7</v>
      </c>
      <c r="K37" s="2">
        <v>2.7</v>
      </c>
      <c r="L37" s="2">
        <v>2.7</v>
      </c>
      <c r="M37" s="2">
        <f t="shared" si="0"/>
        <v>2.7</v>
      </c>
      <c r="O37" s="7">
        <v>0.05</v>
      </c>
      <c r="Q37">
        <v>0.05</v>
      </c>
      <c r="S37" s="7">
        <v>0.05</v>
      </c>
    </row>
    <row r="38" spans="4:19" x14ac:dyDescent="0.2">
      <c r="D38" s="2">
        <v>59</v>
      </c>
      <c r="F38">
        <v>0.05</v>
      </c>
      <c r="H38" s="2">
        <v>2.7</v>
      </c>
      <c r="I38" s="2">
        <v>2.7</v>
      </c>
      <c r="J38" s="2">
        <v>2.6</v>
      </c>
      <c r="K38" s="2">
        <v>2.7</v>
      </c>
      <c r="L38" s="2">
        <v>2.7</v>
      </c>
      <c r="M38" s="4">
        <f t="shared" si="0"/>
        <v>2.6799999999999997</v>
      </c>
      <c r="O38" s="2">
        <f t="shared" si="1"/>
        <v>4.4721359549995836E-2</v>
      </c>
      <c r="Q38">
        <v>0.05</v>
      </c>
      <c r="S38" s="4">
        <f t="shared" si="2"/>
        <v>6.2622429108515005E-3</v>
      </c>
    </row>
    <row r="39" spans="4:19" x14ac:dyDescent="0.2">
      <c r="D39" s="2">
        <v>60</v>
      </c>
      <c r="F39">
        <v>0.05</v>
      </c>
      <c r="H39" s="2">
        <v>2.6</v>
      </c>
      <c r="I39" s="2">
        <v>2.6</v>
      </c>
      <c r="J39" s="2">
        <v>2.6</v>
      </c>
      <c r="K39" s="2">
        <v>2.6</v>
      </c>
      <c r="L39" s="2">
        <v>2.6</v>
      </c>
      <c r="M39" s="2">
        <f t="shared" si="0"/>
        <v>2.6</v>
      </c>
      <c r="O39" s="7">
        <v>0.05</v>
      </c>
      <c r="Q39">
        <v>0.05</v>
      </c>
      <c r="S39" s="7">
        <v>0.05</v>
      </c>
    </row>
    <row r="40" spans="4:19" x14ac:dyDescent="0.2">
      <c r="D40" s="2">
        <v>63</v>
      </c>
      <c r="F40">
        <v>0.05</v>
      </c>
      <c r="H40" s="2">
        <v>2.5</v>
      </c>
      <c r="I40" s="2">
        <v>2.5</v>
      </c>
      <c r="J40" s="2">
        <v>2.5</v>
      </c>
      <c r="K40" s="2">
        <v>2.5</v>
      </c>
      <c r="L40" s="2">
        <v>2.5</v>
      </c>
      <c r="M40" s="2">
        <f t="shared" si="0"/>
        <v>2.5</v>
      </c>
      <c r="O40" s="7">
        <v>0.05</v>
      </c>
      <c r="Q40">
        <v>0.05</v>
      </c>
      <c r="S40" s="7">
        <v>0.05</v>
      </c>
    </row>
    <row r="41" spans="4:19" x14ac:dyDescent="0.2">
      <c r="D41" s="2">
        <v>66</v>
      </c>
      <c r="F41">
        <v>0.05</v>
      </c>
      <c r="H41" s="2">
        <v>2.4</v>
      </c>
      <c r="I41" s="2">
        <v>2.4</v>
      </c>
      <c r="J41" s="2">
        <v>2.4</v>
      </c>
      <c r="K41" s="2">
        <v>2.4</v>
      </c>
      <c r="L41" s="2">
        <v>2.4</v>
      </c>
      <c r="M41" s="2">
        <f t="shared" si="0"/>
        <v>2.4</v>
      </c>
      <c r="O41" s="7">
        <v>0.05</v>
      </c>
      <c r="Q41">
        <v>0.05</v>
      </c>
      <c r="S41" s="7">
        <v>0.05</v>
      </c>
    </row>
    <row r="42" spans="4:19" x14ac:dyDescent="0.2">
      <c r="D42" s="2">
        <v>69</v>
      </c>
      <c r="F42">
        <v>0.05</v>
      </c>
      <c r="H42" s="2">
        <v>2.2999999999999998</v>
      </c>
      <c r="I42" s="2">
        <v>2.2999999999999998</v>
      </c>
      <c r="J42" s="2">
        <v>2.2999999999999998</v>
      </c>
      <c r="K42" s="2">
        <v>2.2999999999999998</v>
      </c>
      <c r="L42" s="2">
        <v>2.2999999999999998</v>
      </c>
      <c r="M42" s="2">
        <f t="shared" si="0"/>
        <v>2.2999999999999998</v>
      </c>
      <c r="O42" s="7">
        <v>0.05</v>
      </c>
      <c r="Q42">
        <v>0.05</v>
      </c>
      <c r="S42" s="7">
        <v>0.05</v>
      </c>
    </row>
    <row r="43" spans="4:19" x14ac:dyDescent="0.2">
      <c r="D43" s="2">
        <v>72</v>
      </c>
      <c r="F43">
        <v>0.05</v>
      </c>
      <c r="H43" s="2">
        <v>2.2000000000000002</v>
      </c>
      <c r="I43" s="2">
        <v>2.2000000000000002</v>
      </c>
      <c r="J43" s="2">
        <v>2.2000000000000002</v>
      </c>
      <c r="K43" s="2">
        <v>2.2000000000000002</v>
      </c>
      <c r="L43" s="2">
        <v>2.2000000000000002</v>
      </c>
      <c r="M43" s="2">
        <f t="shared" si="0"/>
        <v>2.2000000000000002</v>
      </c>
      <c r="O43" s="7">
        <v>0.05</v>
      </c>
      <c r="Q43">
        <v>0.05</v>
      </c>
      <c r="S43" s="7">
        <v>0.05</v>
      </c>
    </row>
    <row r="44" spans="4:19" x14ac:dyDescent="0.2">
      <c r="D44" s="2">
        <v>75</v>
      </c>
      <c r="F44">
        <v>0.05</v>
      </c>
      <c r="H44" s="2">
        <v>2.1</v>
      </c>
      <c r="I44" s="2">
        <v>2.1</v>
      </c>
      <c r="J44" s="2">
        <v>2.1</v>
      </c>
      <c r="K44" s="2">
        <v>2.1</v>
      </c>
      <c r="L44" s="2">
        <v>2.1</v>
      </c>
      <c r="M44" s="2">
        <f t="shared" si="0"/>
        <v>2.1</v>
      </c>
      <c r="O44" s="7">
        <v>0.05</v>
      </c>
      <c r="Q44">
        <v>0.05</v>
      </c>
      <c r="S44" s="7">
        <v>0.05</v>
      </c>
    </row>
    <row r="45" spans="4:19" x14ac:dyDescent="0.2">
      <c r="D45" s="2">
        <v>78</v>
      </c>
      <c r="F45">
        <v>0.05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f t="shared" si="0"/>
        <v>2</v>
      </c>
      <c r="O45" s="7">
        <v>0.05</v>
      </c>
      <c r="Q45">
        <v>0.05</v>
      </c>
      <c r="S45" s="7">
        <v>0.05</v>
      </c>
    </row>
    <row r="46" spans="4:19" x14ac:dyDescent="0.2">
      <c r="D46" s="2">
        <v>81</v>
      </c>
      <c r="F46">
        <v>0.05</v>
      </c>
      <c r="H46" s="2">
        <v>1.9</v>
      </c>
      <c r="I46" s="2">
        <v>1.9</v>
      </c>
      <c r="J46" s="2">
        <v>1.9</v>
      </c>
      <c r="K46" s="2">
        <v>1.9</v>
      </c>
      <c r="L46" s="2">
        <v>1.9</v>
      </c>
      <c r="M46" s="2">
        <f t="shared" si="0"/>
        <v>1.9</v>
      </c>
      <c r="O46" s="7">
        <v>0.05</v>
      </c>
      <c r="Q46">
        <v>0.05</v>
      </c>
      <c r="S46" s="7">
        <v>0.05</v>
      </c>
    </row>
    <row r="47" spans="4:19" x14ac:dyDescent="0.2">
      <c r="D47" s="2">
        <v>84</v>
      </c>
      <c r="F47">
        <v>0.05</v>
      </c>
      <c r="H47" s="2">
        <v>1.9</v>
      </c>
      <c r="I47" s="2">
        <v>1.9</v>
      </c>
      <c r="J47" s="2">
        <v>1.8</v>
      </c>
      <c r="K47" s="2">
        <v>1.9</v>
      </c>
      <c r="L47" s="2">
        <v>1.9</v>
      </c>
      <c r="M47" s="4">
        <f t="shared" si="0"/>
        <v>1.8800000000000001</v>
      </c>
      <c r="O47" s="2">
        <f t="shared" si="1"/>
        <v>4.4721359549995739E-2</v>
      </c>
      <c r="Q47">
        <v>0.05</v>
      </c>
      <c r="S47" s="4">
        <f t="shared" si="2"/>
        <v>6.2622429108514866E-3</v>
      </c>
    </row>
    <row r="48" spans="4:19" x14ac:dyDescent="0.2">
      <c r="D48" s="2">
        <v>87</v>
      </c>
      <c r="F48">
        <v>0.05</v>
      </c>
      <c r="H48" s="2">
        <v>1.8</v>
      </c>
      <c r="I48" s="2">
        <v>1.8</v>
      </c>
      <c r="J48" s="2">
        <v>1.8</v>
      </c>
      <c r="K48" s="2">
        <v>1.8</v>
      </c>
      <c r="L48" s="2">
        <v>1.8</v>
      </c>
      <c r="M48" s="2">
        <f t="shared" si="0"/>
        <v>1.8</v>
      </c>
      <c r="O48" s="7">
        <v>0.05</v>
      </c>
      <c r="Q48">
        <v>0.05</v>
      </c>
      <c r="S48" s="7">
        <v>0.05</v>
      </c>
    </row>
    <row r="49" spans="4:21" x14ac:dyDescent="0.2">
      <c r="D49" s="2">
        <v>90</v>
      </c>
      <c r="F49">
        <v>0.05</v>
      </c>
      <c r="H49" s="2">
        <v>1.7</v>
      </c>
      <c r="I49" s="2">
        <v>1.7</v>
      </c>
      <c r="J49" s="2">
        <v>1.8</v>
      </c>
      <c r="K49" s="2">
        <v>1.7</v>
      </c>
      <c r="L49" s="2">
        <v>1.7</v>
      </c>
      <c r="M49" s="4">
        <f t="shared" si="0"/>
        <v>1.72</v>
      </c>
      <c r="O49" s="2">
        <f t="shared" si="1"/>
        <v>4.4721359549995836E-2</v>
      </c>
      <c r="Q49">
        <v>0.05</v>
      </c>
      <c r="S49" s="4">
        <f t="shared" si="2"/>
        <v>6.2622429108515005E-3</v>
      </c>
    </row>
    <row r="50" spans="4:21" x14ac:dyDescent="0.2">
      <c r="D50" s="2">
        <v>100</v>
      </c>
      <c r="F50">
        <v>0.05</v>
      </c>
      <c r="H50" s="2">
        <v>1.6</v>
      </c>
      <c r="I50" s="2">
        <v>1.6</v>
      </c>
      <c r="J50" s="2">
        <v>1.7</v>
      </c>
      <c r="K50" s="2">
        <v>1.6</v>
      </c>
      <c r="L50" s="2">
        <v>1.6</v>
      </c>
      <c r="M50" s="4">
        <f t="shared" si="0"/>
        <v>1.6199999999999999</v>
      </c>
      <c r="O50" s="2">
        <f t="shared" si="1"/>
        <v>4.4721359549995739E-2</v>
      </c>
      <c r="Q50">
        <v>0.05</v>
      </c>
      <c r="S50" s="4">
        <f t="shared" si="2"/>
        <v>6.2622429108514866E-3</v>
      </c>
    </row>
    <row r="51" spans="4:21" x14ac:dyDescent="0.2">
      <c r="D51" s="2">
        <v>110</v>
      </c>
      <c r="F51">
        <v>0.05</v>
      </c>
      <c r="H51" s="2">
        <v>1.4</v>
      </c>
      <c r="I51" s="2">
        <v>1.4</v>
      </c>
      <c r="J51" s="2">
        <v>1.6</v>
      </c>
      <c r="K51" s="2">
        <v>1.4</v>
      </c>
      <c r="L51" s="2">
        <v>1.4</v>
      </c>
      <c r="M51" s="4">
        <f t="shared" si="0"/>
        <v>1.4400000000000002</v>
      </c>
      <c r="O51" s="2">
        <f t="shared" si="1"/>
        <v>8.9442719099991672E-2</v>
      </c>
      <c r="Q51">
        <v>0.05</v>
      </c>
      <c r="S51" s="4">
        <f t="shared" si="2"/>
        <v>1.2524485821703001E-2</v>
      </c>
    </row>
    <row r="52" spans="4:21" x14ac:dyDescent="0.2">
      <c r="D52" s="2">
        <v>120</v>
      </c>
      <c r="F52">
        <v>0.05</v>
      </c>
      <c r="H52" s="2">
        <v>1.3</v>
      </c>
      <c r="I52" s="2">
        <v>1.3</v>
      </c>
      <c r="J52" s="2">
        <v>1.4</v>
      </c>
      <c r="K52" s="2">
        <v>1.3</v>
      </c>
      <c r="L52" s="2">
        <v>1.3</v>
      </c>
      <c r="M52" s="4">
        <f t="shared" si="0"/>
        <v>1.3199999999999998</v>
      </c>
      <c r="O52" s="2">
        <f t="shared" si="1"/>
        <v>4.4721359549995739E-2</v>
      </c>
      <c r="Q52">
        <v>0.05</v>
      </c>
      <c r="S52" s="4">
        <f t="shared" si="2"/>
        <v>6.2622429108514866E-3</v>
      </c>
    </row>
    <row r="53" spans="4:21" x14ac:dyDescent="0.2">
      <c r="D53" s="2">
        <v>130</v>
      </c>
      <c r="F53">
        <v>0.05</v>
      </c>
      <c r="H53" s="2">
        <v>1.2</v>
      </c>
      <c r="I53" s="2">
        <v>1.2</v>
      </c>
      <c r="J53" s="2">
        <v>1.2</v>
      </c>
      <c r="K53" s="2">
        <v>1.2</v>
      </c>
      <c r="L53" s="2">
        <v>1.2</v>
      </c>
      <c r="M53" s="2">
        <f t="shared" si="0"/>
        <v>1.2</v>
      </c>
      <c r="O53" s="7">
        <v>0.05</v>
      </c>
      <c r="Q53">
        <v>0.05</v>
      </c>
      <c r="S53" s="7">
        <v>0.05</v>
      </c>
    </row>
    <row r="54" spans="4:21" x14ac:dyDescent="0.2">
      <c r="D54" s="2">
        <v>140</v>
      </c>
      <c r="F54">
        <v>0.05</v>
      </c>
      <c r="H54" s="2">
        <v>1.1000000000000001</v>
      </c>
      <c r="I54" s="2">
        <v>1.1000000000000001</v>
      </c>
      <c r="J54" s="2">
        <v>1.1000000000000001</v>
      </c>
      <c r="K54" s="2">
        <v>1.1000000000000001</v>
      </c>
      <c r="L54" s="2">
        <v>1.1000000000000001</v>
      </c>
      <c r="M54" s="2">
        <f t="shared" si="0"/>
        <v>1.1000000000000001</v>
      </c>
      <c r="O54" s="7">
        <v>0.05</v>
      </c>
      <c r="Q54">
        <v>0.05</v>
      </c>
      <c r="S54" s="7">
        <v>0.05</v>
      </c>
      <c r="U54" s="2"/>
    </row>
    <row r="55" spans="4:21" x14ac:dyDescent="0.2">
      <c r="D55" s="2">
        <v>150</v>
      </c>
      <c r="F55">
        <v>0.05</v>
      </c>
      <c r="H55" s="2">
        <v>1</v>
      </c>
      <c r="I55" s="2">
        <v>1</v>
      </c>
      <c r="J55" s="2">
        <v>1.1000000000000001</v>
      </c>
      <c r="K55" s="2">
        <v>1.1000000000000001</v>
      </c>
      <c r="L55" s="2">
        <v>1.1000000000000001</v>
      </c>
      <c r="M55" s="4">
        <f t="shared" si="0"/>
        <v>1.06</v>
      </c>
      <c r="O55" s="2">
        <f t="shared" si="1"/>
        <v>5.4772255750516662E-2</v>
      </c>
      <c r="Q55">
        <v>0.05</v>
      </c>
      <c r="S55" s="4">
        <f t="shared" si="2"/>
        <v>7.669649888473711E-3</v>
      </c>
    </row>
    <row r="56" spans="4:21" x14ac:dyDescent="0.2">
      <c r="D56" s="2">
        <v>160</v>
      </c>
      <c r="F56">
        <v>0.05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f t="shared" si="0"/>
        <v>1</v>
      </c>
      <c r="O56" s="7">
        <v>0.05</v>
      </c>
      <c r="Q56">
        <v>0.05</v>
      </c>
      <c r="S56" s="7">
        <v>0.05</v>
      </c>
    </row>
    <row r="57" spans="4:21" x14ac:dyDescent="0.2">
      <c r="D57" s="2">
        <v>170</v>
      </c>
      <c r="F57">
        <v>0.05</v>
      </c>
      <c r="H57" s="2">
        <v>0.9</v>
      </c>
      <c r="I57" s="2">
        <v>0.9</v>
      </c>
      <c r="J57" s="2">
        <v>0.9</v>
      </c>
      <c r="K57" s="2">
        <v>0.9</v>
      </c>
      <c r="L57" s="2">
        <v>0.9</v>
      </c>
      <c r="M57" s="2">
        <f t="shared" si="0"/>
        <v>0.9</v>
      </c>
      <c r="O57" s="7">
        <v>0.05</v>
      </c>
      <c r="Q57">
        <v>0.05</v>
      </c>
      <c r="S57" s="7">
        <v>0.05</v>
      </c>
    </row>
    <row r="58" spans="4:21" x14ac:dyDescent="0.2">
      <c r="D58" s="2">
        <v>180</v>
      </c>
      <c r="F58">
        <v>0.05</v>
      </c>
      <c r="H58" s="2">
        <v>0.8</v>
      </c>
      <c r="I58" s="2">
        <v>0.8</v>
      </c>
      <c r="J58" s="2">
        <v>0.9</v>
      </c>
      <c r="K58" s="2">
        <v>0.8</v>
      </c>
      <c r="L58" s="2">
        <v>0.8</v>
      </c>
      <c r="M58" s="4">
        <f t="shared" si="0"/>
        <v>0.82</v>
      </c>
      <c r="O58" s="2">
        <f t="shared" si="1"/>
        <v>4.4721359549995787E-2</v>
      </c>
      <c r="Q58">
        <v>0.05</v>
      </c>
      <c r="S58" s="4">
        <f t="shared" si="2"/>
        <v>6.2622429108514935E-3</v>
      </c>
    </row>
    <row r="59" spans="4:21" x14ac:dyDescent="0.2">
      <c r="D59" s="2">
        <v>190</v>
      </c>
      <c r="F59">
        <v>0.05</v>
      </c>
      <c r="H59" s="2">
        <v>0.8</v>
      </c>
      <c r="I59" s="2">
        <v>0.8</v>
      </c>
      <c r="J59" s="2">
        <v>0.8</v>
      </c>
      <c r="K59" s="2">
        <v>0.8</v>
      </c>
      <c r="L59" s="2">
        <v>0.8</v>
      </c>
      <c r="M59" s="2">
        <f t="shared" si="0"/>
        <v>0.8</v>
      </c>
      <c r="O59" s="7">
        <v>0.05</v>
      </c>
      <c r="Q59">
        <v>0.05</v>
      </c>
      <c r="S59" s="7">
        <v>0.05</v>
      </c>
    </row>
    <row r="68" spans="4:24" x14ac:dyDescent="0.2">
      <c r="D68" t="s">
        <v>11</v>
      </c>
      <c r="F68" s="5" t="s">
        <v>12</v>
      </c>
      <c r="H68" t="s">
        <v>9</v>
      </c>
      <c r="J68" s="5" t="s">
        <v>20</v>
      </c>
      <c r="M68" t="s">
        <v>10</v>
      </c>
      <c r="N68" s="5" t="s">
        <v>15</v>
      </c>
      <c r="R68" t="s">
        <v>18</v>
      </c>
      <c r="T68" s="5" t="s">
        <v>17</v>
      </c>
      <c r="V68" t="s">
        <v>13</v>
      </c>
      <c r="X68" s="5" t="s">
        <v>19</v>
      </c>
    </row>
    <row r="69" spans="4:24" x14ac:dyDescent="0.2">
      <c r="H69" t="s">
        <v>6</v>
      </c>
      <c r="J69" t="s">
        <v>7</v>
      </c>
      <c r="M69">
        <v>20</v>
      </c>
      <c r="N69">
        <v>0.05</v>
      </c>
    </row>
    <row r="70" spans="4:24" x14ac:dyDescent="0.2">
      <c r="M70" t="s">
        <v>14</v>
      </c>
      <c r="N70" s="5" t="s">
        <v>16</v>
      </c>
    </row>
    <row r="71" spans="4:24" x14ac:dyDescent="0.2">
      <c r="D71" s="4">
        <v>-5.28</v>
      </c>
      <c r="F71" s="4">
        <v>6.2622429108514718E-3</v>
      </c>
      <c r="H71" s="2">
        <v>30</v>
      </c>
      <c r="J71">
        <v>0.05</v>
      </c>
      <c r="M71">
        <v>8</v>
      </c>
      <c r="N71">
        <v>0.05</v>
      </c>
      <c r="R71" s="4">
        <f>$M$69/H71</f>
        <v>0.66666666666666663</v>
      </c>
      <c r="T71" s="4">
        <f>((((1)/(H71))^2*($N$69))+((-(($M$69)/(H71)^2))^2*(J71)))^(1/2)</f>
        <v>8.9580641647761666E-3</v>
      </c>
      <c r="V71" s="2">
        <f>D71/$M$71</f>
        <v>-0.66</v>
      </c>
      <c r="W71" s="2"/>
      <c r="X71" s="2">
        <f>(((-((1)/($M$71)))^2*(F71))+(((D71)/($M$71)^2)^2*($N$71)))^(1/2)</f>
        <v>2.0932272821699374E-2</v>
      </c>
    </row>
    <row r="72" spans="4:24" x14ac:dyDescent="0.2">
      <c r="D72" s="4">
        <v>-5.16</v>
      </c>
      <c r="F72" s="4">
        <v>7.669649888473744E-3</v>
      </c>
      <c r="H72" s="2">
        <v>31</v>
      </c>
      <c r="J72">
        <v>0.05</v>
      </c>
      <c r="R72" s="4">
        <f t="shared" ref="R72:R121" si="3">$M$69/H72</f>
        <v>0.64516129032258063</v>
      </c>
      <c r="T72" s="4">
        <f t="shared" ref="T72:T121" si="4">((((1)/(H72))^2*($N$69))+((-(($M$69)/(H72)^2))^2*(J72)))^(1/2)</f>
        <v>8.5840191357504023E-3</v>
      </c>
      <c r="V72" s="2">
        <f t="shared" ref="V72:V121" si="5">D72/$M$71</f>
        <v>-0.64500000000000002</v>
      </c>
      <c r="W72" s="2"/>
      <c r="X72" s="2">
        <f t="shared" ref="X72:X121" si="6">(((-((1)/($M$71)))^2*(F72))+(((D72)/($M$71)^2)^2*($N$71)))^(1/2)</f>
        <v>2.1091652632200312E-2</v>
      </c>
    </row>
    <row r="73" spans="4:24" x14ac:dyDescent="0.2">
      <c r="D73" s="4">
        <v>-4.9800000000000004</v>
      </c>
      <c r="F73" s="4">
        <v>6.2622429108514718E-3</v>
      </c>
      <c r="H73" s="2">
        <v>32</v>
      </c>
      <c r="J73">
        <v>0.05</v>
      </c>
      <c r="R73" s="4">
        <f t="shared" si="3"/>
        <v>0.625</v>
      </c>
      <c r="T73" s="4">
        <f t="shared" si="4"/>
        <v>8.2402434022378849E-3</v>
      </c>
      <c r="V73" s="2">
        <f t="shared" si="5"/>
        <v>-0.62250000000000005</v>
      </c>
      <c r="W73" s="2"/>
      <c r="X73" s="2">
        <f t="shared" si="6"/>
        <v>2.0014664706023789E-2</v>
      </c>
    </row>
    <row r="74" spans="4:24" x14ac:dyDescent="0.2">
      <c r="D74" s="4">
        <v>-4.8</v>
      </c>
      <c r="F74" s="4">
        <v>9.9014754297667516E-3</v>
      </c>
      <c r="H74" s="2">
        <v>33</v>
      </c>
      <c r="J74">
        <v>0.05</v>
      </c>
      <c r="R74" s="4">
        <f t="shared" si="3"/>
        <v>0.60606060606060608</v>
      </c>
      <c r="T74" s="4">
        <f t="shared" si="4"/>
        <v>7.9232702869092616E-3</v>
      </c>
      <c r="V74" s="2">
        <f t="shared" si="5"/>
        <v>-0.6</v>
      </c>
      <c r="W74" s="2"/>
      <c r="X74" s="2">
        <f t="shared" si="6"/>
        <v>2.0879668426249148E-2</v>
      </c>
    </row>
    <row r="75" spans="4:24" x14ac:dyDescent="0.2">
      <c r="D75" s="4">
        <v>-4.68</v>
      </c>
      <c r="F75" s="4">
        <v>6.2622429108515273E-3</v>
      </c>
      <c r="H75" s="2">
        <v>34</v>
      </c>
      <c r="J75">
        <v>0.05</v>
      </c>
      <c r="R75" s="4">
        <f t="shared" si="3"/>
        <v>0.58823529411764708</v>
      </c>
      <c r="T75" s="4">
        <f t="shared" si="4"/>
        <v>7.6301304744636495E-3</v>
      </c>
      <c r="V75" s="2">
        <f t="shared" si="5"/>
        <v>-0.58499999999999996</v>
      </c>
      <c r="W75" s="2"/>
      <c r="X75" s="2">
        <f t="shared" si="6"/>
        <v>1.9110489965776783E-2</v>
      </c>
    </row>
    <row r="76" spans="4:24" x14ac:dyDescent="0.2">
      <c r="D76" s="4">
        <v>-4.5599999999999996</v>
      </c>
      <c r="F76" s="4">
        <v>7.6696498884736772E-3</v>
      </c>
      <c r="H76" s="2">
        <v>35</v>
      </c>
      <c r="J76">
        <v>0.05</v>
      </c>
      <c r="R76" s="4">
        <f t="shared" si="3"/>
        <v>0.5714285714285714</v>
      </c>
      <c r="T76" s="4">
        <f t="shared" si="4"/>
        <v>7.358267909110182E-3</v>
      </c>
      <c r="V76" s="2">
        <f t="shared" si="5"/>
        <v>-0.56999999999999995</v>
      </c>
      <c r="W76" s="2"/>
      <c r="X76" s="2">
        <f t="shared" si="6"/>
        <v>1.9330452775540494E-2</v>
      </c>
    </row>
    <row r="77" spans="4:24" x14ac:dyDescent="0.2">
      <c r="D77" s="4">
        <v>-4.4400000000000004</v>
      </c>
      <c r="F77" s="4">
        <v>7.6696498884736763E-3</v>
      </c>
      <c r="H77" s="2">
        <v>36</v>
      </c>
      <c r="J77">
        <v>0.05</v>
      </c>
      <c r="R77" s="4">
        <f t="shared" si="3"/>
        <v>0.55555555555555558</v>
      </c>
      <c r="T77" s="4">
        <f t="shared" si="4"/>
        <v>7.1054718723588513E-3</v>
      </c>
      <c r="V77" s="2">
        <f t="shared" si="5"/>
        <v>-0.55500000000000005</v>
      </c>
      <c r="W77" s="2"/>
      <c r="X77" s="2">
        <f t="shared" si="6"/>
        <v>1.8986384878575523E-2</v>
      </c>
    </row>
    <row r="78" spans="4:24" x14ac:dyDescent="0.2">
      <c r="D78" s="4">
        <v>-4.28</v>
      </c>
      <c r="F78" s="4">
        <v>6.2622429108514718E-3</v>
      </c>
      <c r="H78" s="2">
        <v>37</v>
      </c>
      <c r="J78">
        <v>0.05</v>
      </c>
      <c r="R78" s="4">
        <f t="shared" si="3"/>
        <v>0.54054054054054057</v>
      </c>
      <c r="T78" s="4">
        <f t="shared" si="4"/>
        <v>6.8698217791389226E-3</v>
      </c>
      <c r="V78" s="2">
        <f t="shared" si="5"/>
        <v>-0.53500000000000003</v>
      </c>
      <c r="W78" s="2"/>
      <c r="X78" s="2">
        <f t="shared" si="6"/>
        <v>1.7929328674885021E-2</v>
      </c>
    </row>
    <row r="79" spans="4:24" x14ac:dyDescent="0.2">
      <c r="D79" s="4">
        <v>-4.16</v>
      </c>
      <c r="F79" s="4">
        <v>7.669649888473744E-3</v>
      </c>
      <c r="H79" s="2">
        <v>38</v>
      </c>
      <c r="J79">
        <v>0.05</v>
      </c>
      <c r="R79" s="4">
        <f t="shared" si="3"/>
        <v>0.52631578947368418</v>
      </c>
      <c r="T79" s="4">
        <f t="shared" si="4"/>
        <v>6.6496420410846555E-3</v>
      </c>
      <c r="V79" s="2">
        <f t="shared" si="5"/>
        <v>-0.52</v>
      </c>
      <c r="W79" s="2"/>
      <c r="X79" s="2">
        <f t="shared" si="6"/>
        <v>1.8195831377197425E-2</v>
      </c>
    </row>
    <row r="80" spans="4:24" x14ac:dyDescent="0.2">
      <c r="D80" s="4">
        <v>-4.0599999999999996</v>
      </c>
      <c r="F80" s="4">
        <v>7.6696498884736772E-3</v>
      </c>
      <c r="H80" s="2">
        <v>39</v>
      </c>
      <c r="J80">
        <v>0.05</v>
      </c>
      <c r="R80" s="4">
        <f t="shared" si="3"/>
        <v>0.51282051282051277</v>
      </c>
      <c r="T80" s="4">
        <f t="shared" si="4"/>
        <v>6.4434649512171548E-3</v>
      </c>
      <c r="V80" s="2">
        <f t="shared" si="5"/>
        <v>-0.50749999999999995</v>
      </c>
      <c r="W80" s="2"/>
      <c r="X80" s="2">
        <f t="shared" si="6"/>
        <v>1.7917982582308232E-2</v>
      </c>
    </row>
    <row r="81" spans="4:24" x14ac:dyDescent="0.2">
      <c r="D81" s="4">
        <v>-3.96</v>
      </c>
      <c r="F81" s="4">
        <v>7.669649888473711E-3</v>
      </c>
      <c r="H81" s="2">
        <v>40</v>
      </c>
      <c r="J81">
        <v>0.05</v>
      </c>
      <c r="R81" s="4">
        <f t="shared" si="3"/>
        <v>0.5</v>
      </c>
      <c r="T81" s="4">
        <f t="shared" si="4"/>
        <v>6.2500000000000003E-3</v>
      </c>
      <c r="V81" s="2">
        <f t="shared" si="5"/>
        <v>-0.495</v>
      </c>
      <c r="W81" s="2"/>
      <c r="X81" s="2">
        <f t="shared" si="6"/>
        <v>1.7642677255943942E-2</v>
      </c>
    </row>
    <row r="82" spans="4:24" x14ac:dyDescent="0.2">
      <c r="D82" s="4">
        <v>-3.86</v>
      </c>
      <c r="F82" s="4">
        <v>7.669649888473711E-3</v>
      </c>
      <c r="H82" s="2">
        <v>41</v>
      </c>
      <c r="J82">
        <v>0.05</v>
      </c>
      <c r="R82" s="4">
        <f t="shared" si="3"/>
        <v>0.48780487804878048</v>
      </c>
      <c r="T82" s="4">
        <f t="shared" si="4"/>
        <v>6.0681083785246691E-3</v>
      </c>
      <c r="V82" s="2">
        <f t="shared" si="5"/>
        <v>-0.48249999999999998</v>
      </c>
      <c r="W82" s="2"/>
      <c r="X82" s="2">
        <f t="shared" si="6"/>
        <v>1.7370036336171027E-2</v>
      </c>
    </row>
    <row r="83" spans="4:24" x14ac:dyDescent="0.2">
      <c r="D83" s="4">
        <v>-3.76</v>
      </c>
      <c r="F83" s="4">
        <v>7.6696498884736772E-3</v>
      </c>
      <c r="H83" s="2">
        <v>42</v>
      </c>
      <c r="J83">
        <v>0.05</v>
      </c>
      <c r="R83" s="4">
        <f t="shared" si="3"/>
        <v>0.47619047619047616</v>
      </c>
      <c r="T83" s="4">
        <f t="shared" si="4"/>
        <v>5.8967816888643278E-3</v>
      </c>
      <c r="V83" s="2">
        <f t="shared" si="5"/>
        <v>-0.47</v>
      </c>
      <c r="W83" s="2"/>
      <c r="X83" s="2">
        <f t="shared" si="6"/>
        <v>1.7100187265272893E-2</v>
      </c>
    </row>
    <row r="84" spans="4:24" x14ac:dyDescent="0.2">
      <c r="D84" s="4">
        <v>-3.66</v>
      </c>
      <c r="F84" s="4">
        <v>7.669649888473711E-3</v>
      </c>
      <c r="H84" s="2">
        <v>43</v>
      </c>
      <c r="J84">
        <v>0.05</v>
      </c>
      <c r="R84" s="4">
        <f t="shared" si="3"/>
        <v>0.46511627906976744</v>
      </c>
      <c r="T84" s="4">
        <f t="shared" si="4"/>
        <v>5.7351240850430736E-3</v>
      </c>
      <c r="V84" s="2">
        <f t="shared" si="5"/>
        <v>-0.45750000000000002</v>
      </c>
      <c r="W84" s="2"/>
      <c r="X84" s="2">
        <f t="shared" si="6"/>
        <v>1.6833264309690552E-2</v>
      </c>
    </row>
    <row r="85" spans="4:24" x14ac:dyDescent="0.2">
      <c r="D85" s="2">
        <v>-3.6</v>
      </c>
      <c r="F85" s="7">
        <v>0.05</v>
      </c>
      <c r="H85" s="2">
        <v>44</v>
      </c>
      <c r="J85">
        <v>0.05</v>
      </c>
      <c r="R85" s="4">
        <f t="shared" si="3"/>
        <v>0.45454545454545453</v>
      </c>
      <c r="T85" s="4">
        <f t="shared" si="4"/>
        <v>5.5823372256637591E-3</v>
      </c>
      <c r="V85" s="2">
        <f t="shared" si="5"/>
        <v>-0.45</v>
      </c>
      <c r="W85" s="2"/>
      <c r="X85" s="2">
        <f t="shared" si="6"/>
        <v>3.0650499588098071E-2</v>
      </c>
    </row>
    <row r="86" spans="4:24" x14ac:dyDescent="0.2">
      <c r="D86" s="2">
        <v>-3.5</v>
      </c>
      <c r="F86" s="7">
        <v>0.05</v>
      </c>
      <c r="H86" s="2">
        <v>45</v>
      </c>
      <c r="J86">
        <v>0.05</v>
      </c>
      <c r="R86" s="4">
        <f t="shared" si="3"/>
        <v>0.44444444444444442</v>
      </c>
      <c r="T86" s="4">
        <f t="shared" si="4"/>
        <v>5.4377075421099359E-3</v>
      </c>
      <c r="V86" s="2">
        <f t="shared" si="5"/>
        <v>-0.4375</v>
      </c>
      <c r="W86" s="2"/>
      <c r="X86" s="2">
        <f t="shared" si="6"/>
        <v>3.0508787796510367E-2</v>
      </c>
    </row>
    <row r="87" spans="4:24" x14ac:dyDescent="0.2">
      <c r="D87" s="2">
        <v>-3.5</v>
      </c>
      <c r="F87" s="7">
        <v>0.05</v>
      </c>
      <c r="H87" s="2">
        <v>46</v>
      </c>
      <c r="J87">
        <v>0.05</v>
      </c>
      <c r="R87" s="4">
        <f t="shared" si="3"/>
        <v>0.43478260869565216</v>
      </c>
      <c r="T87" s="4">
        <f t="shared" si="4"/>
        <v>5.300595422612458E-3</v>
      </c>
      <c r="V87" s="2">
        <f t="shared" si="5"/>
        <v>-0.4375</v>
      </c>
      <c r="W87" s="2"/>
      <c r="X87" s="2">
        <f t="shared" si="6"/>
        <v>3.0508787796510367E-2</v>
      </c>
    </row>
    <row r="88" spans="4:24" x14ac:dyDescent="0.2">
      <c r="D88" s="4">
        <v>-3.38</v>
      </c>
      <c r="F88" s="4">
        <v>6.2622429108515005E-3</v>
      </c>
      <c r="H88" s="2">
        <v>47</v>
      </c>
      <c r="J88">
        <v>0.05</v>
      </c>
      <c r="R88" s="4">
        <f t="shared" si="3"/>
        <v>0.42553191489361702</v>
      </c>
      <c r="T88" s="4">
        <f t="shared" si="4"/>
        <v>5.1704259884958314E-3</v>
      </c>
      <c r="V88" s="2">
        <f t="shared" si="5"/>
        <v>-0.42249999999999999</v>
      </c>
      <c r="W88" s="2"/>
      <c r="X88" s="2">
        <f t="shared" si="6"/>
        <v>1.5404725031449107E-2</v>
      </c>
    </row>
    <row r="89" spans="4:24" x14ac:dyDescent="0.2">
      <c r="D89" s="4">
        <v>-3.28</v>
      </c>
      <c r="F89" s="4">
        <v>6.2622429108514718E-3</v>
      </c>
      <c r="H89" s="2">
        <v>48</v>
      </c>
      <c r="J89">
        <v>0.05</v>
      </c>
      <c r="R89" s="4">
        <f t="shared" si="3"/>
        <v>0.41666666666666669</v>
      </c>
      <c r="T89" s="4">
        <f t="shared" si="4"/>
        <v>5.0466811992182755E-3</v>
      </c>
      <c r="V89" s="2">
        <f t="shared" si="5"/>
        <v>-0.41</v>
      </c>
      <c r="W89" s="2"/>
      <c r="X89" s="2">
        <f t="shared" si="6"/>
        <v>1.5138549153801174E-2</v>
      </c>
    </row>
    <row r="90" spans="4:24" x14ac:dyDescent="0.2">
      <c r="D90" s="4">
        <v>-3.24</v>
      </c>
      <c r="F90" s="4">
        <v>7.6696498884736772E-3</v>
      </c>
      <c r="H90" s="2">
        <v>49</v>
      </c>
      <c r="J90">
        <v>0.05</v>
      </c>
      <c r="R90" s="4">
        <f t="shared" si="3"/>
        <v>0.40816326530612246</v>
      </c>
      <c r="T90" s="4">
        <f t="shared" si="4"/>
        <v>4.9288930708951397E-3</v>
      </c>
      <c r="V90" s="2">
        <f t="shared" si="5"/>
        <v>-0.40500000000000003</v>
      </c>
      <c r="W90" s="2"/>
      <c r="X90" s="2">
        <f t="shared" si="6"/>
        <v>1.5747469979568184E-2</v>
      </c>
    </row>
    <row r="91" spans="4:24" x14ac:dyDescent="0.2">
      <c r="D91" s="4">
        <v>-3.18</v>
      </c>
      <c r="F91" s="4">
        <v>6.2622429108515005E-3</v>
      </c>
      <c r="H91" s="2">
        <v>50</v>
      </c>
      <c r="J91">
        <v>0.05</v>
      </c>
      <c r="R91" s="4">
        <f t="shared" si="3"/>
        <v>0.4</v>
      </c>
      <c r="T91" s="4">
        <f t="shared" si="4"/>
        <v>4.8166378315169182E-3</v>
      </c>
      <c r="V91" s="4">
        <f t="shared" si="5"/>
        <v>-0.39750000000000002</v>
      </c>
      <c r="W91" s="2"/>
      <c r="X91" s="4">
        <f t="shared" si="6"/>
        <v>1.4875816895033185E-2</v>
      </c>
    </row>
    <row r="92" spans="4:24" x14ac:dyDescent="0.2">
      <c r="D92" s="2">
        <v>-3.1</v>
      </c>
      <c r="F92" s="7">
        <v>0.05</v>
      </c>
      <c r="H92" s="2">
        <v>51</v>
      </c>
      <c r="J92">
        <v>0.05</v>
      </c>
      <c r="R92" s="4">
        <f t="shared" si="3"/>
        <v>0.39215686274509803</v>
      </c>
      <c r="T92" s="4">
        <f t="shared" si="4"/>
        <v>4.7095308670869283E-3</v>
      </c>
      <c r="V92" s="2">
        <f t="shared" si="5"/>
        <v>-0.38750000000000001</v>
      </c>
      <c r="W92" s="2"/>
      <c r="X92" s="2">
        <f t="shared" si="6"/>
        <v>2.9975983225117072E-2</v>
      </c>
    </row>
    <row r="93" spans="4:24" x14ac:dyDescent="0.2">
      <c r="D93" s="4">
        <v>-3.06</v>
      </c>
      <c r="F93" s="4">
        <v>7.669649888473711E-3</v>
      </c>
      <c r="H93" s="2">
        <v>52</v>
      </c>
      <c r="J93">
        <v>0.05</v>
      </c>
      <c r="R93" s="4">
        <f t="shared" si="3"/>
        <v>0.38461538461538464</v>
      </c>
      <c r="T93" s="4">
        <f t="shared" si="4"/>
        <v>4.6072223379874083E-3</v>
      </c>
      <c r="V93" s="2">
        <f t="shared" si="5"/>
        <v>-0.38250000000000001</v>
      </c>
      <c r="W93" s="2"/>
      <c r="X93" s="2">
        <f t="shared" si="6"/>
        <v>1.5301635119159709E-2</v>
      </c>
    </row>
    <row r="94" spans="4:24" x14ac:dyDescent="0.2">
      <c r="D94" s="4">
        <v>-2.98</v>
      </c>
      <c r="F94" s="4">
        <v>6.2622429108515005E-3</v>
      </c>
      <c r="H94" s="2">
        <v>53</v>
      </c>
      <c r="J94">
        <v>0.05</v>
      </c>
      <c r="R94" s="4">
        <f t="shared" si="3"/>
        <v>0.37735849056603776</v>
      </c>
      <c r="T94" s="4">
        <f t="shared" si="4"/>
        <v>4.5093933652595071E-3</v>
      </c>
      <c r="V94" s="4">
        <f t="shared" si="5"/>
        <v>-0.3725</v>
      </c>
      <c r="W94" s="2"/>
      <c r="X94" s="4">
        <f t="shared" si="6"/>
        <v>1.4361436759410762E-2</v>
      </c>
    </row>
    <row r="95" spans="4:24" x14ac:dyDescent="0.2">
      <c r="D95" s="4">
        <v>-2.94</v>
      </c>
      <c r="F95" s="4">
        <v>7.669649888473711E-3</v>
      </c>
      <c r="H95" s="2">
        <v>54</v>
      </c>
      <c r="J95">
        <v>0.05</v>
      </c>
      <c r="R95" s="4">
        <f t="shared" si="3"/>
        <v>0.37037037037037035</v>
      </c>
      <c r="T95" s="4">
        <f t="shared" si="4"/>
        <v>4.4157527031055887E-3</v>
      </c>
      <c r="V95" s="2">
        <f t="shared" si="5"/>
        <v>-0.36749999999999999</v>
      </c>
      <c r="W95" s="2"/>
      <c r="X95" s="2">
        <f t="shared" si="6"/>
        <v>1.501169460187296E-2</v>
      </c>
    </row>
    <row r="96" spans="4:24" x14ac:dyDescent="0.2">
      <c r="D96" s="4">
        <v>-2.88</v>
      </c>
      <c r="F96" s="4">
        <v>6.2622429108515005E-3</v>
      </c>
      <c r="H96" s="2">
        <v>55</v>
      </c>
      <c r="J96">
        <v>0.05</v>
      </c>
      <c r="R96" s="4">
        <f t="shared" si="3"/>
        <v>0.36363636363636365</v>
      </c>
      <c r="T96" s="4">
        <f t="shared" si="4"/>
        <v>4.3260338275379834E-3</v>
      </c>
      <c r="V96" s="4">
        <f t="shared" si="5"/>
        <v>-0.36</v>
      </c>
      <c r="W96" s="2"/>
      <c r="X96" s="4">
        <f t="shared" si="6"/>
        <v>1.4110192964026207E-2</v>
      </c>
    </row>
    <row r="97" spans="4:24" x14ac:dyDescent="0.2">
      <c r="D97" s="2">
        <v>-2.8</v>
      </c>
      <c r="F97" s="7">
        <v>0.05</v>
      </c>
      <c r="H97" s="2">
        <v>56</v>
      </c>
      <c r="J97">
        <v>0.05</v>
      </c>
      <c r="R97" s="4">
        <f t="shared" si="3"/>
        <v>0.35714285714285715</v>
      </c>
      <c r="T97" s="4">
        <f t="shared" si="4"/>
        <v>4.239992382294556E-3</v>
      </c>
      <c r="V97" s="2">
        <f t="shared" si="5"/>
        <v>-0.35</v>
      </c>
      <c r="W97" s="2"/>
      <c r="X97" s="2">
        <f t="shared" si="6"/>
        <v>2.9613394351205333E-2</v>
      </c>
    </row>
    <row r="98" spans="4:24" x14ac:dyDescent="0.2">
      <c r="D98" s="4">
        <v>-2.78</v>
      </c>
      <c r="F98" s="4">
        <v>6.2622429108514718E-3</v>
      </c>
      <c r="H98" s="2">
        <v>57</v>
      </c>
      <c r="J98">
        <v>0.05</v>
      </c>
      <c r="R98" s="4">
        <f t="shared" si="3"/>
        <v>0.35087719298245612</v>
      </c>
      <c r="T98" s="4">
        <f t="shared" si="4"/>
        <v>4.1574039323826325E-3</v>
      </c>
      <c r="V98" s="4">
        <f t="shared" si="5"/>
        <v>-0.34749999999999998</v>
      </c>
      <c r="W98" s="2"/>
      <c r="X98" s="4">
        <f t="shared" si="6"/>
        <v>1.386320185940298E-2</v>
      </c>
    </row>
    <row r="99" spans="4:24" x14ac:dyDescent="0.2">
      <c r="D99" s="2">
        <v>-2.7</v>
      </c>
      <c r="F99" s="7">
        <v>0.05</v>
      </c>
      <c r="H99" s="2">
        <v>58</v>
      </c>
      <c r="J99">
        <v>0.05</v>
      </c>
      <c r="R99" s="4">
        <f t="shared" si="3"/>
        <v>0.34482758620689657</v>
      </c>
      <c r="T99" s="4">
        <f t="shared" si="4"/>
        <v>4.0780619832681371E-3</v>
      </c>
      <c r="V99" s="2">
        <f t="shared" si="5"/>
        <v>-0.33750000000000002</v>
      </c>
      <c r="W99" s="2"/>
      <c r="X99" s="2">
        <f t="shared" si="6"/>
        <v>2.9499817928463561E-2</v>
      </c>
    </row>
    <row r="100" spans="4:24" x14ac:dyDescent="0.2">
      <c r="D100" s="4">
        <v>-2.68</v>
      </c>
      <c r="F100" s="4">
        <v>6.2622429108515005E-3</v>
      </c>
      <c r="H100" s="2">
        <v>59</v>
      </c>
      <c r="J100">
        <v>0.05</v>
      </c>
      <c r="R100" s="4">
        <f t="shared" si="3"/>
        <v>0.33898305084745761</v>
      </c>
      <c r="T100" s="4">
        <f t="shared" si="4"/>
        <v>4.0017762300905164E-3</v>
      </c>
      <c r="V100" s="4">
        <f t="shared" si="5"/>
        <v>-0.33500000000000002</v>
      </c>
      <c r="W100" s="2"/>
      <c r="X100" s="4">
        <f t="shared" si="6"/>
        <v>1.3620694796230282E-2</v>
      </c>
    </row>
    <row r="101" spans="4:24" x14ac:dyDescent="0.2">
      <c r="D101" s="2">
        <v>-2.6</v>
      </c>
      <c r="F101" s="7">
        <v>0.05</v>
      </c>
      <c r="H101" s="2">
        <v>60</v>
      </c>
      <c r="J101">
        <v>0.05</v>
      </c>
      <c r="R101" s="4">
        <f t="shared" si="3"/>
        <v>0.33333333333333331</v>
      </c>
      <c r="T101" s="4">
        <f t="shared" si="4"/>
        <v>3.9283710065919309E-3</v>
      </c>
      <c r="V101" s="2">
        <f t="shared" si="5"/>
        <v>-0.32500000000000001</v>
      </c>
      <c r="W101" s="2"/>
      <c r="X101" s="2">
        <f t="shared" si="6"/>
        <v>2.9389956298878705E-2</v>
      </c>
    </row>
    <row r="102" spans="4:24" x14ac:dyDescent="0.2">
      <c r="D102" s="2">
        <v>-2.5</v>
      </c>
      <c r="F102" s="7">
        <v>0.05</v>
      </c>
      <c r="H102" s="2">
        <v>63</v>
      </c>
      <c r="J102">
        <v>0.05</v>
      </c>
      <c r="R102" s="4">
        <f t="shared" si="3"/>
        <v>0.31746031746031744</v>
      </c>
      <c r="T102" s="4">
        <f t="shared" si="4"/>
        <v>3.7238735518014122E-3</v>
      </c>
      <c r="V102" s="2">
        <f t="shared" si="5"/>
        <v>-0.3125</v>
      </c>
      <c r="W102" s="2"/>
      <c r="X102" s="2">
        <f t="shared" si="6"/>
        <v>2.9283851271861425E-2</v>
      </c>
    </row>
    <row r="103" spans="4:24" x14ac:dyDescent="0.2">
      <c r="D103" s="2">
        <v>-2.4</v>
      </c>
      <c r="F103" s="7">
        <v>0.05</v>
      </c>
      <c r="H103" s="2">
        <v>66</v>
      </c>
      <c r="J103">
        <v>0.05</v>
      </c>
      <c r="R103" s="4">
        <f t="shared" si="3"/>
        <v>0.30303030303030304</v>
      </c>
      <c r="T103" s="4">
        <f t="shared" si="4"/>
        <v>3.5401205741416412E-3</v>
      </c>
      <c r="V103" s="2">
        <f t="shared" si="5"/>
        <v>-0.3</v>
      </c>
      <c r="W103" s="2"/>
      <c r="X103" s="2">
        <f t="shared" si="6"/>
        <v>2.9181543824821882E-2</v>
      </c>
    </row>
    <row r="104" spans="4:24" x14ac:dyDescent="0.2">
      <c r="D104" s="2">
        <v>-2.2999999999999998</v>
      </c>
      <c r="F104" s="7">
        <v>0.05</v>
      </c>
      <c r="H104" s="2">
        <v>69</v>
      </c>
      <c r="J104">
        <v>0.05</v>
      </c>
      <c r="R104" s="4">
        <f t="shared" si="3"/>
        <v>0.28985507246376813</v>
      </c>
      <c r="T104" s="4">
        <f t="shared" si="4"/>
        <v>3.3740673725737667E-3</v>
      </c>
      <c r="V104" s="2">
        <f t="shared" si="5"/>
        <v>-0.28749999999999998</v>
      </c>
      <c r="W104" s="2"/>
      <c r="X104" s="2">
        <f t="shared" si="6"/>
        <v>2.9083074034780092E-2</v>
      </c>
    </row>
    <row r="105" spans="4:24" x14ac:dyDescent="0.2">
      <c r="D105" s="2">
        <v>-2.2000000000000002</v>
      </c>
      <c r="F105" s="7">
        <v>0.05</v>
      </c>
      <c r="H105" s="2">
        <v>72</v>
      </c>
      <c r="J105">
        <v>0.05</v>
      </c>
      <c r="R105" s="4">
        <f t="shared" si="3"/>
        <v>0.27777777777777779</v>
      </c>
      <c r="T105" s="4">
        <f t="shared" si="4"/>
        <v>3.2232405207107133E-3</v>
      </c>
      <c r="V105" s="2">
        <f t="shared" si="5"/>
        <v>-0.27500000000000002</v>
      </c>
      <c r="W105" s="2"/>
      <c r="X105" s="2">
        <f t="shared" si="6"/>
        <v>2.8988481009704529E-2</v>
      </c>
    </row>
    <row r="106" spans="4:24" x14ac:dyDescent="0.2">
      <c r="D106" s="2">
        <v>-2.1</v>
      </c>
      <c r="F106" s="7">
        <v>0.05</v>
      </c>
      <c r="H106" s="2">
        <v>75</v>
      </c>
      <c r="J106">
        <v>0.05</v>
      </c>
      <c r="R106" s="4">
        <f t="shared" si="3"/>
        <v>0.26666666666666666</v>
      </c>
      <c r="T106" s="4">
        <f t="shared" si="4"/>
        <v>3.0856097702595172E-3</v>
      </c>
      <c r="V106" s="2">
        <f t="shared" si="5"/>
        <v>-0.26250000000000001</v>
      </c>
      <c r="W106" s="2"/>
      <c r="X106" s="2">
        <f t="shared" si="6"/>
        <v>2.8897802819807944E-2</v>
      </c>
    </row>
    <row r="107" spans="4:24" x14ac:dyDescent="0.2">
      <c r="D107" s="2">
        <v>-2</v>
      </c>
      <c r="F107" s="7">
        <v>0.05</v>
      </c>
      <c r="H107" s="2">
        <v>78</v>
      </c>
      <c r="J107">
        <v>0.05</v>
      </c>
      <c r="R107" s="4">
        <f t="shared" si="3"/>
        <v>0.25641025641025639</v>
      </c>
      <c r="T107" s="4">
        <f t="shared" si="4"/>
        <v>2.9594928827220979E-3</v>
      </c>
      <c r="V107" s="2">
        <f t="shared" si="5"/>
        <v>-0.25</v>
      </c>
      <c r="W107" s="2"/>
      <c r="X107" s="2">
        <f t="shared" si="6"/>
        <v>2.8811076429040273E-2</v>
      </c>
    </row>
    <row r="108" spans="4:24" x14ac:dyDescent="0.2">
      <c r="D108" s="2">
        <v>-1.9</v>
      </c>
      <c r="F108" s="7">
        <v>0.05</v>
      </c>
      <c r="H108" s="2">
        <v>81</v>
      </c>
      <c r="J108">
        <v>0.05</v>
      </c>
      <c r="R108" s="4">
        <f t="shared" si="3"/>
        <v>0.24691358024691357</v>
      </c>
      <c r="T108" s="4">
        <f t="shared" si="4"/>
        <v>2.8434839504210331E-3</v>
      </c>
      <c r="V108" s="2">
        <f t="shared" si="5"/>
        <v>-0.23749999999999999</v>
      </c>
      <c r="W108" s="2"/>
      <c r="X108" s="2">
        <f t="shared" si="6"/>
        <v>2.8728337627027777E-2</v>
      </c>
    </row>
    <row r="109" spans="4:24" x14ac:dyDescent="0.2">
      <c r="D109" s="4">
        <v>-1.88</v>
      </c>
      <c r="F109" s="4">
        <v>6.2622429108514866E-3</v>
      </c>
      <c r="H109" s="2">
        <v>84</v>
      </c>
      <c r="J109">
        <v>0.05</v>
      </c>
      <c r="R109" s="4">
        <f t="shared" si="3"/>
        <v>0.23809523809523808</v>
      </c>
      <c r="T109" s="4">
        <f t="shared" si="4"/>
        <v>2.7363987270174988E-3</v>
      </c>
      <c r="V109" s="4">
        <f t="shared" si="5"/>
        <v>-0.23499999999999999</v>
      </c>
      <c r="W109" s="2"/>
      <c r="X109" s="4">
        <f t="shared" si="6"/>
        <v>1.1874008452584765E-2</v>
      </c>
    </row>
    <row r="110" spans="4:24" x14ac:dyDescent="0.2">
      <c r="D110" s="2">
        <v>-1.8</v>
      </c>
      <c r="F110" s="7">
        <v>0.05</v>
      </c>
      <c r="H110" s="2">
        <v>87</v>
      </c>
      <c r="J110">
        <v>0.05</v>
      </c>
      <c r="R110" s="4">
        <f t="shared" si="3"/>
        <v>0.22988505747126436</v>
      </c>
      <c r="T110" s="4">
        <f t="shared" si="4"/>
        <v>2.6372324465621538E-3</v>
      </c>
      <c r="V110" s="2">
        <f t="shared" si="5"/>
        <v>-0.22500000000000001</v>
      </c>
      <c r="W110" s="2"/>
      <c r="X110" s="2">
        <f t="shared" si="6"/>
        <v>2.8649620961716055E-2</v>
      </c>
    </row>
    <row r="111" spans="4:24" x14ac:dyDescent="0.2">
      <c r="D111" s="4">
        <v>-1.72</v>
      </c>
      <c r="F111" s="4">
        <v>6.2622429108515005E-3</v>
      </c>
      <c r="H111" s="2">
        <v>90</v>
      </c>
      <c r="J111">
        <v>0.05</v>
      </c>
      <c r="R111" s="4">
        <f t="shared" si="3"/>
        <v>0.22222222222222221</v>
      </c>
      <c r="T111" s="4">
        <f t="shared" si="4"/>
        <v>2.5451269293936176E-3</v>
      </c>
      <c r="V111" s="4">
        <f t="shared" si="5"/>
        <v>-0.215</v>
      </c>
      <c r="W111" s="2"/>
      <c r="X111" s="4">
        <f t="shared" si="6"/>
        <v>1.1574144751646002E-2</v>
      </c>
    </row>
    <row r="112" spans="4:24" x14ac:dyDescent="0.2">
      <c r="D112" s="4">
        <v>-1.62</v>
      </c>
      <c r="F112" s="4">
        <v>6.2622429108514866E-3</v>
      </c>
      <c r="H112" s="2">
        <v>100</v>
      </c>
      <c r="J112">
        <v>0.05</v>
      </c>
      <c r="R112" s="4">
        <f t="shared" si="3"/>
        <v>0.2</v>
      </c>
      <c r="T112" s="4">
        <f t="shared" si="4"/>
        <v>2.2803508501982759E-3</v>
      </c>
      <c r="V112" s="4">
        <f t="shared" si="5"/>
        <v>-0.20250000000000001</v>
      </c>
      <c r="W112" s="2"/>
      <c r="X112" s="4">
        <f t="shared" si="6"/>
        <v>1.1396652065170477E-2</v>
      </c>
    </row>
    <row r="113" spans="4:24" x14ac:dyDescent="0.2">
      <c r="D113" s="4">
        <v>-1.44</v>
      </c>
      <c r="F113" s="4">
        <v>1.2524485821703001E-2</v>
      </c>
      <c r="H113" s="2">
        <v>110</v>
      </c>
      <c r="J113">
        <v>0.05</v>
      </c>
      <c r="R113" s="4">
        <f t="shared" si="3"/>
        <v>0.18181818181818182</v>
      </c>
      <c r="T113" s="4">
        <f t="shared" si="4"/>
        <v>2.0661157024793389E-3</v>
      </c>
      <c r="V113" s="4">
        <f t="shared" si="5"/>
        <v>-0.18</v>
      </c>
      <c r="W113" s="2"/>
      <c r="X113" s="4">
        <f t="shared" si="6"/>
        <v>1.4866324056877994E-2</v>
      </c>
    </row>
    <row r="114" spans="4:24" x14ac:dyDescent="0.2">
      <c r="D114" s="4">
        <v>-1.32</v>
      </c>
      <c r="F114" s="4">
        <v>6.2622429108514866E-3</v>
      </c>
      <c r="H114" s="2">
        <v>120</v>
      </c>
      <c r="J114">
        <v>0.05</v>
      </c>
      <c r="R114" s="4">
        <f t="shared" si="3"/>
        <v>0.16666666666666666</v>
      </c>
      <c r="T114" s="4">
        <f t="shared" si="4"/>
        <v>1.8890931262132561E-3</v>
      </c>
      <c r="V114" s="4">
        <f t="shared" si="5"/>
        <v>-0.16500000000000001</v>
      </c>
      <c r="W114" s="2"/>
      <c r="X114" s="4">
        <f t="shared" si="6"/>
        <v>1.0914076998631377E-2</v>
      </c>
    </row>
    <row r="115" spans="4:24" x14ac:dyDescent="0.2">
      <c r="D115" s="2">
        <v>-1.2</v>
      </c>
      <c r="F115" s="7">
        <v>0.05</v>
      </c>
      <c r="H115" s="2">
        <v>130</v>
      </c>
      <c r="J115">
        <v>0.05</v>
      </c>
      <c r="R115" s="4">
        <f t="shared" si="3"/>
        <v>0.15384615384615385</v>
      </c>
      <c r="T115" s="4">
        <f t="shared" si="4"/>
        <v>1.7402888958405614E-3</v>
      </c>
      <c r="V115" s="2">
        <f t="shared" si="5"/>
        <v>-0.15</v>
      </c>
      <c r="W115" s="2"/>
      <c r="X115" s="2">
        <f t="shared" si="6"/>
        <v>2.8263547636487533E-2</v>
      </c>
    </row>
    <row r="116" spans="4:24" x14ac:dyDescent="0.2">
      <c r="D116" s="2">
        <v>-1.1000000000000001</v>
      </c>
      <c r="F116" s="7">
        <v>0.05</v>
      </c>
      <c r="H116" s="2">
        <v>140</v>
      </c>
      <c r="J116">
        <v>0.05</v>
      </c>
      <c r="R116" s="4">
        <f t="shared" si="3"/>
        <v>0.14285714285714285</v>
      </c>
      <c r="T116" s="4">
        <f t="shared" si="4"/>
        <v>1.613406969473663E-3</v>
      </c>
      <c r="V116" s="2">
        <f t="shared" si="5"/>
        <v>-0.13750000000000001</v>
      </c>
      <c r="W116" s="2"/>
      <c r="X116" s="2">
        <f t="shared" si="6"/>
        <v>2.8213835397061848E-2</v>
      </c>
    </row>
    <row r="117" spans="4:24" x14ac:dyDescent="0.2">
      <c r="D117" s="4">
        <v>-1.06</v>
      </c>
      <c r="F117" s="4">
        <v>7.669649888473711E-3</v>
      </c>
      <c r="H117" s="2">
        <v>150</v>
      </c>
      <c r="J117">
        <v>0.05</v>
      </c>
      <c r="R117" s="4">
        <f t="shared" si="3"/>
        <v>0.13333333333333333</v>
      </c>
      <c r="T117" s="4">
        <f t="shared" si="4"/>
        <v>1.5039043836167674E-3</v>
      </c>
      <c r="V117" s="4">
        <f t="shared" si="5"/>
        <v>-0.13250000000000001</v>
      </c>
      <c r="W117" s="2"/>
      <c r="X117" s="4">
        <f t="shared" si="6"/>
        <v>1.1556560899329079E-2</v>
      </c>
    </row>
    <row r="118" spans="4:24" x14ac:dyDescent="0.2">
      <c r="D118" s="2">
        <v>-1</v>
      </c>
      <c r="F118" s="7">
        <v>0.05</v>
      </c>
      <c r="H118" s="2">
        <v>160</v>
      </c>
      <c r="J118">
        <v>0.05</v>
      </c>
      <c r="R118" s="3">
        <f t="shared" si="3"/>
        <v>0.125</v>
      </c>
      <c r="T118" s="3">
        <f t="shared" si="4"/>
        <v>1.4084184669781209E-3</v>
      </c>
      <c r="V118" s="2">
        <f t="shared" si="5"/>
        <v>-0.125</v>
      </c>
      <c r="W118" s="2"/>
      <c r="X118" s="2">
        <f t="shared" si="6"/>
        <v>2.8168369339562415E-2</v>
      </c>
    </row>
    <row r="119" spans="4:24" x14ac:dyDescent="0.2">
      <c r="D119" s="2">
        <v>-0.9</v>
      </c>
      <c r="F119" s="7">
        <v>0.05</v>
      </c>
      <c r="H119" s="2">
        <v>170</v>
      </c>
      <c r="J119">
        <v>0.05</v>
      </c>
      <c r="R119" s="3">
        <f t="shared" si="3"/>
        <v>0.11764705882352941</v>
      </c>
      <c r="T119" s="3">
        <f t="shared" si="4"/>
        <v>1.3244054815920163E-3</v>
      </c>
      <c r="V119" s="2">
        <f t="shared" si="5"/>
        <v>-0.1125</v>
      </c>
      <c r="W119" s="2"/>
      <c r="X119" s="2">
        <f t="shared" si="6"/>
        <v>2.8127170055170857E-2</v>
      </c>
    </row>
    <row r="120" spans="4:24" x14ac:dyDescent="0.2">
      <c r="D120" s="4">
        <v>-0.82</v>
      </c>
      <c r="F120" s="4">
        <v>6.2622429108514935E-3</v>
      </c>
      <c r="H120" s="2">
        <v>180</v>
      </c>
      <c r="J120">
        <v>0.05</v>
      </c>
      <c r="R120" s="3">
        <f t="shared" si="3"/>
        <v>0.1111111111111111</v>
      </c>
      <c r="T120" s="3">
        <f t="shared" si="4"/>
        <v>1.249904736501024E-3</v>
      </c>
      <c r="V120" s="4">
        <f t="shared" si="5"/>
        <v>-0.10249999999999999</v>
      </c>
      <c r="W120" s="2"/>
      <c r="X120" s="4">
        <f t="shared" si="6"/>
        <v>1.029832769407512E-2</v>
      </c>
    </row>
    <row r="121" spans="4:24" x14ac:dyDescent="0.2">
      <c r="D121" s="2">
        <v>-0.8</v>
      </c>
      <c r="F121" s="7">
        <v>0.05</v>
      </c>
      <c r="H121" s="2">
        <v>190</v>
      </c>
      <c r="J121">
        <v>0.05</v>
      </c>
      <c r="R121" s="3">
        <f t="shared" si="3"/>
        <v>0.10526315789473684</v>
      </c>
      <c r="T121" s="3">
        <f t="shared" si="4"/>
        <v>1.1833800201270818E-3</v>
      </c>
      <c r="V121" s="2">
        <f t="shared" si="5"/>
        <v>-0.1</v>
      </c>
      <c r="W121" s="2"/>
      <c r="X121" s="2">
        <f t="shared" si="6"/>
        <v>2.809025631780529E-2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CARTA</dc:creator>
  <cp:lastModifiedBy>MATTEO CARTA</cp:lastModifiedBy>
  <dcterms:created xsi:type="dcterms:W3CDTF">2020-05-12T10:08:58Z</dcterms:created>
  <dcterms:modified xsi:type="dcterms:W3CDTF">2020-05-22T09:41:32Z</dcterms:modified>
</cp:coreProperties>
</file>