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13_ncr:1_{31E702EE-BDE5-C14B-AE1D-90D915F171BF}" xr6:coauthVersionLast="45" xr6:coauthVersionMax="45" xr10:uidLastSave="{00000000-0000-0000-0000-000000000000}"/>
  <bookViews>
    <workbookView xWindow="14960" yWindow="460" windowWidth="13340" windowHeight="17540" activeTab="1" xr2:uid="{1AB9FAD7-A8D8-1D41-8CC2-5C05C94BF660}"/>
  </bookViews>
  <sheets>
    <sheet name="HoopsIQ - Player Stats" sheetId="9" r:id="rId1"/>
    <sheet name="HoopsIQ - Team stats" sheetId="3" r:id="rId2"/>
    <sheet name="Record_1_17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<sst xmlns="http://schemas.openxmlformats.org/spreadsheetml/2006/main" count="191" uniqueCount="111">
  <si>
    <t>Opponents</t>
  </si>
  <si>
    <t>UC San Diego</t>
  </si>
  <si>
    <t>FT%</t>
  </si>
  <si>
    <t>FTA</t>
  </si>
  <si>
    <t>FTM</t>
  </si>
  <si>
    <t>FTR</t>
  </si>
  <si>
    <t>3F%</t>
  </si>
  <si>
    <t>3FA</t>
  </si>
  <si>
    <t>3FM</t>
  </si>
  <si>
    <t>3FR</t>
  </si>
  <si>
    <t>2F%</t>
  </si>
  <si>
    <t>2FA</t>
  </si>
  <si>
    <t>2FM</t>
  </si>
  <si>
    <t>2FR</t>
  </si>
  <si>
    <t>TS%</t>
  </si>
  <si>
    <t>PPS</t>
  </si>
  <si>
    <t>eFG%</t>
  </si>
  <si>
    <t>FG%</t>
  </si>
  <si>
    <t>FGA</t>
  </si>
  <si>
    <t>FGM</t>
  </si>
  <si>
    <t>GP</t>
  </si>
  <si>
    <t>Team</t>
  </si>
  <si>
    <t>PF</t>
  </si>
  <si>
    <t>Blk</t>
  </si>
  <si>
    <t>Stl</t>
  </si>
  <si>
    <t>TO</t>
  </si>
  <si>
    <t>Ast</t>
  </si>
  <si>
    <t>Reb</t>
  </si>
  <si>
    <t>DRb</t>
  </si>
  <si>
    <t>ORb</t>
  </si>
  <si>
    <t>PE</t>
  </si>
  <si>
    <t>+/-</t>
  </si>
  <si>
    <t>Pts</t>
  </si>
  <si>
    <t>Pos</t>
  </si>
  <si>
    <t>Min</t>
  </si>
  <si>
    <t>JEREMY</t>
  </si>
  <si>
    <t>JOHNSON</t>
  </si>
  <si>
    <t>LUNDEN</t>
  </si>
  <si>
    <t>TAYLOR</t>
  </si>
  <si>
    <t>CONNOR</t>
  </si>
  <si>
    <t>PETERSON</t>
  </si>
  <si>
    <t>JOHN</t>
  </si>
  <si>
    <t>DIENER</t>
  </si>
  <si>
    <t>TRACE</t>
  </si>
  <si>
    <t>RAMSEY</t>
  </si>
  <si>
    <t>JUSTIN</t>
  </si>
  <si>
    <t>PRATT</t>
  </si>
  <si>
    <t>KADEN</t>
  </si>
  <si>
    <t>RASHEED</t>
  </si>
  <si>
    <t>HUGH</t>
  </si>
  <si>
    <t>BAXTER</t>
  </si>
  <si>
    <t>MARTIN</t>
  </si>
  <si>
    <t>TOMBE</t>
  </si>
  <si>
    <t>GABE</t>
  </si>
  <si>
    <t>HADLEY</t>
  </si>
  <si>
    <t>MIKEY</t>
  </si>
  <si>
    <t>HOWELL</t>
  </si>
  <si>
    <t>MAREK</t>
  </si>
  <si>
    <t>SULLIVAN</t>
  </si>
  <si>
    <t>CHRIS</t>
  </si>
  <si>
    <t>HANSEN</t>
  </si>
  <si>
    <t>SCOTT</t>
  </si>
  <si>
    <t>EVERMAN</t>
  </si>
  <si>
    <t>TYRELL</t>
  </si>
  <si>
    <t>ROBERTS</t>
  </si>
  <si>
    <t>CHRISTIAN</t>
  </si>
  <si>
    <t>OSHITA</t>
  </si>
  <si>
    <t>First</t>
  </si>
  <si>
    <t>Last</t>
  </si>
  <si>
    <t>#</t>
  </si>
  <si>
    <t>TO%</t>
  </si>
  <si>
    <t>ATR</t>
  </si>
  <si>
    <t>ORbD</t>
  </si>
  <si>
    <t>REB%</t>
  </si>
  <si>
    <t>DRB%</t>
  </si>
  <si>
    <t>ORB%</t>
  </si>
  <si>
    <t>TPE</t>
  </si>
  <si>
    <t>TPos</t>
  </si>
  <si>
    <t>NRTG</t>
  </si>
  <si>
    <t>DRTG</t>
  </si>
  <si>
    <t>ORTG</t>
  </si>
  <si>
    <t>Pace</t>
  </si>
  <si>
    <t>AST%</t>
  </si>
  <si>
    <t>TPo%</t>
  </si>
  <si>
    <t>Date</t>
  </si>
  <si>
    <t>Opponent</t>
  </si>
  <si>
    <t>vs</t>
  </si>
  <si>
    <t>Cal Poly Pomona</t>
  </si>
  <si>
    <t>W</t>
  </si>
  <si>
    <t>at</t>
  </si>
  <si>
    <t>Humboldt St.</t>
  </si>
  <si>
    <t>Stanislaus St.</t>
  </si>
  <si>
    <t>Cal St. East Bay</t>
  </si>
  <si>
    <t>Cal St. Monterey Bay</t>
  </si>
  <si>
    <t>Sonoma St.</t>
  </si>
  <si>
    <t>Cal St. Dom. Hills</t>
  </si>
  <si>
    <t>Chico St.</t>
  </si>
  <si>
    <t>L</t>
  </si>
  <si>
    <t>Notre Dame de Namur</t>
  </si>
  <si>
    <t>Holy Names</t>
  </si>
  <si>
    <t>Cal St. San B'dino</t>
  </si>
  <si>
    <t>Cal St. San Marcos</t>
  </si>
  <si>
    <t>Point Loma</t>
  </si>
  <si>
    <t>Saint Martin's</t>
  </si>
  <si>
    <t>Western Wash.</t>
  </si>
  <si>
    <t>Simon Fraser</t>
  </si>
  <si>
    <t>UC Irvine (*Ex/Scr)</t>
  </si>
  <si>
    <t>San Diego St. (*Ex/Scr)</t>
  </si>
  <si>
    <t>Long Beach St. (*Ex/Scr)</t>
  </si>
  <si>
    <t>Result</t>
  </si>
  <si>
    <t>PtSpread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</si>
</sst>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4DD11-03C9-5D40-A518-2DE7BC8B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A22C-33D9-4942-B67E-4852E0BB0C4E}">
  <dimension ref="A1:AV17"/>
  <sheetViews>
    <sheetView workbookViewId="0">
      <selection activeCell="C32" sqref="C32"/>
    </sheetView>
  </sheetViews>
  <sheetFormatPr baseColWidth="10" defaultRowHeight="16" x14ac:dyDescent="0.2"/>
  <sheetData>
    <row r="1" spans="1:48" x14ac:dyDescent="0.2">
      <c r="A1" t="s">
        <v>69</v>
      </c>
      <c r="B1" t="s">
        <v>68</v>
      </c>
      <c r="C1" t="s">
        <v>67</v>
      </c>
      <c r="D1" t="s">
        <v>20</v>
      </c>
      <c r="E1" t="s">
        <v>34</v>
      </c>
      <c r="F1" t="s">
        <v>33</v>
      </c>
      <c r="G1" t="s">
        <v>32</v>
      </c>
      <c r="H1" t="s">
        <v>31</v>
      </c>
      <c r="I1" t="s">
        <v>19</v>
      </c>
      <c r="J1" t="s">
        <v>18</v>
      </c>
      <c r="K1" t="s">
        <v>17</v>
      </c>
      <c r="L1" t="s">
        <v>12</v>
      </c>
      <c r="M1" t="s">
        <v>11</v>
      </c>
      <c r="N1" t="s">
        <v>10</v>
      </c>
      <c r="O1" t="s">
        <v>8</v>
      </c>
      <c r="P1" t="s">
        <v>7</v>
      </c>
      <c r="Q1" t="s">
        <v>6</v>
      </c>
      <c r="R1" t="s">
        <v>4</v>
      </c>
      <c r="S1" t="s">
        <v>3</v>
      </c>
      <c r="T1" t="s">
        <v>2</v>
      </c>
      <c r="U1" t="s">
        <v>29</v>
      </c>
      <c r="V1" t="s">
        <v>28</v>
      </c>
      <c r="W1" t="s">
        <v>27</v>
      </c>
      <c r="X1" t="s">
        <v>26</v>
      </c>
      <c r="Y1" t="s">
        <v>25</v>
      </c>
      <c r="Z1" t="s">
        <v>24</v>
      </c>
      <c r="AA1" t="s">
        <v>23</v>
      </c>
      <c r="AB1" t="s">
        <v>22</v>
      </c>
      <c r="AC1" t="s">
        <v>16</v>
      </c>
      <c r="AD1" t="s">
        <v>15</v>
      </c>
      <c r="AE1" t="s">
        <v>14</v>
      </c>
      <c r="AF1" t="s">
        <v>13</v>
      </c>
      <c r="AG1" t="s">
        <v>9</v>
      </c>
      <c r="AH1" t="s">
        <v>5</v>
      </c>
      <c r="AI1" t="s">
        <v>81</v>
      </c>
      <c r="AJ1" t="s">
        <v>80</v>
      </c>
      <c r="AK1" t="s">
        <v>79</v>
      </c>
      <c r="AL1" t="s">
        <v>78</v>
      </c>
      <c r="AM1" t="s">
        <v>77</v>
      </c>
      <c r="AN1" t="s">
        <v>76</v>
      </c>
      <c r="AO1" t="s">
        <v>83</v>
      </c>
      <c r="AP1" t="s">
        <v>75</v>
      </c>
      <c r="AQ1" t="s">
        <v>74</v>
      </c>
      <c r="AR1" t="s">
        <v>73</v>
      </c>
      <c r="AS1" t="s">
        <v>72</v>
      </c>
      <c r="AT1" t="s">
        <v>82</v>
      </c>
      <c r="AU1" t="s">
        <v>71</v>
      </c>
      <c r="AV1" t="s">
        <v>70</v>
      </c>
    </row>
    <row r="2" spans="1:48" x14ac:dyDescent="0.2">
      <c r="A2">
        <v>1</v>
      </c>
      <c r="B2" t="s">
        <v>50</v>
      </c>
      <c r="C2" t="s">
        <v>49</v>
      </c>
      <c r="D2">
        <v>14</v>
      </c>
      <c r="E2">
        <v>99.233333333333306</v>
      </c>
      <c r="F2">
        <v>165</v>
      </c>
      <c r="G2">
        <v>25</v>
      </c>
      <c r="H2">
        <v>20</v>
      </c>
      <c r="I2">
        <v>9</v>
      </c>
      <c r="J2">
        <v>23</v>
      </c>
      <c r="K2">
        <v>39.130434782608603</v>
      </c>
      <c r="L2">
        <v>7</v>
      </c>
      <c r="M2">
        <v>13</v>
      </c>
      <c r="N2">
        <v>53.846153846153797</v>
      </c>
      <c r="O2">
        <v>2</v>
      </c>
      <c r="P2">
        <v>10</v>
      </c>
      <c r="Q2">
        <v>20</v>
      </c>
      <c r="R2">
        <v>5</v>
      </c>
      <c r="S2">
        <v>7</v>
      </c>
      <c r="T2">
        <v>71.428571428571402</v>
      </c>
      <c r="U2">
        <v>3</v>
      </c>
      <c r="V2">
        <v>11</v>
      </c>
      <c r="W2">
        <v>14</v>
      </c>
      <c r="X2">
        <v>8</v>
      </c>
      <c r="Y2">
        <v>5</v>
      </c>
      <c r="Z2">
        <v>2</v>
      </c>
      <c r="AA2">
        <v>0</v>
      </c>
      <c r="AB2">
        <v>22</v>
      </c>
      <c r="AC2">
        <v>43.478260869565197</v>
      </c>
      <c r="AD2">
        <v>0.86956521739130399</v>
      </c>
      <c r="AE2">
        <v>46.296296296296298</v>
      </c>
      <c r="AF2">
        <v>56.521739130434703</v>
      </c>
      <c r="AG2">
        <v>43.478260869565197</v>
      </c>
      <c r="AH2">
        <v>30.434782608695599</v>
      </c>
      <c r="AI2">
        <v>66.509909304669094</v>
      </c>
      <c r="AJ2">
        <v>120</v>
      </c>
      <c r="AK2">
        <v>106.58682634730501</v>
      </c>
      <c r="AL2">
        <v>13.413173652694599</v>
      </c>
      <c r="AM2">
        <v>32</v>
      </c>
      <c r="AN2">
        <v>78.125</v>
      </c>
      <c r="AO2">
        <v>17.204301075268798</v>
      </c>
      <c r="AP2">
        <v>3.6585365853658498</v>
      </c>
      <c r="AQ2">
        <v>13.2530120481927</v>
      </c>
      <c r="AR2">
        <v>8.4848484848484809</v>
      </c>
      <c r="AS2">
        <v>0</v>
      </c>
      <c r="AT2">
        <v>12.9032258064516</v>
      </c>
      <c r="AU2">
        <v>1.6</v>
      </c>
      <c r="AV2">
        <v>15.625</v>
      </c>
    </row>
    <row r="3" spans="1:48" x14ac:dyDescent="0.2">
      <c r="A3">
        <v>24</v>
      </c>
      <c r="B3" t="s">
        <v>42</v>
      </c>
      <c r="C3" t="s">
        <v>41</v>
      </c>
      <c r="D3">
        <v>7</v>
      </c>
      <c r="E3">
        <v>36.983333333333299</v>
      </c>
      <c r="F3">
        <v>64</v>
      </c>
      <c r="G3">
        <v>6</v>
      </c>
      <c r="H3">
        <v>-2</v>
      </c>
      <c r="I3">
        <v>2</v>
      </c>
      <c r="J3">
        <v>3</v>
      </c>
      <c r="K3">
        <v>66.6666666666666</v>
      </c>
      <c r="L3">
        <v>0</v>
      </c>
      <c r="M3">
        <v>0</v>
      </c>
      <c r="N3">
        <v>-1</v>
      </c>
      <c r="O3">
        <v>2</v>
      </c>
      <c r="P3">
        <v>3</v>
      </c>
      <c r="Q3">
        <v>66.6666666666666</v>
      </c>
      <c r="R3">
        <v>0</v>
      </c>
      <c r="S3">
        <v>0</v>
      </c>
      <c r="T3">
        <v>-1</v>
      </c>
      <c r="U3">
        <v>0</v>
      </c>
      <c r="V3">
        <v>6</v>
      </c>
      <c r="W3">
        <v>6</v>
      </c>
      <c r="X3">
        <v>0</v>
      </c>
      <c r="Y3">
        <v>1</v>
      </c>
      <c r="Z3">
        <v>0</v>
      </c>
      <c r="AA3">
        <v>0</v>
      </c>
      <c r="AB3">
        <v>5</v>
      </c>
      <c r="AC3">
        <v>100</v>
      </c>
      <c r="AD3">
        <v>2</v>
      </c>
      <c r="AE3">
        <v>100</v>
      </c>
      <c r="AF3">
        <v>0</v>
      </c>
      <c r="AG3">
        <v>100</v>
      </c>
      <c r="AH3">
        <v>0</v>
      </c>
      <c r="AI3">
        <v>69.220369535826904</v>
      </c>
      <c r="AJ3">
        <v>93.75</v>
      </c>
      <c r="AK3">
        <v>93.939393939393895</v>
      </c>
      <c r="AL3">
        <v>-0.18939393939393701</v>
      </c>
      <c r="AM3">
        <v>4</v>
      </c>
      <c r="AN3">
        <v>150</v>
      </c>
      <c r="AO3">
        <v>5.9701492537313401</v>
      </c>
      <c r="AP3">
        <v>0</v>
      </c>
      <c r="AQ3">
        <v>13.953488372093</v>
      </c>
      <c r="AR3">
        <v>8.5714285714285694</v>
      </c>
      <c r="AS3">
        <v>-12</v>
      </c>
      <c r="AT3">
        <v>0</v>
      </c>
      <c r="AU3">
        <v>0</v>
      </c>
      <c r="AV3">
        <v>25</v>
      </c>
    </row>
    <row r="4" spans="1:48" x14ac:dyDescent="0.2">
      <c r="A4">
        <v>11</v>
      </c>
      <c r="B4" t="s">
        <v>62</v>
      </c>
      <c r="C4" t="s">
        <v>61</v>
      </c>
      <c r="D4">
        <v>17</v>
      </c>
      <c r="E4">
        <v>408.13333333333298</v>
      </c>
      <c r="F4">
        <v>687</v>
      </c>
      <c r="G4">
        <v>175</v>
      </c>
      <c r="H4">
        <v>158</v>
      </c>
      <c r="I4">
        <v>68</v>
      </c>
      <c r="J4">
        <v>126</v>
      </c>
      <c r="K4">
        <v>53.968253968253897</v>
      </c>
      <c r="L4">
        <v>45</v>
      </c>
      <c r="M4">
        <v>58</v>
      </c>
      <c r="N4">
        <v>77.586206896551701</v>
      </c>
      <c r="O4">
        <v>23</v>
      </c>
      <c r="P4">
        <v>68</v>
      </c>
      <c r="Q4">
        <v>33.823529411764703</v>
      </c>
      <c r="R4">
        <v>16</v>
      </c>
      <c r="S4">
        <v>22</v>
      </c>
      <c r="T4">
        <v>72.727272727272705</v>
      </c>
      <c r="U4">
        <v>13</v>
      </c>
      <c r="V4">
        <v>26</v>
      </c>
      <c r="W4">
        <v>39</v>
      </c>
      <c r="X4">
        <v>21</v>
      </c>
      <c r="Y4">
        <v>12</v>
      </c>
      <c r="Z4">
        <v>7</v>
      </c>
      <c r="AA4">
        <v>5</v>
      </c>
      <c r="AB4">
        <v>30</v>
      </c>
      <c r="AC4">
        <v>63.095238095238003</v>
      </c>
      <c r="AD4">
        <v>1.2619047619047601</v>
      </c>
      <c r="AE4">
        <v>64.338235294117595</v>
      </c>
      <c r="AF4">
        <v>46.031746031746003</v>
      </c>
      <c r="AG4">
        <v>53.968253968253897</v>
      </c>
      <c r="AH4">
        <v>17.460317460317398</v>
      </c>
      <c r="AI4">
        <v>67.330937602090799</v>
      </c>
      <c r="AJ4">
        <v>124.01746724890801</v>
      </c>
      <c r="AK4">
        <v>99.856115107913595</v>
      </c>
      <c r="AL4">
        <v>24.161352140994602</v>
      </c>
      <c r="AM4">
        <v>148</v>
      </c>
      <c r="AN4">
        <v>118.243243243243</v>
      </c>
      <c r="AO4">
        <v>19.576719576719501</v>
      </c>
      <c r="AP4">
        <v>4.4827586206896504</v>
      </c>
      <c r="AQ4">
        <v>7.2423398328690798</v>
      </c>
      <c r="AR4">
        <v>6.00924499229584</v>
      </c>
      <c r="AS4">
        <v>-14</v>
      </c>
      <c r="AT4">
        <v>8.7136929460580905</v>
      </c>
      <c r="AU4">
        <v>1.75</v>
      </c>
      <c r="AV4">
        <v>8.1081081081080999</v>
      </c>
    </row>
    <row r="5" spans="1:48" x14ac:dyDescent="0.2">
      <c r="A5">
        <v>3</v>
      </c>
      <c r="B5" t="s">
        <v>54</v>
      </c>
      <c r="C5" t="s">
        <v>53</v>
      </c>
      <c r="D5">
        <v>17</v>
      </c>
      <c r="E5">
        <v>281.83333333333297</v>
      </c>
      <c r="F5">
        <v>470</v>
      </c>
      <c r="G5">
        <v>102</v>
      </c>
      <c r="H5">
        <v>143</v>
      </c>
      <c r="I5">
        <v>35</v>
      </c>
      <c r="J5">
        <v>83</v>
      </c>
      <c r="K5">
        <v>42.168674698795101</v>
      </c>
      <c r="L5">
        <v>11</v>
      </c>
      <c r="M5">
        <v>16</v>
      </c>
      <c r="N5">
        <v>68.75</v>
      </c>
      <c r="O5">
        <v>24</v>
      </c>
      <c r="P5">
        <v>67</v>
      </c>
      <c r="Q5">
        <v>35.820895522388</v>
      </c>
      <c r="R5">
        <v>8</v>
      </c>
      <c r="S5">
        <v>8</v>
      </c>
      <c r="T5">
        <v>100</v>
      </c>
      <c r="U5">
        <v>5</v>
      </c>
      <c r="V5">
        <v>22</v>
      </c>
      <c r="W5">
        <v>27</v>
      </c>
      <c r="X5">
        <v>18</v>
      </c>
      <c r="Y5">
        <v>16</v>
      </c>
      <c r="Z5">
        <v>6</v>
      </c>
      <c r="AA5">
        <v>1</v>
      </c>
      <c r="AB5">
        <v>21</v>
      </c>
      <c r="AC5">
        <v>56.626506024096301</v>
      </c>
      <c r="AD5">
        <v>1.13253012048192</v>
      </c>
      <c r="AE5">
        <v>59.302325581395301</v>
      </c>
      <c r="AF5">
        <v>19.277108433734899</v>
      </c>
      <c r="AG5">
        <v>80.722891566265005</v>
      </c>
      <c r="AH5">
        <v>9.6385542168674707</v>
      </c>
      <c r="AI5">
        <v>66.706091070372494</v>
      </c>
      <c r="AJ5">
        <v>125.74468085106299</v>
      </c>
      <c r="AK5">
        <v>96.969696969696898</v>
      </c>
      <c r="AL5">
        <v>28.774983881366801</v>
      </c>
      <c r="AM5">
        <v>102</v>
      </c>
      <c r="AN5">
        <v>100</v>
      </c>
      <c r="AO5">
        <v>19.465648854961799</v>
      </c>
      <c r="AP5">
        <v>2.2831050228310499</v>
      </c>
      <c r="AQ5">
        <v>9.3617021276595693</v>
      </c>
      <c r="AR5">
        <v>5.9471365638766498</v>
      </c>
      <c r="AS5">
        <v>-1</v>
      </c>
      <c r="AT5">
        <v>10.2272727272727</v>
      </c>
      <c r="AU5">
        <v>1.125</v>
      </c>
      <c r="AV5">
        <v>15.6862745098039</v>
      </c>
    </row>
    <row r="6" spans="1:48" x14ac:dyDescent="0.2">
      <c r="A6">
        <v>44</v>
      </c>
      <c r="B6" t="s">
        <v>60</v>
      </c>
      <c r="C6" t="s">
        <v>59</v>
      </c>
      <c r="D6">
        <v>8</v>
      </c>
      <c r="E6">
        <v>219.13333333333301</v>
      </c>
      <c r="F6">
        <v>373</v>
      </c>
      <c r="G6">
        <v>154</v>
      </c>
      <c r="H6">
        <v>179</v>
      </c>
      <c r="I6">
        <v>56</v>
      </c>
      <c r="J6">
        <v>97</v>
      </c>
      <c r="K6">
        <v>57.731958762886599</v>
      </c>
      <c r="L6">
        <v>37</v>
      </c>
      <c r="M6">
        <v>55</v>
      </c>
      <c r="N6">
        <v>67.272727272727195</v>
      </c>
      <c r="O6">
        <v>19</v>
      </c>
      <c r="P6">
        <v>42</v>
      </c>
      <c r="Q6">
        <v>45.238095238095198</v>
      </c>
      <c r="R6">
        <v>23</v>
      </c>
      <c r="S6">
        <v>24</v>
      </c>
      <c r="T6">
        <v>95.8333333333333</v>
      </c>
      <c r="U6">
        <v>20</v>
      </c>
      <c r="V6">
        <v>42</v>
      </c>
      <c r="W6">
        <v>62</v>
      </c>
      <c r="X6">
        <v>10</v>
      </c>
      <c r="Y6">
        <v>8</v>
      </c>
      <c r="Z6">
        <v>8</v>
      </c>
      <c r="AA6">
        <v>6</v>
      </c>
      <c r="AB6">
        <v>15</v>
      </c>
      <c r="AC6">
        <v>67.525773195876198</v>
      </c>
      <c r="AD6">
        <v>1.3505154639175201</v>
      </c>
      <c r="AE6">
        <v>71.296296296296205</v>
      </c>
      <c r="AF6">
        <v>56.701030927834999</v>
      </c>
      <c r="AG6">
        <v>43.298969072164901</v>
      </c>
      <c r="AH6">
        <v>24.7422680412371</v>
      </c>
      <c r="AI6">
        <v>68.086400973532093</v>
      </c>
      <c r="AJ6">
        <v>143.43163538873901</v>
      </c>
      <c r="AK6">
        <v>95.956873315363794</v>
      </c>
      <c r="AL6">
        <v>47.474762073375999</v>
      </c>
      <c r="AM6">
        <v>116</v>
      </c>
      <c r="AN6">
        <v>132.758620689655</v>
      </c>
      <c r="AO6">
        <v>27.7511961722488</v>
      </c>
      <c r="AP6">
        <v>12.8205128205128</v>
      </c>
      <c r="AQ6">
        <v>20.7920792079207</v>
      </c>
      <c r="AR6">
        <v>17.318435754189899</v>
      </c>
      <c r="AS6">
        <v>-15</v>
      </c>
      <c r="AT6">
        <v>7.1942446043165402</v>
      </c>
      <c r="AU6">
        <v>1.25</v>
      </c>
      <c r="AV6">
        <v>6.8965517241379297</v>
      </c>
    </row>
    <row r="7" spans="1:48" x14ac:dyDescent="0.2">
      <c r="A7">
        <v>32</v>
      </c>
      <c r="B7" t="s">
        <v>56</v>
      </c>
      <c r="C7" t="s">
        <v>55</v>
      </c>
      <c r="D7">
        <v>17</v>
      </c>
      <c r="E7">
        <v>535.81666666666604</v>
      </c>
      <c r="F7">
        <v>897</v>
      </c>
      <c r="G7">
        <v>128</v>
      </c>
      <c r="H7">
        <v>285</v>
      </c>
      <c r="I7">
        <v>44</v>
      </c>
      <c r="J7">
        <v>78</v>
      </c>
      <c r="K7">
        <v>56.410256410256402</v>
      </c>
      <c r="L7">
        <v>28</v>
      </c>
      <c r="M7">
        <v>46</v>
      </c>
      <c r="N7">
        <v>60.869565217391298</v>
      </c>
      <c r="O7">
        <v>16</v>
      </c>
      <c r="P7">
        <v>32</v>
      </c>
      <c r="Q7">
        <v>50</v>
      </c>
      <c r="R7">
        <v>24</v>
      </c>
      <c r="S7">
        <v>34</v>
      </c>
      <c r="T7">
        <v>70.588235294117595</v>
      </c>
      <c r="U7">
        <v>8</v>
      </c>
      <c r="V7">
        <v>53</v>
      </c>
      <c r="W7">
        <v>61</v>
      </c>
      <c r="X7">
        <v>125</v>
      </c>
      <c r="Y7">
        <v>43</v>
      </c>
      <c r="Z7">
        <v>27</v>
      </c>
      <c r="AA7">
        <v>4</v>
      </c>
      <c r="AB7">
        <v>35</v>
      </c>
      <c r="AC7">
        <v>66.6666666666666</v>
      </c>
      <c r="AD7">
        <v>1.3333333333333299</v>
      </c>
      <c r="AE7">
        <v>69.565217391304301</v>
      </c>
      <c r="AF7">
        <v>58.9743589743589</v>
      </c>
      <c r="AG7">
        <v>41.025641025641001</v>
      </c>
      <c r="AH7">
        <v>43.589743589743499</v>
      </c>
      <c r="AI7">
        <v>66.963202587949795</v>
      </c>
      <c r="AJ7">
        <v>130.546265328874</v>
      </c>
      <c r="AK7">
        <v>99.438832772166094</v>
      </c>
      <c r="AL7">
        <v>31.107432556707899</v>
      </c>
      <c r="AM7">
        <v>135</v>
      </c>
      <c r="AN7">
        <v>94.814814814814795</v>
      </c>
      <c r="AO7">
        <v>13.6088709677419</v>
      </c>
      <c r="AP7">
        <v>2.0942408376963302</v>
      </c>
      <c r="AQ7">
        <v>11.910112359550499</v>
      </c>
      <c r="AR7">
        <v>7.3760580411124499</v>
      </c>
      <c r="AS7">
        <v>-20</v>
      </c>
      <c r="AT7">
        <v>33.068783068782999</v>
      </c>
      <c r="AU7">
        <v>2.9069767441860401</v>
      </c>
      <c r="AV7">
        <v>31.851851851851801</v>
      </c>
    </row>
    <row r="8" spans="1:48" x14ac:dyDescent="0.2">
      <c r="A8">
        <v>15</v>
      </c>
      <c r="B8" t="s">
        <v>36</v>
      </c>
      <c r="C8" t="s">
        <v>35</v>
      </c>
      <c r="D8">
        <v>3</v>
      </c>
      <c r="E8">
        <v>20.633333333333301</v>
      </c>
      <c r="F8">
        <v>35</v>
      </c>
      <c r="G8">
        <v>2</v>
      </c>
      <c r="H8">
        <v>6</v>
      </c>
      <c r="I8">
        <v>1</v>
      </c>
      <c r="J8">
        <v>6</v>
      </c>
      <c r="K8">
        <v>16.6666666666666</v>
      </c>
      <c r="L8">
        <v>1</v>
      </c>
      <c r="M8">
        <v>4</v>
      </c>
      <c r="N8">
        <v>25</v>
      </c>
      <c r="O8">
        <v>0</v>
      </c>
      <c r="P8">
        <v>2</v>
      </c>
      <c r="Q8">
        <v>0</v>
      </c>
      <c r="R8">
        <v>0</v>
      </c>
      <c r="S8">
        <v>0</v>
      </c>
      <c r="T8">
        <v>-1</v>
      </c>
      <c r="U8">
        <v>2</v>
      </c>
      <c r="V8">
        <v>0</v>
      </c>
      <c r="W8">
        <v>2</v>
      </c>
      <c r="X8">
        <v>3</v>
      </c>
      <c r="Y8">
        <v>2</v>
      </c>
      <c r="Z8">
        <v>0</v>
      </c>
      <c r="AA8">
        <v>1</v>
      </c>
      <c r="AB8">
        <v>2</v>
      </c>
      <c r="AC8">
        <v>16.6666666666666</v>
      </c>
      <c r="AD8">
        <v>0.33333333333333298</v>
      </c>
      <c r="AE8">
        <v>16.6666666666666</v>
      </c>
      <c r="AF8">
        <v>66.6666666666666</v>
      </c>
      <c r="AG8">
        <v>33.3333333333333</v>
      </c>
      <c r="AH8">
        <v>0</v>
      </c>
      <c r="AI8">
        <v>67.851373182552507</v>
      </c>
      <c r="AJ8">
        <v>102.85714285714199</v>
      </c>
      <c r="AK8">
        <v>78.947368421052602</v>
      </c>
      <c r="AL8">
        <v>23.909774436090199</v>
      </c>
      <c r="AM8">
        <v>8</v>
      </c>
      <c r="AN8">
        <v>25</v>
      </c>
      <c r="AO8">
        <v>19.512195121951201</v>
      </c>
      <c r="AP8">
        <v>11.764705882352899</v>
      </c>
      <c r="AQ8">
        <v>0</v>
      </c>
      <c r="AR8">
        <v>5.4054054054053999</v>
      </c>
      <c r="AS8">
        <v>1</v>
      </c>
      <c r="AT8">
        <v>27.272727272727199</v>
      </c>
      <c r="AU8">
        <v>1.5</v>
      </c>
      <c r="AV8">
        <v>25</v>
      </c>
    </row>
    <row r="9" spans="1:48" x14ac:dyDescent="0.2">
      <c r="A9">
        <v>14</v>
      </c>
      <c r="B9" t="s">
        <v>66</v>
      </c>
      <c r="C9" t="s">
        <v>65</v>
      </c>
      <c r="D9">
        <v>17</v>
      </c>
      <c r="E9">
        <v>537.41666666666595</v>
      </c>
      <c r="F9">
        <v>900</v>
      </c>
      <c r="G9">
        <v>311</v>
      </c>
      <c r="H9">
        <v>249</v>
      </c>
      <c r="I9">
        <v>107</v>
      </c>
      <c r="J9">
        <v>202</v>
      </c>
      <c r="K9">
        <v>52.970297029702898</v>
      </c>
      <c r="L9">
        <v>52</v>
      </c>
      <c r="M9">
        <v>86</v>
      </c>
      <c r="N9">
        <v>60.465116279069697</v>
      </c>
      <c r="O9">
        <v>55</v>
      </c>
      <c r="P9">
        <v>116</v>
      </c>
      <c r="Q9">
        <v>47.413793103448199</v>
      </c>
      <c r="R9">
        <v>42</v>
      </c>
      <c r="S9">
        <v>53</v>
      </c>
      <c r="T9">
        <v>79.245283018867894</v>
      </c>
      <c r="U9">
        <v>29</v>
      </c>
      <c r="V9">
        <v>80</v>
      </c>
      <c r="W9">
        <v>109</v>
      </c>
      <c r="X9">
        <v>31</v>
      </c>
      <c r="Y9">
        <v>23</v>
      </c>
      <c r="Z9">
        <v>12</v>
      </c>
      <c r="AA9">
        <v>2</v>
      </c>
      <c r="AB9">
        <v>45</v>
      </c>
      <c r="AC9">
        <v>66.5841584158415</v>
      </c>
      <c r="AD9">
        <v>1.33168316831683</v>
      </c>
      <c r="AE9">
        <v>68.502202643171799</v>
      </c>
      <c r="AF9">
        <v>42.574257425742502</v>
      </c>
      <c r="AG9">
        <v>57.425742574257399</v>
      </c>
      <c r="AH9">
        <v>26.237623762376199</v>
      </c>
      <c r="AI9">
        <v>66.987129787563902</v>
      </c>
      <c r="AJ9">
        <v>125</v>
      </c>
      <c r="AK9">
        <v>98.096304591265394</v>
      </c>
      <c r="AL9">
        <v>26.903695408734599</v>
      </c>
      <c r="AM9">
        <v>250</v>
      </c>
      <c r="AN9">
        <v>124.4</v>
      </c>
      <c r="AO9">
        <v>24.950099800399201</v>
      </c>
      <c r="AP9">
        <v>7.2681704260651596</v>
      </c>
      <c r="AQ9">
        <v>17.897091722595</v>
      </c>
      <c r="AR9">
        <v>12.8841607565011</v>
      </c>
      <c r="AS9">
        <v>-13</v>
      </c>
      <c r="AT9">
        <v>10.2990033222591</v>
      </c>
      <c r="AU9">
        <v>1.34782608695652</v>
      </c>
      <c r="AV9">
        <v>9.1999999999999993</v>
      </c>
    </row>
    <row r="10" spans="1:48" x14ac:dyDescent="0.2">
      <c r="A10">
        <v>10</v>
      </c>
      <c r="B10" t="s">
        <v>40</v>
      </c>
      <c r="C10" t="s">
        <v>39</v>
      </c>
      <c r="D10">
        <v>7</v>
      </c>
      <c r="E10">
        <v>37.9</v>
      </c>
      <c r="F10">
        <v>62</v>
      </c>
      <c r="G10">
        <v>4</v>
      </c>
      <c r="H10">
        <v>-6</v>
      </c>
      <c r="I10">
        <v>1</v>
      </c>
      <c r="J10">
        <v>5</v>
      </c>
      <c r="K10">
        <v>20</v>
      </c>
      <c r="L10">
        <v>1</v>
      </c>
      <c r="M10">
        <v>5</v>
      </c>
      <c r="N10">
        <v>20</v>
      </c>
      <c r="O10">
        <v>0</v>
      </c>
      <c r="P10">
        <v>0</v>
      </c>
      <c r="Q10">
        <v>-1</v>
      </c>
      <c r="R10">
        <v>2</v>
      </c>
      <c r="S10">
        <v>3</v>
      </c>
      <c r="T10">
        <v>66.6666666666666</v>
      </c>
      <c r="U10">
        <v>0</v>
      </c>
      <c r="V10">
        <v>2</v>
      </c>
      <c r="W10">
        <v>2</v>
      </c>
      <c r="X10">
        <v>1</v>
      </c>
      <c r="Y10">
        <v>4</v>
      </c>
      <c r="Z10">
        <v>2</v>
      </c>
      <c r="AA10">
        <v>0</v>
      </c>
      <c r="AB10">
        <v>5</v>
      </c>
      <c r="AC10">
        <v>20</v>
      </c>
      <c r="AD10">
        <v>0.4</v>
      </c>
      <c r="AE10">
        <v>28.571428571428498</v>
      </c>
      <c r="AF10">
        <v>100</v>
      </c>
      <c r="AG10">
        <v>0</v>
      </c>
      <c r="AH10">
        <v>60</v>
      </c>
      <c r="AI10">
        <v>65.435356200527707</v>
      </c>
      <c r="AJ10">
        <v>95.161290322580598</v>
      </c>
      <c r="AK10">
        <v>97.014925373134304</v>
      </c>
      <c r="AL10">
        <v>-1.85363505055369</v>
      </c>
      <c r="AM10">
        <v>11</v>
      </c>
      <c r="AN10">
        <v>36.363636363636303</v>
      </c>
      <c r="AO10">
        <v>17.1875</v>
      </c>
      <c r="AP10">
        <v>0</v>
      </c>
      <c r="AQ10">
        <v>5.55555555555555</v>
      </c>
      <c r="AR10">
        <v>2.98507462686567</v>
      </c>
      <c r="AS10">
        <v>-7</v>
      </c>
      <c r="AT10">
        <v>5</v>
      </c>
      <c r="AU10">
        <v>0.25</v>
      </c>
      <c r="AV10">
        <v>36.363636363636303</v>
      </c>
    </row>
    <row r="11" spans="1:48" x14ac:dyDescent="0.2">
      <c r="A11">
        <v>12</v>
      </c>
      <c r="B11" t="s">
        <v>46</v>
      </c>
      <c r="C11" t="s">
        <v>45</v>
      </c>
      <c r="D11">
        <v>7</v>
      </c>
      <c r="E11">
        <v>29.4166666666666</v>
      </c>
      <c r="F11">
        <v>55</v>
      </c>
      <c r="G11">
        <v>14</v>
      </c>
      <c r="H11">
        <v>-20</v>
      </c>
      <c r="I11">
        <v>6</v>
      </c>
      <c r="J11">
        <v>9</v>
      </c>
      <c r="K11">
        <v>66.6666666666666</v>
      </c>
      <c r="L11">
        <v>5</v>
      </c>
      <c r="M11">
        <v>7</v>
      </c>
      <c r="N11">
        <v>71.428571428571402</v>
      </c>
      <c r="O11">
        <v>1</v>
      </c>
      <c r="P11">
        <v>2</v>
      </c>
      <c r="Q11">
        <v>50</v>
      </c>
      <c r="R11">
        <v>1</v>
      </c>
      <c r="S11">
        <v>3</v>
      </c>
      <c r="T11">
        <v>33.3333333333333</v>
      </c>
      <c r="U11">
        <v>0</v>
      </c>
      <c r="V11">
        <v>2</v>
      </c>
      <c r="W11">
        <v>2</v>
      </c>
      <c r="X11">
        <v>0</v>
      </c>
      <c r="Y11">
        <v>0</v>
      </c>
      <c r="Z11">
        <v>1</v>
      </c>
      <c r="AA11">
        <v>0</v>
      </c>
      <c r="AB11">
        <v>3</v>
      </c>
      <c r="AC11">
        <v>72.2222222222222</v>
      </c>
      <c r="AD11">
        <v>1.44444444444444</v>
      </c>
      <c r="AE11">
        <v>70</v>
      </c>
      <c r="AF11">
        <v>77.7777777777777</v>
      </c>
      <c r="AG11">
        <v>22.2222222222222</v>
      </c>
      <c r="AH11">
        <v>33.3333333333333</v>
      </c>
      <c r="AI11">
        <v>74.787535410764804</v>
      </c>
      <c r="AJ11">
        <v>90.909090909090907</v>
      </c>
      <c r="AK11">
        <v>120.689655172413</v>
      </c>
      <c r="AL11">
        <v>-29.780564263322798</v>
      </c>
      <c r="AM11">
        <v>10</v>
      </c>
      <c r="AN11">
        <v>140</v>
      </c>
      <c r="AO11">
        <v>17.543859649122801</v>
      </c>
      <c r="AP11">
        <v>0</v>
      </c>
      <c r="AQ11">
        <v>7.1428571428571397</v>
      </c>
      <c r="AR11">
        <v>3.63636363636363</v>
      </c>
      <c r="AS11">
        <v>-8</v>
      </c>
      <c r="AT11">
        <v>0</v>
      </c>
      <c r="AU11">
        <v>-1</v>
      </c>
      <c r="AV11">
        <v>0</v>
      </c>
    </row>
    <row r="12" spans="1:48" x14ac:dyDescent="0.2">
      <c r="A12">
        <v>33</v>
      </c>
      <c r="B12" t="s">
        <v>44</v>
      </c>
      <c r="C12" t="s">
        <v>43</v>
      </c>
      <c r="D12">
        <v>6</v>
      </c>
      <c r="E12">
        <v>27.6166666666666</v>
      </c>
      <c r="F12">
        <v>53</v>
      </c>
      <c r="G12">
        <v>8</v>
      </c>
      <c r="H12">
        <v>-6</v>
      </c>
      <c r="I12">
        <v>2</v>
      </c>
      <c r="J12">
        <v>7</v>
      </c>
      <c r="K12">
        <v>28.571428571428498</v>
      </c>
      <c r="L12">
        <v>2</v>
      </c>
      <c r="M12">
        <v>6</v>
      </c>
      <c r="N12">
        <v>33.3333333333333</v>
      </c>
      <c r="O12">
        <v>0</v>
      </c>
      <c r="P12">
        <v>1</v>
      </c>
      <c r="Q12">
        <v>0</v>
      </c>
      <c r="R12">
        <v>4</v>
      </c>
      <c r="S12">
        <v>5</v>
      </c>
      <c r="T12">
        <v>80</v>
      </c>
      <c r="U12">
        <v>0</v>
      </c>
      <c r="V12">
        <v>3</v>
      </c>
      <c r="W12">
        <v>3</v>
      </c>
      <c r="X12">
        <v>3</v>
      </c>
      <c r="Y12">
        <v>2</v>
      </c>
      <c r="Z12">
        <v>1</v>
      </c>
      <c r="AA12">
        <v>0</v>
      </c>
      <c r="AB12">
        <v>6</v>
      </c>
      <c r="AC12">
        <v>28.571428571428498</v>
      </c>
      <c r="AD12">
        <v>0.57142857142857095</v>
      </c>
      <c r="AE12">
        <v>40</v>
      </c>
      <c r="AF12">
        <v>85.714285714285694</v>
      </c>
      <c r="AG12">
        <v>14.285714285714199</v>
      </c>
      <c r="AH12">
        <v>71.428571428571402</v>
      </c>
      <c r="AI12">
        <v>76.765238382619103</v>
      </c>
      <c r="AJ12">
        <v>86.792452830188594</v>
      </c>
      <c r="AK12">
        <v>96.296296296296205</v>
      </c>
      <c r="AL12">
        <v>-9.5038434661076092</v>
      </c>
      <c r="AM12">
        <v>12</v>
      </c>
      <c r="AN12">
        <v>66.6666666666666</v>
      </c>
      <c r="AO12">
        <v>21.052631578947299</v>
      </c>
      <c r="AP12">
        <v>0</v>
      </c>
      <c r="AQ12">
        <v>8.1081081081080999</v>
      </c>
      <c r="AR12">
        <v>4.7619047619047601</v>
      </c>
      <c r="AS12">
        <v>-8</v>
      </c>
      <c r="AT12">
        <v>25</v>
      </c>
      <c r="AU12">
        <v>1.5</v>
      </c>
      <c r="AV12">
        <v>16.6666666666666</v>
      </c>
    </row>
    <row r="13" spans="1:48" x14ac:dyDescent="0.2">
      <c r="A13">
        <v>23</v>
      </c>
      <c r="B13" t="s">
        <v>48</v>
      </c>
      <c r="C13" t="s">
        <v>47</v>
      </c>
      <c r="D13">
        <v>14</v>
      </c>
      <c r="E13">
        <v>114.683333333333</v>
      </c>
      <c r="F13">
        <v>185</v>
      </c>
      <c r="G13">
        <v>23</v>
      </c>
      <c r="H13">
        <v>-5</v>
      </c>
      <c r="I13">
        <v>8</v>
      </c>
      <c r="J13">
        <v>17</v>
      </c>
      <c r="K13">
        <v>47.058823529411697</v>
      </c>
      <c r="L13">
        <v>4</v>
      </c>
      <c r="M13">
        <v>5</v>
      </c>
      <c r="N13">
        <v>80</v>
      </c>
      <c r="O13">
        <v>4</v>
      </c>
      <c r="P13">
        <v>12</v>
      </c>
      <c r="Q13">
        <v>33.3333333333333</v>
      </c>
      <c r="R13">
        <v>3</v>
      </c>
      <c r="S13">
        <v>5</v>
      </c>
      <c r="T13">
        <v>60</v>
      </c>
      <c r="U13">
        <v>2</v>
      </c>
      <c r="V13">
        <v>13</v>
      </c>
      <c r="W13">
        <v>15</v>
      </c>
      <c r="X13">
        <v>6</v>
      </c>
      <c r="Y13">
        <v>5</v>
      </c>
      <c r="Z13">
        <v>7</v>
      </c>
      <c r="AA13">
        <v>2</v>
      </c>
      <c r="AB13">
        <v>11</v>
      </c>
      <c r="AC13">
        <v>58.823529411764703</v>
      </c>
      <c r="AD13">
        <v>1.1764705882352899</v>
      </c>
      <c r="AE13">
        <v>60.5263157894736</v>
      </c>
      <c r="AF13">
        <v>29.411764705882302</v>
      </c>
      <c r="AG13">
        <v>70.588235294117595</v>
      </c>
      <c r="AH13">
        <v>29.411764705882302</v>
      </c>
      <c r="AI13">
        <v>64.525505013806097</v>
      </c>
      <c r="AJ13">
        <v>114.05405405405401</v>
      </c>
      <c r="AK13">
        <v>106.403940886699</v>
      </c>
      <c r="AL13">
        <v>7.6501131673545402</v>
      </c>
      <c r="AM13">
        <v>24</v>
      </c>
      <c r="AN13">
        <v>95.8333333333333</v>
      </c>
      <c r="AO13">
        <v>11.5942028985507</v>
      </c>
      <c r="AP13">
        <v>2.1276595744680802</v>
      </c>
      <c r="AQ13">
        <v>13.829787234042501</v>
      </c>
      <c r="AR13">
        <v>7.9787234042553097</v>
      </c>
      <c r="AS13">
        <v>-8</v>
      </c>
      <c r="AT13">
        <v>9.8360655737704903</v>
      </c>
      <c r="AU13">
        <v>1.2</v>
      </c>
      <c r="AV13">
        <v>20.8333333333333</v>
      </c>
    </row>
    <row r="14" spans="1:48" x14ac:dyDescent="0.2">
      <c r="A14">
        <v>2</v>
      </c>
      <c r="B14" t="s">
        <v>64</v>
      </c>
      <c r="C14" t="s">
        <v>63</v>
      </c>
      <c r="D14">
        <v>17</v>
      </c>
      <c r="E14">
        <v>545.79999999999995</v>
      </c>
      <c r="F14">
        <v>914</v>
      </c>
      <c r="G14">
        <v>281</v>
      </c>
      <c r="H14">
        <v>233</v>
      </c>
      <c r="I14">
        <v>98</v>
      </c>
      <c r="J14">
        <v>221</v>
      </c>
      <c r="K14">
        <v>44.343891402714902</v>
      </c>
      <c r="L14">
        <v>49</v>
      </c>
      <c r="M14">
        <v>89</v>
      </c>
      <c r="N14">
        <v>55.056179775280803</v>
      </c>
      <c r="O14">
        <v>49</v>
      </c>
      <c r="P14">
        <v>132</v>
      </c>
      <c r="Q14">
        <v>37.121212121212103</v>
      </c>
      <c r="R14">
        <v>36</v>
      </c>
      <c r="S14">
        <v>39</v>
      </c>
      <c r="T14">
        <v>92.307692307692307</v>
      </c>
      <c r="U14">
        <v>4</v>
      </c>
      <c r="V14">
        <v>46</v>
      </c>
      <c r="W14">
        <v>50</v>
      </c>
      <c r="X14">
        <v>59</v>
      </c>
      <c r="Y14">
        <v>25</v>
      </c>
      <c r="Z14">
        <v>18</v>
      </c>
      <c r="AA14">
        <v>1</v>
      </c>
      <c r="AB14">
        <v>26</v>
      </c>
      <c r="AC14">
        <v>55.429864253393603</v>
      </c>
      <c r="AD14">
        <v>1.10859728506787</v>
      </c>
      <c r="AE14">
        <v>58.5416666666666</v>
      </c>
      <c r="AF14">
        <v>40.271493212669597</v>
      </c>
      <c r="AG14">
        <v>59.728506787330303</v>
      </c>
      <c r="AH14">
        <v>17.647058823529399</v>
      </c>
      <c r="AI14">
        <v>66.984243312568694</v>
      </c>
      <c r="AJ14">
        <v>124.17943107220999</v>
      </c>
      <c r="AK14">
        <v>98.043478260869506</v>
      </c>
      <c r="AL14">
        <v>26.135952811340498</v>
      </c>
      <c r="AM14">
        <v>265</v>
      </c>
      <c r="AN14">
        <v>106.03773584905601</v>
      </c>
      <c r="AO14">
        <v>26.0570304818092</v>
      </c>
      <c r="AP14">
        <v>0.98039215686274495</v>
      </c>
      <c r="AQ14">
        <v>9.8081023454157705</v>
      </c>
      <c r="AR14">
        <v>5.7012542759407001</v>
      </c>
      <c r="AS14">
        <v>-15</v>
      </c>
      <c r="AT14">
        <v>19.093851132686002</v>
      </c>
      <c r="AU14">
        <v>2.36</v>
      </c>
      <c r="AV14">
        <v>9.4339622641509404</v>
      </c>
    </row>
    <row r="15" spans="1:48" x14ac:dyDescent="0.2">
      <c r="A15">
        <v>5</v>
      </c>
      <c r="B15" t="s">
        <v>58</v>
      </c>
      <c r="C15" t="s">
        <v>57</v>
      </c>
      <c r="D15">
        <v>17</v>
      </c>
      <c r="E15">
        <v>426.51666666666603</v>
      </c>
      <c r="F15">
        <v>715</v>
      </c>
      <c r="G15">
        <v>148</v>
      </c>
      <c r="H15">
        <v>177</v>
      </c>
      <c r="I15">
        <v>62</v>
      </c>
      <c r="J15">
        <v>91</v>
      </c>
      <c r="K15">
        <v>68.131868131868103</v>
      </c>
      <c r="L15">
        <v>56</v>
      </c>
      <c r="M15">
        <v>71</v>
      </c>
      <c r="N15">
        <v>78.873239436619698</v>
      </c>
      <c r="O15">
        <v>6</v>
      </c>
      <c r="P15">
        <v>20</v>
      </c>
      <c r="Q15">
        <v>30</v>
      </c>
      <c r="R15">
        <v>18</v>
      </c>
      <c r="S15">
        <v>25</v>
      </c>
      <c r="T15">
        <v>72</v>
      </c>
      <c r="U15">
        <v>22</v>
      </c>
      <c r="V15">
        <v>79</v>
      </c>
      <c r="W15">
        <v>101</v>
      </c>
      <c r="X15">
        <v>40</v>
      </c>
      <c r="Y15">
        <v>13</v>
      </c>
      <c r="Z15">
        <v>31</v>
      </c>
      <c r="AA15">
        <v>12</v>
      </c>
      <c r="AB15">
        <v>31</v>
      </c>
      <c r="AC15">
        <v>71.428571428571402</v>
      </c>
      <c r="AD15">
        <v>1.4285714285714199</v>
      </c>
      <c r="AE15">
        <v>72.549019607843107</v>
      </c>
      <c r="AF15">
        <v>78.021978021978001</v>
      </c>
      <c r="AG15">
        <v>21.9780219780219</v>
      </c>
      <c r="AH15">
        <v>27.4725274725274</v>
      </c>
      <c r="AI15">
        <v>67.054823961548905</v>
      </c>
      <c r="AJ15">
        <v>121.398601398601</v>
      </c>
      <c r="AK15">
        <v>96.105702364394901</v>
      </c>
      <c r="AL15">
        <v>25.2928990342064</v>
      </c>
      <c r="AM15">
        <v>115</v>
      </c>
      <c r="AN15">
        <v>128.695652173913</v>
      </c>
      <c r="AO15">
        <v>14.5754119138149</v>
      </c>
      <c r="AP15">
        <v>7.1428571428571397</v>
      </c>
      <c r="AQ15">
        <v>22.898550724637602</v>
      </c>
      <c r="AR15">
        <v>15.467075038284801</v>
      </c>
      <c r="AS15">
        <v>-11</v>
      </c>
      <c r="AT15">
        <v>15.873015873015801</v>
      </c>
      <c r="AU15">
        <v>3.07692307692307</v>
      </c>
      <c r="AV15">
        <v>11.3043478260869</v>
      </c>
    </row>
    <row r="16" spans="1:48" x14ac:dyDescent="0.2">
      <c r="A16">
        <v>0</v>
      </c>
      <c r="B16" t="s">
        <v>38</v>
      </c>
      <c r="C16" t="s">
        <v>37</v>
      </c>
      <c r="D16">
        <v>4</v>
      </c>
      <c r="E16">
        <v>12.1666666666666</v>
      </c>
      <c r="F16">
        <v>21</v>
      </c>
      <c r="G16">
        <v>3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-1</v>
      </c>
      <c r="R16">
        <v>3</v>
      </c>
      <c r="S16">
        <v>4</v>
      </c>
      <c r="T16">
        <v>75</v>
      </c>
      <c r="U16">
        <v>0</v>
      </c>
      <c r="V16">
        <v>1</v>
      </c>
      <c r="W16">
        <v>1</v>
      </c>
      <c r="X16">
        <v>1</v>
      </c>
      <c r="Y16">
        <v>2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50</v>
      </c>
      <c r="AF16">
        <v>100</v>
      </c>
      <c r="AG16">
        <v>0</v>
      </c>
      <c r="AH16">
        <v>400</v>
      </c>
      <c r="AI16">
        <v>69.041095890410901</v>
      </c>
      <c r="AJ16">
        <v>114.28571428571399</v>
      </c>
      <c r="AK16">
        <v>100</v>
      </c>
      <c r="AL16">
        <v>14.285714285714199</v>
      </c>
      <c r="AM16">
        <v>5</v>
      </c>
      <c r="AN16">
        <v>60</v>
      </c>
      <c r="AO16">
        <v>23.8095238095238</v>
      </c>
      <c r="AP16">
        <v>0</v>
      </c>
      <c r="AQ16">
        <v>5.55555555555555</v>
      </c>
      <c r="AR16">
        <v>4</v>
      </c>
      <c r="AS16">
        <v>-7</v>
      </c>
      <c r="AT16">
        <v>12.5</v>
      </c>
      <c r="AU16">
        <v>0.5</v>
      </c>
      <c r="AV16">
        <v>40</v>
      </c>
    </row>
    <row r="17" spans="1:48" x14ac:dyDescent="0.2">
      <c r="A17">
        <v>25</v>
      </c>
      <c r="B17" t="s">
        <v>52</v>
      </c>
      <c r="C17" t="s">
        <v>51</v>
      </c>
      <c r="D17">
        <v>11</v>
      </c>
      <c r="E17">
        <v>66.716666666666598</v>
      </c>
      <c r="F17">
        <v>111</v>
      </c>
      <c r="G17">
        <v>31</v>
      </c>
      <c r="H17">
        <v>-6</v>
      </c>
      <c r="I17">
        <v>8</v>
      </c>
      <c r="J17">
        <v>13</v>
      </c>
      <c r="K17">
        <v>61.538461538461497</v>
      </c>
      <c r="L17">
        <v>2</v>
      </c>
      <c r="M17">
        <v>2</v>
      </c>
      <c r="N17">
        <v>100</v>
      </c>
      <c r="O17">
        <v>6</v>
      </c>
      <c r="P17">
        <v>11</v>
      </c>
      <c r="Q17">
        <v>54.545454545454497</v>
      </c>
      <c r="R17">
        <v>9</v>
      </c>
      <c r="S17">
        <v>11</v>
      </c>
      <c r="T17">
        <v>81.818181818181799</v>
      </c>
      <c r="U17">
        <v>1</v>
      </c>
      <c r="V17">
        <v>11</v>
      </c>
      <c r="W17">
        <v>12</v>
      </c>
      <c r="X17">
        <v>2</v>
      </c>
      <c r="Y17">
        <v>4</v>
      </c>
      <c r="Z17">
        <v>0</v>
      </c>
      <c r="AA17">
        <v>0</v>
      </c>
      <c r="AB17">
        <v>5</v>
      </c>
      <c r="AC17">
        <v>84.615384615384599</v>
      </c>
      <c r="AD17">
        <v>1.6923076923076901</v>
      </c>
      <c r="AE17">
        <v>86.1111111111111</v>
      </c>
      <c r="AF17">
        <v>15.3846153846153</v>
      </c>
      <c r="AG17">
        <v>84.615384615384599</v>
      </c>
      <c r="AH17">
        <v>84.615384615384599</v>
      </c>
      <c r="AI17">
        <v>66.5500874344241</v>
      </c>
      <c r="AJ17">
        <v>102.702702702702</v>
      </c>
      <c r="AK17">
        <v>104.347826086956</v>
      </c>
      <c r="AL17">
        <v>-1.6451233842538</v>
      </c>
      <c r="AM17">
        <v>22</v>
      </c>
      <c r="AN17">
        <v>140.90909090909</v>
      </c>
      <c r="AO17">
        <v>17.886178861788601</v>
      </c>
      <c r="AP17">
        <v>1.92307692307692</v>
      </c>
      <c r="AQ17">
        <v>16.417910447761098</v>
      </c>
      <c r="AR17">
        <v>10.0840336134453</v>
      </c>
      <c r="AS17">
        <v>-7</v>
      </c>
      <c r="AT17">
        <v>6.6666666666666599</v>
      </c>
      <c r="AU17">
        <v>0.5</v>
      </c>
      <c r="AV17">
        <v>18.181818181818102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FF6B-B38D-1F48-822D-C8FF0D70E501}">
  <dimension ref="A1:AS3"/>
  <sheetViews>
    <sheetView tabSelected="1" topLeftCell="AO1" workbookViewId="0">
      <selection activeCell="AG3" sqref="AG3"/>
    </sheetView>
  </sheetViews>
  <sheetFormatPr baseColWidth="10" defaultRowHeight="16" x14ac:dyDescent="0.2"/>
  <sheetData>
    <row r="1" spans="1:45" x14ac:dyDescent="0.2">
      <c r="A1" t="s">
        <v>21</v>
      </c>
      <c r="B1" t="s">
        <v>20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19</v>
      </c>
      <c r="I1" t="s">
        <v>18</v>
      </c>
      <c r="J1" t="s">
        <v>17</v>
      </c>
      <c r="K1" t="s">
        <v>12</v>
      </c>
      <c r="L1" t="s">
        <v>11</v>
      </c>
      <c r="M1" t="s">
        <v>10</v>
      </c>
      <c r="N1" t="s">
        <v>8</v>
      </c>
      <c r="O1" t="s">
        <v>7</v>
      </c>
      <c r="P1" t="s">
        <v>6</v>
      </c>
      <c r="Q1" t="s">
        <v>4</v>
      </c>
      <c r="R1" t="s">
        <v>3</v>
      </c>
      <c r="S1" t="s">
        <v>2</v>
      </c>
      <c r="T1" t="s">
        <v>29</v>
      </c>
      <c r="U1" t="s">
        <v>28</v>
      </c>
      <c r="V1" t="s">
        <v>27</v>
      </c>
      <c r="W1" t="s">
        <v>26</v>
      </c>
      <c r="X1" t="s">
        <v>25</v>
      </c>
      <c r="Y1" t="s">
        <v>24</v>
      </c>
      <c r="Z1" t="s">
        <v>23</v>
      </c>
      <c r="AA1" t="s">
        <v>22</v>
      </c>
      <c r="AB1" t="s">
        <v>16</v>
      </c>
      <c r="AC1" t="s">
        <v>15</v>
      </c>
      <c r="AD1" t="s">
        <v>14</v>
      </c>
      <c r="AE1" t="s">
        <v>13</v>
      </c>
      <c r="AF1" t="s">
        <v>9</v>
      </c>
      <c r="AG1" t="s">
        <v>5</v>
      </c>
      <c r="AH1" t="s">
        <v>81</v>
      </c>
      <c r="AI1" t="s">
        <v>80</v>
      </c>
      <c r="AJ1" t="s">
        <v>79</v>
      </c>
      <c r="AK1" t="s">
        <v>78</v>
      </c>
      <c r="AL1" t="s">
        <v>77</v>
      </c>
      <c r="AM1" t="s">
        <v>76</v>
      </c>
      <c r="AN1" t="s">
        <v>75</v>
      </c>
      <c r="AO1" t="s">
        <v>74</v>
      </c>
      <c r="AP1" t="s">
        <v>73</v>
      </c>
      <c r="AQ1" t="s">
        <v>72</v>
      </c>
      <c r="AR1" t="s">
        <v>71</v>
      </c>
      <c r="AS1" t="s">
        <v>70</v>
      </c>
    </row>
    <row r="2" spans="1:45" x14ac:dyDescent="0.2">
      <c r="A2" t="s">
        <v>1</v>
      </c>
      <c r="B2">
        <v>17</v>
      </c>
      <c r="C2">
        <v>680</v>
      </c>
      <c r="D2">
        <v>1138</v>
      </c>
      <c r="E2">
        <v>1415</v>
      </c>
      <c r="F2">
        <v>281</v>
      </c>
      <c r="G2">
        <v>124.340949033391</v>
      </c>
      <c r="H2">
        <v>507</v>
      </c>
      <c r="I2">
        <v>982</v>
      </c>
      <c r="J2">
        <v>51.629327902240298</v>
      </c>
      <c r="K2">
        <v>300</v>
      </c>
      <c r="L2">
        <v>464</v>
      </c>
      <c r="M2">
        <v>64.655172413793096</v>
      </c>
      <c r="N2">
        <v>207</v>
      </c>
      <c r="O2">
        <v>518</v>
      </c>
      <c r="P2">
        <v>39.961389961389898</v>
      </c>
      <c r="Q2">
        <v>194</v>
      </c>
      <c r="R2">
        <v>243</v>
      </c>
      <c r="S2">
        <v>79.835390946502002</v>
      </c>
      <c r="T2">
        <v>120</v>
      </c>
      <c r="U2">
        <v>426</v>
      </c>
      <c r="V2">
        <v>546</v>
      </c>
      <c r="W2">
        <v>328</v>
      </c>
      <c r="X2">
        <v>170</v>
      </c>
      <c r="Y2">
        <v>122</v>
      </c>
      <c r="Z2">
        <v>34</v>
      </c>
      <c r="AA2">
        <v>265</v>
      </c>
      <c r="AB2">
        <v>62.169042769857398</v>
      </c>
      <c r="AC2">
        <v>1.2433808553971399</v>
      </c>
      <c r="AD2">
        <v>64.848762603116398</v>
      </c>
      <c r="AE2">
        <v>47.250509164969401</v>
      </c>
      <c r="AF2">
        <v>52.7494908350305</v>
      </c>
      <c r="AG2">
        <v>24.745417515274902</v>
      </c>
      <c r="AH2">
        <v>66.941176470588204</v>
      </c>
      <c r="AI2">
        <v>124.340949033391</v>
      </c>
      <c r="AJ2">
        <v>99.125874125874105</v>
      </c>
      <c r="AK2">
        <v>25.215074907517799</v>
      </c>
      <c r="AL2">
        <v>1261</v>
      </c>
      <c r="AM2">
        <v>112.212529738302</v>
      </c>
      <c r="AN2">
        <v>23.762376237623702</v>
      </c>
      <c r="AO2">
        <v>72.696245733788402</v>
      </c>
      <c r="AP2">
        <v>50.045829514207099</v>
      </c>
      <c r="AQ2">
        <v>-29</v>
      </c>
      <c r="AR2">
        <v>1.9294117647058799</v>
      </c>
      <c r="AS2">
        <v>13.4813639968279</v>
      </c>
    </row>
    <row r="3" spans="1:45" x14ac:dyDescent="0.2">
      <c r="A3" t="s">
        <v>0</v>
      </c>
      <c r="B3">
        <v>17</v>
      </c>
      <c r="C3">
        <v>680</v>
      </c>
      <c r="D3">
        <v>1144</v>
      </c>
      <c r="E3">
        <v>1134</v>
      </c>
      <c r="F3">
        <v>-281</v>
      </c>
      <c r="G3">
        <v>99.125874125874105</v>
      </c>
      <c r="H3">
        <v>422</v>
      </c>
      <c r="I3">
        <v>958</v>
      </c>
      <c r="J3">
        <v>44.050104384133597</v>
      </c>
      <c r="K3">
        <v>308</v>
      </c>
      <c r="L3">
        <v>640</v>
      </c>
      <c r="M3">
        <v>48.125</v>
      </c>
      <c r="N3">
        <v>114</v>
      </c>
      <c r="O3">
        <v>318</v>
      </c>
      <c r="P3">
        <v>35.849056603773498</v>
      </c>
      <c r="Q3">
        <v>176</v>
      </c>
      <c r="R3">
        <v>263</v>
      </c>
      <c r="S3">
        <v>66.920152091254707</v>
      </c>
      <c r="T3">
        <v>149</v>
      </c>
      <c r="U3">
        <v>376</v>
      </c>
      <c r="V3">
        <v>525</v>
      </c>
      <c r="W3">
        <v>203</v>
      </c>
      <c r="X3">
        <v>222</v>
      </c>
      <c r="Y3">
        <v>86</v>
      </c>
      <c r="Z3">
        <v>22</v>
      </c>
      <c r="AA3">
        <v>273</v>
      </c>
      <c r="AB3">
        <v>50</v>
      </c>
      <c r="AC3">
        <v>1</v>
      </c>
      <c r="AD3">
        <v>52.646239554317503</v>
      </c>
      <c r="AE3">
        <v>66.805845511482204</v>
      </c>
      <c r="AF3">
        <v>33.194154488517697</v>
      </c>
      <c r="AG3">
        <v>27.453027139874699</v>
      </c>
      <c r="AH3">
        <v>67.294117647058798</v>
      </c>
      <c r="AI3">
        <v>99.125874125874105</v>
      </c>
      <c r="AJ3">
        <v>124.340949033391</v>
      </c>
      <c r="AK3">
        <v>-25.215074907517799</v>
      </c>
      <c r="AL3">
        <v>1299</v>
      </c>
      <c r="AM3">
        <v>87.297921478060005</v>
      </c>
      <c r="AN3">
        <v>25.4266211604095</v>
      </c>
      <c r="AO3">
        <v>74.455445544554394</v>
      </c>
      <c r="AP3">
        <v>48.120989917506797</v>
      </c>
      <c r="AQ3">
        <v>29</v>
      </c>
      <c r="AR3">
        <v>0.91441441441441396</v>
      </c>
      <c r="AS3">
        <v>17.090069284064601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96AE-68AE-5F47-BC8A-91E7865253C1}">
  <dimension ref="A1:E21"/>
  <sheetViews>
    <sheetView workbookViewId="0">
      <selection activeCell="D22" sqref="D22"/>
    </sheetView>
  </sheetViews>
  <sheetFormatPr baseColWidth="10" defaultRowHeight="16" x14ac:dyDescent="0.2"/>
  <cols>
    <col min="3" max="3" width="24.5" customWidth="1"/>
  </cols>
  <sheetData>
    <row r="1" spans="1:5" x14ac:dyDescent="0.2">
      <c r="A1" t="s">
        <v>84</v>
      </c>
      <c r="C1" t="s">
        <v>85</v>
      </c>
      <c r="D1" t="s">
        <v>109</v>
      </c>
      <c r="E1" t="s">
        <v>110</v>
      </c>
    </row>
    <row r="2" spans="1:5" ht="18" x14ac:dyDescent="0.25">
      <c r="A2" s="2">
        <v>43846</v>
      </c>
      <c r="B2" s="1" t="s">
        <v>86</v>
      </c>
      <c r="C2" s="1" t="s">
        <v>87</v>
      </c>
      <c r="D2" s="1" t="s">
        <v>88</v>
      </c>
      <c r="E2" s="1">
        <f>69-57</f>
        <v>12</v>
      </c>
    </row>
    <row r="3" spans="1:5" ht="18" x14ac:dyDescent="0.25">
      <c r="A3" s="2">
        <v>43841</v>
      </c>
      <c r="B3" s="1" t="s">
        <v>89</v>
      </c>
      <c r="C3" s="1" t="s">
        <v>90</v>
      </c>
      <c r="D3" s="1" t="s">
        <v>88</v>
      </c>
      <c r="E3" s="1">
        <f>86-70</f>
        <v>16</v>
      </c>
    </row>
    <row r="4" spans="1:5" ht="18" x14ac:dyDescent="0.25">
      <c r="A4" s="2">
        <v>43839</v>
      </c>
      <c r="B4" s="1" t="s">
        <v>89</v>
      </c>
      <c r="C4" s="1" t="s">
        <v>91</v>
      </c>
      <c r="D4" s="1" t="s">
        <v>88</v>
      </c>
      <c r="E4" s="1">
        <f>74-60</f>
        <v>14</v>
      </c>
    </row>
    <row r="5" spans="1:5" ht="18" x14ac:dyDescent="0.25">
      <c r="A5" s="2">
        <v>43834</v>
      </c>
      <c r="B5" s="1" t="s">
        <v>86</v>
      </c>
      <c r="C5" s="1" t="s">
        <v>92</v>
      </c>
      <c r="D5" s="1" t="s">
        <v>88</v>
      </c>
      <c r="E5" s="1">
        <f>76-73</f>
        <v>3</v>
      </c>
    </row>
    <row r="6" spans="1:5" ht="18" x14ac:dyDescent="0.25">
      <c r="A6" s="2">
        <v>43832</v>
      </c>
      <c r="B6" s="1" t="s">
        <v>86</v>
      </c>
      <c r="C6" s="1" t="s">
        <v>93</v>
      </c>
      <c r="D6" s="1" t="s">
        <v>88</v>
      </c>
      <c r="E6" s="1">
        <f>94-72</f>
        <v>22</v>
      </c>
    </row>
    <row r="7" spans="1:5" ht="18" x14ac:dyDescent="0.25">
      <c r="A7" s="2">
        <v>43821</v>
      </c>
      <c r="B7" s="1" t="s">
        <v>89</v>
      </c>
      <c r="C7" s="1" t="s">
        <v>87</v>
      </c>
      <c r="D7" s="1" t="s">
        <v>88</v>
      </c>
      <c r="E7" s="1">
        <f>66-56</f>
        <v>10</v>
      </c>
    </row>
    <row r="8" spans="1:5" ht="18" x14ac:dyDescent="0.25">
      <c r="A8" s="2">
        <v>43818</v>
      </c>
      <c r="B8" s="1" t="s">
        <v>86</v>
      </c>
      <c r="C8" s="1" t="s">
        <v>94</v>
      </c>
      <c r="D8" s="1" t="s">
        <v>88</v>
      </c>
      <c r="E8" s="1">
        <f>84-69</f>
        <v>15</v>
      </c>
    </row>
    <row r="9" spans="1:5" ht="18" x14ac:dyDescent="0.25">
      <c r="A9" s="2">
        <v>43816</v>
      </c>
      <c r="B9" s="1" t="s">
        <v>89</v>
      </c>
      <c r="C9" s="1" t="s">
        <v>95</v>
      </c>
      <c r="D9" s="1" t="s">
        <v>88</v>
      </c>
      <c r="E9" s="1">
        <f>84-63</f>
        <v>21</v>
      </c>
    </row>
    <row r="10" spans="1:5" ht="18" x14ac:dyDescent="0.25">
      <c r="A10" s="2">
        <v>43804</v>
      </c>
      <c r="B10" s="1" t="s">
        <v>86</v>
      </c>
      <c r="C10" s="1" t="s">
        <v>96</v>
      </c>
      <c r="D10" s="1" t="s">
        <v>97</v>
      </c>
      <c r="E10" s="1">
        <f>73-81</f>
        <v>-8</v>
      </c>
    </row>
    <row r="11" spans="1:5" ht="18" x14ac:dyDescent="0.25">
      <c r="A11" s="2">
        <v>43799</v>
      </c>
      <c r="B11" s="1" t="s">
        <v>89</v>
      </c>
      <c r="C11" s="1" t="s">
        <v>98</v>
      </c>
      <c r="D11" s="1" t="s">
        <v>88</v>
      </c>
      <c r="E11" s="1">
        <f>95-63</f>
        <v>32</v>
      </c>
    </row>
    <row r="12" spans="1:5" ht="18" x14ac:dyDescent="0.25">
      <c r="A12" s="2">
        <v>43798</v>
      </c>
      <c r="B12" s="1" t="s">
        <v>89</v>
      </c>
      <c r="C12" s="1" t="s">
        <v>99</v>
      </c>
      <c r="D12" s="1" t="s">
        <v>88</v>
      </c>
      <c r="E12" s="1">
        <f>98-80</f>
        <v>18</v>
      </c>
    </row>
    <row r="13" spans="1:5" ht="18" x14ac:dyDescent="0.25">
      <c r="A13" s="2">
        <v>43793</v>
      </c>
      <c r="B13" s="1" t="s">
        <v>89</v>
      </c>
      <c r="C13" s="1" t="s">
        <v>100</v>
      </c>
      <c r="D13" s="1" t="s">
        <v>88</v>
      </c>
      <c r="E13" s="1">
        <f>86-77</f>
        <v>9</v>
      </c>
    </row>
    <row r="14" spans="1:5" ht="18" x14ac:dyDescent="0.25">
      <c r="A14" s="2">
        <v>43790</v>
      </c>
      <c r="B14" s="1" t="s">
        <v>86</v>
      </c>
      <c r="C14" s="1" t="s">
        <v>101</v>
      </c>
      <c r="D14" s="1" t="s">
        <v>88</v>
      </c>
      <c r="E14" s="1">
        <f>81-54</f>
        <v>27</v>
      </c>
    </row>
    <row r="15" spans="1:5" ht="18" x14ac:dyDescent="0.25">
      <c r="A15" s="2">
        <v>43788</v>
      </c>
      <c r="B15" s="1" t="s">
        <v>86</v>
      </c>
      <c r="C15" s="1" t="s">
        <v>102</v>
      </c>
      <c r="D15" s="1" t="s">
        <v>88</v>
      </c>
      <c r="E15" s="1">
        <f>88-63</f>
        <v>25</v>
      </c>
    </row>
    <row r="16" spans="1:5" ht="18" x14ac:dyDescent="0.25">
      <c r="A16" s="2">
        <v>43780</v>
      </c>
      <c r="B16" s="1" t="s">
        <v>89</v>
      </c>
      <c r="C16" s="1" t="s">
        <v>103</v>
      </c>
      <c r="D16" s="1" t="s">
        <v>88</v>
      </c>
      <c r="E16" s="1">
        <f>90-55</f>
        <v>35</v>
      </c>
    </row>
    <row r="17" spans="1:5" ht="18" x14ac:dyDescent="0.25">
      <c r="A17" s="2">
        <v>43778</v>
      </c>
      <c r="B17" s="1" t="s">
        <v>89</v>
      </c>
      <c r="C17" s="1" t="s">
        <v>104</v>
      </c>
      <c r="D17" s="1" t="s">
        <v>88</v>
      </c>
      <c r="E17" s="1">
        <f>76-69</f>
        <v>7</v>
      </c>
    </row>
    <row r="18" spans="1:5" ht="18" x14ac:dyDescent="0.25">
      <c r="A18" s="2">
        <v>43777</v>
      </c>
      <c r="B18" s="1" t="s">
        <v>89</v>
      </c>
      <c r="C18" s="1" t="s">
        <v>105</v>
      </c>
      <c r="D18" s="1" t="s">
        <v>88</v>
      </c>
      <c r="E18" s="1">
        <f>95-70</f>
        <v>25</v>
      </c>
    </row>
    <row r="19" spans="1:5" ht="18" x14ac:dyDescent="0.25">
      <c r="A19" s="2">
        <v>43770</v>
      </c>
      <c r="B19" s="1" t="s">
        <v>89</v>
      </c>
      <c r="C19" s="1" t="s">
        <v>106</v>
      </c>
      <c r="D19" s="1" t="s">
        <v>97</v>
      </c>
      <c r="E19" s="1">
        <f>64-80</f>
        <v>-16</v>
      </c>
    </row>
    <row r="20" spans="1:5" ht="18" x14ac:dyDescent="0.25">
      <c r="A20" s="2">
        <v>43768</v>
      </c>
      <c r="B20" s="1" t="s">
        <v>89</v>
      </c>
      <c r="C20" s="1" t="s">
        <v>107</v>
      </c>
      <c r="D20" s="1" t="s">
        <v>97</v>
      </c>
      <c r="E20" s="1">
        <f>51-86</f>
        <v>-35</v>
      </c>
    </row>
    <row r="21" spans="1:5" ht="18" x14ac:dyDescent="0.25">
      <c r="A21" s="2">
        <v>43764</v>
      </c>
      <c r="B21" s="1" t="s">
        <v>86</v>
      </c>
      <c r="C21" s="1" t="s">
        <v>108</v>
      </c>
      <c r="D21" s="1" t="s">
        <v>88</v>
      </c>
      <c r="E21" s="1">
        <f>55-53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HoopsIQ - Player Stats</vt:lpstr>
      <vt:lpstr>HoopsIQ - Team stats</vt:lpstr>
      <vt:lpstr>Record_1_17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2020-01-18T00:14:54Z</dcterms:created>
  <dcterms:modified xsi:type="dcterms:W3CDTF">2020-01-18T07:17:21Z</dcterms:modified>
</cp:coreProperties>
</file>