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32C3CDD2-2170-499C-B0F1-61A4BAAB8D50}" xr6:coauthVersionLast="47" xr6:coauthVersionMax="47" xr10:uidLastSave="{00000000-0000-0000-0000-000000000000}"/>
  <bookViews>
    <workbookView xWindow="-110" yWindow="-110" windowWidth="25820" windowHeight="13900" xr2:uid="{C68157B8-A661-446B-8118-388E65FB3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B27" i="1" s="1"/>
  <c r="I26" i="1"/>
  <c r="C27" i="1" s="1"/>
  <c r="J26" i="1"/>
  <c r="D27" i="1" s="1"/>
  <c r="K26" i="1"/>
  <c r="L26" i="1"/>
  <c r="F27" i="1" s="1"/>
  <c r="M26" i="1"/>
  <c r="G27" i="1" s="1"/>
  <c r="B19" i="1"/>
  <c r="C19" i="1" s="1"/>
  <c r="A19" i="1"/>
  <c r="B12" i="1"/>
  <c r="C12" i="1" s="1"/>
  <c r="A12" i="1"/>
  <c r="E27" i="1" l="1"/>
  <c r="A30" i="1"/>
  <c r="B35" i="1" s="1"/>
  <c r="B30" i="1"/>
  <c r="C30" i="1" s="1"/>
  <c r="B34" i="1" l="1"/>
  <c r="D35" i="1" s="1"/>
</calcChain>
</file>

<file path=xl/sharedStrings.xml><?xml version="1.0" encoding="utf-8"?>
<sst xmlns="http://schemas.openxmlformats.org/spreadsheetml/2006/main" count="40" uniqueCount="31">
  <si>
    <t>金属丝原长L(mm)</t>
    <phoneticPr fontId="5" type="noConversion"/>
  </si>
  <si>
    <t>垂直距离H(mm)</t>
    <phoneticPr fontId="5" type="noConversion"/>
  </si>
  <si>
    <t>1.一次性测量</t>
    <phoneticPr fontId="5" type="noConversion"/>
  </si>
  <si>
    <t>±</t>
    <phoneticPr fontId="6" type="noConversion"/>
  </si>
  <si>
    <t>2.金属丝直径测量</t>
    <phoneticPr fontId="5" type="noConversion"/>
  </si>
  <si>
    <t>次数</t>
    <phoneticPr fontId="5" type="noConversion"/>
  </si>
  <si>
    <t>直径d(mm)</t>
    <phoneticPr fontId="5" type="noConversion"/>
  </si>
  <si>
    <t>平均值</t>
    <phoneticPr fontId="5" type="noConversion"/>
  </si>
  <si>
    <t>标准差</t>
    <phoneticPr fontId="5" type="noConversion"/>
  </si>
  <si>
    <t>Δd</t>
    <phoneticPr fontId="5" type="noConversion"/>
  </si>
  <si>
    <t>d修正</t>
    <phoneticPr fontId="5" type="noConversion"/>
  </si>
  <si>
    <t>零差d0(mm)</t>
    <phoneticPr fontId="5" type="noConversion"/>
  </si>
  <si>
    <t>Δ0(mm)</t>
    <phoneticPr fontId="5" type="noConversion"/>
  </si>
  <si>
    <t>3.支点到动足距离测量</t>
    <phoneticPr fontId="5" type="noConversion"/>
  </si>
  <si>
    <t>长度b(mm)</t>
    <phoneticPr fontId="5" type="noConversion"/>
  </si>
  <si>
    <t>Δb</t>
    <phoneticPr fontId="5" type="noConversion"/>
  </si>
  <si>
    <t>4.加减力时标尺刻度与拉力数据</t>
    <phoneticPr fontId="5" type="noConversion"/>
  </si>
  <si>
    <t>拉力计数值m(kg)</t>
    <phoneticPr fontId="5" type="noConversion"/>
  </si>
  <si>
    <t>加力时标尺刻度n+(mm)</t>
    <phoneticPr fontId="5" type="noConversion"/>
  </si>
  <si>
    <t>减力时标尺刻度n-(mm)</t>
    <phoneticPr fontId="5" type="noConversion"/>
  </si>
  <si>
    <t>平均标尺刻度(mm)</t>
    <phoneticPr fontId="5" type="noConversion"/>
  </si>
  <si>
    <t>标尺刻度改变量N(i+6)-N(i)(mm)</t>
    <phoneticPr fontId="5" type="noConversion"/>
  </si>
  <si>
    <t>N平均值</t>
    <phoneticPr fontId="5" type="noConversion"/>
  </si>
  <si>
    <t>ΔN</t>
    <phoneticPr fontId="5" type="noConversion"/>
  </si>
  <si>
    <t>ΔF/F</t>
    <phoneticPr fontId="5" type="noConversion"/>
  </si>
  <si>
    <t>4.最终数据计算</t>
    <phoneticPr fontId="5" type="noConversion"/>
  </si>
  <si>
    <t>ΔE/E</t>
    <phoneticPr fontId="5" type="noConversion"/>
  </si>
  <si>
    <t>E</t>
    <phoneticPr fontId="5" type="noConversion"/>
  </si>
  <si>
    <t>黄色为可填内容</t>
    <phoneticPr fontId="5" type="noConversion"/>
  </si>
  <si>
    <t>绿色一般不用改动</t>
    <phoneticPr fontId="5" type="noConversion"/>
  </si>
  <si>
    <t>红色为自动计算内容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</si>
</sst>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1" applyNumberFormat="0" applyFont="0" applyFill="0" applyAlignment="0" applyProtection="0"/>
  </cellStyleXfs>
  <cellXfs count="8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2" fillId="2" borderId="0" xfId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10" fontId="3" fillId="3" borderId="0" xfId="2" applyNumberFormat="1">
      <alignment vertical="center"/>
    </xf>
    <xf numFmtId="0" fontId="3" fillId="3" borderId="0" xfId="2" applyAlignment="1" applyProtection="1">
      <protection locked="0"/>
    </xf>
    <xf numFmtId="11" fontId="3" fillId="3" borderId="0" xfId="2" applyNumberFormat="1">
      <alignment vertical="center"/>
    </xf>
  </cellXfs>
  <cellStyles count="5">
    <cellStyle name="Style 2" xfId="4" xr:uid="{64084C2E-B220-4AFC-8F95-02BD6E29C59C}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D13-FE3F-4488-9EB1-2C615DAB7D2D}">
  <dimension ref="A1:M40"/>
  <sheetViews>
    <sheetView tabSelected="1" topLeftCell="A22" workbookViewId="0">
      <selection activeCell="D39" sqref="D39"/>
    </sheetView>
  </sheetViews>
  <sheetFormatPr defaultRowHeight="14" x14ac:dyDescent="0.3"/>
  <cols>
    <col min="1" max="1" width="28.4140625" customWidth="1"/>
    <col min="2" max="2" width="10.33203125" customWidth="1"/>
    <col min="3" max="3" width="10.1640625" customWidth="1"/>
    <col min="4" max="4" width="12.33203125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s="3"/>
      <c r="C2" s="1" t="s">
        <v>3</v>
      </c>
      <c r="D2" s="2">
        <v>2</v>
      </c>
    </row>
    <row r="3" spans="1:7" x14ac:dyDescent="0.3">
      <c r="A3" t="s">
        <v>1</v>
      </c>
      <c r="B3" s="3"/>
      <c r="C3" s="1" t="s">
        <v>3</v>
      </c>
      <c r="D3" s="2">
        <v>2</v>
      </c>
    </row>
    <row r="6" spans="1:7" x14ac:dyDescent="0.3">
      <c r="A6" t="s">
        <v>4</v>
      </c>
      <c r="C6" t="s">
        <v>11</v>
      </c>
      <c r="D6" s="3"/>
      <c r="F6" t="s">
        <v>12</v>
      </c>
      <c r="G6" s="2">
        <v>4.0000000000000001E-3</v>
      </c>
    </row>
    <row r="8" spans="1:7" x14ac:dyDescent="0.3">
      <c r="A8" t="s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7" x14ac:dyDescent="0.3">
      <c r="A9" t="s">
        <v>6</v>
      </c>
      <c r="B9" s="3"/>
      <c r="C9" s="3"/>
      <c r="D9" s="3"/>
      <c r="E9" s="3"/>
      <c r="F9" s="3"/>
      <c r="G9" s="3"/>
    </row>
    <row r="10" spans="1:7" x14ac:dyDescent="0.3">
      <c r="A10" t="s">
        <v>10</v>
      </c>
    </row>
    <row r="11" spans="1:7" x14ac:dyDescent="0.3">
      <c r="A11" s="4" t="s">
        <v>7</v>
      </c>
      <c r="B11" s="4" t="s">
        <v>8</v>
      </c>
      <c r="C11" s="4" t="s">
        <v>9</v>
      </c>
    </row>
    <row r="12" spans="1:7" x14ac:dyDescent="0.3">
      <c r="A12" s="4" t="e">
        <f>AVERAGE(B9:G9)-D6</f>
        <v>#DIV/0!</v>
      </c>
      <c r="B12" s="4">
        <f>_xlfn.STDEV.S(B9-D6,C9-D6,D9-D6,E9-D6,F9-D6,G9-D6)</f>
        <v>0</v>
      </c>
      <c r="C12" s="4">
        <f>SQRT(B12^2+2*G6^2)</f>
        <v>5.6568542494923801E-3</v>
      </c>
    </row>
    <row r="13" spans="1:7" x14ac:dyDescent="0.3">
      <c r="A13" t="s">
        <v>13</v>
      </c>
    </row>
    <row r="14" spans="1:7" x14ac:dyDescent="0.3">
      <c r="F14" t="s">
        <v>12</v>
      </c>
      <c r="G14" s="2">
        <v>0.02</v>
      </c>
    </row>
    <row r="15" spans="1:7" x14ac:dyDescent="0.3">
      <c r="A15" t="s">
        <v>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7" x14ac:dyDescent="0.3">
      <c r="A16" t="s">
        <v>14</v>
      </c>
      <c r="B16" s="3"/>
      <c r="C16" s="3"/>
      <c r="D16" s="3"/>
      <c r="E16" s="3"/>
      <c r="F16" s="3"/>
      <c r="G16" s="3"/>
    </row>
    <row r="18" spans="1:13" x14ac:dyDescent="0.3">
      <c r="A18" s="4" t="s">
        <v>7</v>
      </c>
      <c r="B18" s="4" t="s">
        <v>8</v>
      </c>
      <c r="C18" s="4" t="s">
        <v>15</v>
      </c>
    </row>
    <row r="19" spans="1:13" x14ac:dyDescent="0.3">
      <c r="A19" s="4" t="e">
        <f>AVERAGE(B16:G16)</f>
        <v>#DIV/0!</v>
      </c>
      <c r="B19" s="4" t="e">
        <f>_xlfn.STDEV.S(B16:G16)</f>
        <v>#DIV/0!</v>
      </c>
      <c r="C19" s="4" t="e">
        <f>SQRT(B19^2+G14^2)</f>
        <v>#DIV/0!</v>
      </c>
    </row>
    <row r="21" spans="1:13" x14ac:dyDescent="0.3">
      <c r="A21" t="s">
        <v>16</v>
      </c>
      <c r="F21" t="s">
        <v>12</v>
      </c>
      <c r="G21" s="2">
        <v>0.5</v>
      </c>
      <c r="I21" t="s">
        <v>24</v>
      </c>
      <c r="J21" s="2">
        <v>0.01</v>
      </c>
    </row>
    <row r="22" spans="1:13" x14ac:dyDescent="0.3">
      <c r="A22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3">
      <c r="A23" t="s">
        <v>17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</row>
    <row r="24" spans="1:13" x14ac:dyDescent="0.3">
      <c r="A24" t="s">
        <v>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t="s">
        <v>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t="s">
        <v>20</v>
      </c>
      <c r="B26" s="4" t="e">
        <f>AVERAGE(B24:B25)</f>
        <v>#DIV/0!</v>
      </c>
      <c r="C26" s="4" t="e">
        <f t="shared" ref="C26:M26" si="0">AVERAGE(C24:C25)</f>
        <v>#DIV/0!</v>
      </c>
      <c r="D26" s="4" t="e">
        <f t="shared" si="0"/>
        <v>#DIV/0!</v>
      </c>
      <c r="E26" s="4" t="e">
        <f t="shared" si="0"/>
        <v>#DIV/0!</v>
      </c>
      <c r="F26" s="4" t="e">
        <f t="shared" si="0"/>
        <v>#DIV/0!</v>
      </c>
      <c r="G26" s="4" t="e">
        <f t="shared" si="0"/>
        <v>#DIV/0!</v>
      </c>
      <c r="H26" s="4" t="e">
        <f t="shared" si="0"/>
        <v>#DIV/0!</v>
      </c>
      <c r="I26" s="4" t="e">
        <f t="shared" si="0"/>
        <v>#DIV/0!</v>
      </c>
      <c r="J26" s="4" t="e">
        <f t="shared" si="0"/>
        <v>#DIV/0!</v>
      </c>
      <c r="K26" s="4" t="e">
        <f t="shared" si="0"/>
        <v>#DIV/0!</v>
      </c>
      <c r="L26" s="4" t="e">
        <f t="shared" si="0"/>
        <v>#DIV/0!</v>
      </c>
      <c r="M26" s="4" t="e">
        <f t="shared" si="0"/>
        <v>#DIV/0!</v>
      </c>
    </row>
    <row r="27" spans="1:13" x14ac:dyDescent="0.3">
      <c r="A27" t="s">
        <v>21</v>
      </c>
      <c r="B27" s="4" t="e">
        <f>H26-B26</f>
        <v>#DIV/0!</v>
      </c>
      <c r="C27" s="4" t="e">
        <f>I26-C26</f>
        <v>#DIV/0!</v>
      </c>
      <c r="D27" s="4" t="e">
        <f t="shared" ref="D27:G27" si="1">J26-D26</f>
        <v>#DIV/0!</v>
      </c>
      <c r="E27" s="4" t="e">
        <f t="shared" si="1"/>
        <v>#DIV/0!</v>
      </c>
      <c r="F27" s="4" t="e">
        <f t="shared" si="1"/>
        <v>#DIV/0!</v>
      </c>
      <c r="G27" s="4" t="e">
        <f t="shared" si="1"/>
        <v>#DIV/0!</v>
      </c>
    </row>
    <row r="29" spans="1:13" x14ac:dyDescent="0.3">
      <c r="A29" s="4" t="s">
        <v>22</v>
      </c>
      <c r="B29" s="4" t="s">
        <v>8</v>
      </c>
      <c r="C29" s="4" t="s">
        <v>23</v>
      </c>
    </row>
    <row r="30" spans="1:13" x14ac:dyDescent="0.3">
      <c r="A30" s="4" t="e">
        <f>AVERAGE(B27:G27)</f>
        <v>#DIV/0!</v>
      </c>
      <c r="B30" s="4" t="e">
        <f>_xlfn.STDEV.S(B27:G27)</f>
        <v>#DIV/0!</v>
      </c>
      <c r="C30" s="4" t="e">
        <f>SQRT(B30^2+2*G21^2)</f>
        <v>#DIV/0!</v>
      </c>
    </row>
    <row r="32" spans="1:13" x14ac:dyDescent="0.3">
      <c r="A32" t="s">
        <v>25</v>
      </c>
    </row>
    <row r="34" spans="1:4" x14ac:dyDescent="0.3">
      <c r="A34" s="4" t="s">
        <v>26</v>
      </c>
      <c r="B34" s="5" t="e">
        <f>SQRT(J21^2+(D2/B2)^2+(D3/B3)^2+4*(C12/A12)^2+(C19/A19)^2+(C30/A30)^2)</f>
        <v>#DIV/0!</v>
      </c>
    </row>
    <row r="35" spans="1:4" x14ac:dyDescent="0.3">
      <c r="A35" s="4" t="s">
        <v>27</v>
      </c>
      <c r="B35" s="4" t="e">
        <f>(8*6*10*B2*B3)/(3.14*A12^2*A19*A30*10^-6)</f>
        <v>#DIV/0!</v>
      </c>
      <c r="C35" s="6" t="s">
        <v>3</v>
      </c>
      <c r="D35" s="7" t="e">
        <f>B35*B34</f>
        <v>#DIV/0!</v>
      </c>
    </row>
    <row r="38" spans="1:4" x14ac:dyDescent="0.3">
      <c r="A38" t="s">
        <v>28</v>
      </c>
    </row>
    <row r="39" spans="1:4" x14ac:dyDescent="0.3">
      <c r="A39" t="s">
        <v>29</v>
      </c>
    </row>
    <row r="40" spans="1:4" x14ac:dyDescent="0.3">
      <c r="A40" t="s">
        <v>30</v>
      </c>
    </row>
  </sheetData>
  <phoneticPr fontId="5" type="noConversion"/>
  <pageMargins left="0.7" right="0.7" top="0.75" bottom="0.75" header="0.3" footer="0.3"/>
  <ignoredErrors>
    <ignoredError sqref="B26 C26:M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2024-03-27T14:53:22Z</dcterms:created>
  <dcterms:modified xsi:type="dcterms:W3CDTF">2024-03-27T15:36:19Z</dcterms:modified>
</cp:coreProperties>
</file>