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igelShrimp\Documents\物理实验工程\"/>
    </mc:Choice>
  </mc:AlternateContent>
  <xr:revisionPtr revIDLastSave="0" documentId="13_ncr:1_{86FD9B78-1C69-487F-B185-587C7733F22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J32" i="1"/>
  <c r="I32" i="1"/>
  <c r="H32" i="1"/>
  <c r="G32" i="1"/>
  <c r="F32" i="1"/>
  <c r="E32" i="1"/>
  <c r="D32" i="1"/>
  <c r="C32" i="1"/>
  <c r="B32" i="1"/>
  <c r="B23" i="1"/>
  <c r="C11" i="1"/>
  <c r="B15" i="1" s="1"/>
  <c r="D17" i="1" s="1"/>
  <c r="D11" i="1"/>
  <c r="E11" i="1"/>
  <c r="F11" i="1"/>
  <c r="G11" i="1"/>
  <c r="H11" i="1"/>
  <c r="I11" i="1"/>
  <c r="J11" i="1"/>
  <c r="K11" i="1"/>
  <c r="B11" i="1"/>
  <c r="B35" i="1" l="1"/>
  <c r="B36" i="1" s="1"/>
  <c r="B37" i="1" s="1"/>
  <c r="B14" i="1"/>
  <c r="B17" i="1" l="1"/>
  <c r="C13" i="1"/>
  <c r="C12" i="1" s="1"/>
  <c r="E13" i="1"/>
  <c r="E12" i="1" s="1"/>
  <c r="F13" i="1"/>
  <c r="F12" i="1" s="1"/>
  <c r="D13" i="1"/>
  <c r="D12" i="1" s="1"/>
  <c r="H13" i="1"/>
  <c r="H12" i="1" s="1"/>
  <c r="I13" i="1"/>
  <c r="I12" i="1" s="1"/>
  <c r="J13" i="1"/>
  <c r="J12" i="1" s="1"/>
  <c r="K13" i="1"/>
  <c r="K12" i="1" s="1"/>
  <c r="G13" i="1"/>
  <c r="G12" i="1" s="1"/>
  <c r="B13" i="1"/>
  <c r="B12" i="1" s="1"/>
  <c r="D34" i="1"/>
  <c r="D33" i="1" s="1"/>
  <c r="B34" i="1"/>
  <c r="B33" i="1" s="1"/>
  <c r="F34" i="1"/>
  <c r="F33" i="1" s="1"/>
  <c r="K34" i="1"/>
  <c r="K33" i="1" s="1"/>
  <c r="J34" i="1"/>
  <c r="J33" i="1" s="1"/>
  <c r="I34" i="1"/>
  <c r="I33" i="1" s="1"/>
  <c r="H34" i="1"/>
  <c r="H33" i="1" s="1"/>
  <c r="E34" i="1"/>
  <c r="E33" i="1" s="1"/>
  <c r="C34" i="1"/>
  <c r="C33" i="1" s="1"/>
  <c r="G34" i="1"/>
  <c r="G33" i="1" s="1"/>
  <c r="B18" i="1" l="1"/>
  <c r="I18" i="1"/>
  <c r="B24" i="1" l="1"/>
  <c r="E24" i="1" s="1"/>
  <c r="D18" i="1"/>
</calcChain>
</file>

<file path=xl/sharedStrings.xml><?xml version="1.0" encoding="utf-8"?>
<sst xmlns="http://schemas.openxmlformats.org/spreadsheetml/2006/main" count="72" uniqueCount="44">
  <si>
    <t>1.频率的测量</t>
    <phoneticPr fontId="4" type="noConversion"/>
  </si>
  <si>
    <t>频率f(khz)</t>
    <phoneticPr fontId="4" type="noConversion"/>
  </si>
  <si>
    <t>±</t>
    <phoneticPr fontId="4" type="noConversion"/>
  </si>
  <si>
    <t>2.共振干涉法测声波波长</t>
    <phoneticPr fontId="4" type="noConversion"/>
  </si>
  <si>
    <t>Δ0(mm)</t>
    <phoneticPr fontId="4" type="noConversion"/>
  </si>
  <si>
    <t>室温t(℃)</t>
    <phoneticPr fontId="4" type="noConversion"/>
  </si>
  <si>
    <t>Si(mm)</t>
    <phoneticPr fontId="4" type="noConversion"/>
  </si>
  <si>
    <t>S1</t>
    <phoneticPr fontId="4" type="noConversion"/>
  </si>
  <si>
    <t>S2</t>
    <phoneticPr fontId="4" type="noConversion"/>
  </si>
  <si>
    <t>S3</t>
  </si>
  <si>
    <t>S4</t>
  </si>
  <si>
    <t>S5</t>
  </si>
  <si>
    <t>S6</t>
  </si>
  <si>
    <t>S7</t>
  </si>
  <si>
    <t>S8</t>
  </si>
  <si>
    <t>S9</t>
  </si>
  <si>
    <t>S10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</si>
  <si>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</si>
  <si>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</si>
  <si>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</si>
  <si>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</si>
  <si>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</si>
  <si>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</si>
  <si>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</si>
  <si>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</si>
  <si>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</si>
  <si>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</si>
  <si>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Sj(mm)</t>
    <phoneticPr fontId="4" type="noConversion"/>
  </si>
  <si>
    <t>Sj-i(mm)</t>
    <phoneticPr fontId="4" type="noConversion"/>
  </si>
  <si>
    <t>平均Sj-i</t>
    <phoneticPr fontId="4" type="noConversion"/>
  </si>
  <si>
    <t>(ΔSj-i)^2(mm^2)</t>
    <phoneticPr fontId="4" type="noConversion"/>
  </si>
  <si>
    <t>ΔSj-i(mm)</t>
    <phoneticPr fontId="4" type="noConversion"/>
  </si>
  <si>
    <t>不确定度</t>
    <phoneticPr fontId="4" type="noConversion"/>
  </si>
  <si>
    <t>波长λ(mm)</t>
    <phoneticPr fontId="4" type="noConversion"/>
  </si>
  <si>
    <t>波速v(m/s)</t>
    <phoneticPr fontId="4" type="noConversion"/>
  </si>
  <si>
    <t>Er</t>
    <phoneticPr fontId="4" type="noConversion"/>
  </si>
  <si>
    <t>Er/E</t>
    <phoneticPr fontId="4" type="noConversion"/>
  </si>
  <si>
    <t>3.波速的计算</t>
    <phoneticPr fontId="4" type="noConversion"/>
  </si>
  <si>
    <t>4.与理论值相比</t>
    <phoneticPr fontId="4" type="noConversion"/>
  </si>
  <si>
    <t>Δv(m/s)</t>
    <phoneticPr fontId="4" type="noConversion"/>
  </si>
  <si>
    <t>v理(m/s)</t>
    <phoneticPr fontId="4" type="noConversion"/>
  </si>
  <si>
    <t>5.用相位比较法测量波长</t>
    <phoneticPr fontId="4" type="noConversion"/>
  </si>
  <si>
    <t>平均λ</t>
    <phoneticPr fontId="4" type="noConversion"/>
  </si>
  <si>
    <t>平均v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</si>
</sst>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5">
    <xf numFmtId="0" fontId="0" fillId="0" borderId="0" xfId="0"/>
    <xf numFmtId="0" fontId="3" fillId="4" borderId="0" xfId="3" applyAlignment="1"/>
    <xf numFmtId="0" fontId="1" fillId="2" borderId="0" xfId="1" applyAlignment="1"/>
    <xf numFmtId="0" fontId="2" fillId="3" borderId="0" xfId="2" applyAlignment="1"/>
    <xf numFmtId="10" fontId="2" fillId="3" borderId="0" xfId="2" applyNumberForma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F13" sqref="F13"/>
    </sheetView>
  </sheetViews>
  <sheetFormatPr defaultRowHeight="14" x14ac:dyDescent="0.3"/>
  <cols>
    <col min="1" max="1" width="23.5" customWidth="1"/>
    <col min="2" max="2" width="13.58203125" customWidth="1"/>
    <col min="3" max="3" width="16.08203125" customWidth="1"/>
    <col min="4" max="4" width="8.83203125" customWidth="1"/>
  </cols>
  <sheetData>
    <row r="1" spans="1:11" x14ac:dyDescent="0.3">
      <c r="A1" t="s">
        <v>0</v>
      </c>
    </row>
    <row r="3" spans="1:11" x14ac:dyDescent="0.3">
      <c r="A3" t="s">
        <v>1</v>
      </c>
      <c r="C3" s="1"/>
      <c r="D3" t="s">
        <v>2</v>
      </c>
      <c r="E3" s="2">
        <v>0.05</v>
      </c>
    </row>
    <row r="6" spans="1:11" x14ac:dyDescent="0.3">
      <c r="A6" t="s">
        <v>3</v>
      </c>
      <c r="B6" t="s">
        <v>5</v>
      </c>
      <c r="C6" s="2">
        <v>25</v>
      </c>
      <c r="D6" t="s">
        <v>4</v>
      </c>
      <c r="E6" s="2">
        <v>0.02</v>
      </c>
    </row>
    <row r="7" spans="1:11" x14ac:dyDescent="0.3"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</row>
    <row r="8" spans="1:11" x14ac:dyDescent="0.3">
      <c r="A8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3">
      <c r="B9" t="s">
        <v>17</v>
      </c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23</v>
      </c>
      <c r="I9" t="s">
        <v>24</v>
      </c>
      <c r="J9" t="s">
        <v>25</v>
      </c>
      <c r="K9" t="s">
        <v>26</v>
      </c>
    </row>
    <row r="10" spans="1:11" ht="12" customHeight="1" x14ac:dyDescent="0.3">
      <c r="A10" t="s">
        <v>27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t="s">
        <v>28</v>
      </c>
      <c r="B11" s="3">
        <f>B10-B8</f>
        <v>0</v>
      </c>
      <c r="C11" s="3">
        <f t="shared" ref="C11:K11" si="0">C10-C8</f>
        <v>0</v>
      </c>
      <c r="D11" s="3">
        <f t="shared" si="0"/>
        <v>0</v>
      </c>
      <c r="E11" s="3">
        <f t="shared" si="0"/>
        <v>0</v>
      </c>
      <c r="F11" s="3">
        <f t="shared" si="0"/>
        <v>0</v>
      </c>
      <c r="G11" s="3">
        <f t="shared" si="0"/>
        <v>0</v>
      </c>
      <c r="H11" s="3">
        <f t="shared" si="0"/>
        <v>0</v>
      </c>
      <c r="I11" s="3">
        <f t="shared" si="0"/>
        <v>0</v>
      </c>
      <c r="J11" s="3">
        <f t="shared" si="0"/>
        <v>0</v>
      </c>
      <c r="K11" s="3">
        <f t="shared" si="0"/>
        <v>0</v>
      </c>
    </row>
    <row r="12" spans="1:11" x14ac:dyDescent="0.3">
      <c r="A12" t="s">
        <v>30</v>
      </c>
      <c r="B12" s="3">
        <f>B13^2</f>
        <v>0</v>
      </c>
      <c r="C12" s="3">
        <f t="shared" ref="C12:K12" si="1">C13^2</f>
        <v>0</v>
      </c>
      <c r="D12" s="3">
        <f t="shared" si="1"/>
        <v>0</v>
      </c>
      <c r="E12" s="3">
        <f t="shared" si="1"/>
        <v>0</v>
      </c>
      <c r="F12" s="3">
        <f t="shared" si="1"/>
        <v>0</v>
      </c>
      <c r="G12" s="3">
        <f t="shared" si="1"/>
        <v>0</v>
      </c>
      <c r="H12" s="3">
        <f t="shared" si="1"/>
        <v>0</v>
      </c>
      <c r="I12" s="3">
        <f t="shared" si="1"/>
        <v>0</v>
      </c>
      <c r="J12" s="3">
        <f t="shared" si="1"/>
        <v>0</v>
      </c>
      <c r="K12" s="3">
        <f t="shared" si="1"/>
        <v>0</v>
      </c>
    </row>
    <row r="13" spans="1:11" x14ac:dyDescent="0.3">
      <c r="A13" t="s">
        <v>31</v>
      </c>
      <c r="B13" s="3">
        <f>B11-$B14</f>
        <v>0</v>
      </c>
      <c r="C13" s="3">
        <f t="shared" ref="C13:K13" si="2">C11-$B14</f>
        <v>0</v>
      </c>
      <c r="D13" s="3">
        <f t="shared" si="2"/>
        <v>0</v>
      </c>
      <c r="E13" s="3">
        <f t="shared" si="2"/>
        <v>0</v>
      </c>
      <c r="F13" s="3">
        <f t="shared" si="2"/>
        <v>0</v>
      </c>
      <c r="G13" s="3">
        <f t="shared" si="2"/>
        <v>0</v>
      </c>
      <c r="H13" s="3">
        <f t="shared" si="2"/>
        <v>0</v>
      </c>
      <c r="I13" s="3">
        <f t="shared" si="2"/>
        <v>0</v>
      </c>
      <c r="J13" s="3">
        <f t="shared" si="2"/>
        <v>0</v>
      </c>
      <c r="K13" s="3">
        <f t="shared" si="2"/>
        <v>0</v>
      </c>
    </row>
    <row r="14" spans="1:11" x14ac:dyDescent="0.3">
      <c r="A14" t="s">
        <v>29</v>
      </c>
      <c r="B14" s="3">
        <f>AVERAGE(B11:K11)</f>
        <v>0</v>
      </c>
    </row>
    <row r="15" spans="1:11" x14ac:dyDescent="0.3">
      <c r="A15" t="s">
        <v>32</v>
      </c>
      <c r="B15" s="3">
        <f>SQRT(_xlfn.STDEV.S(B11:K11)^2+SQRT(2*E6^2))</f>
        <v>0.16817928305074292</v>
      </c>
    </row>
    <row r="16" spans="1:11" x14ac:dyDescent="0.3">
      <c r="A16" t="s">
        <v>37</v>
      </c>
    </row>
    <row r="17" spans="1:11" x14ac:dyDescent="0.3">
      <c r="A17" t="s">
        <v>33</v>
      </c>
      <c r="B17" s="3">
        <f>B14/10</f>
        <v>0</v>
      </c>
      <c r="C17" t="s">
        <v>2</v>
      </c>
      <c r="D17" s="3">
        <f>B15/10</f>
        <v>1.6817928305074292E-2</v>
      </c>
    </row>
    <row r="18" spans="1:11" x14ac:dyDescent="0.3">
      <c r="A18" t="s">
        <v>34</v>
      </c>
      <c r="B18" s="3">
        <f>C3*B17</f>
        <v>0</v>
      </c>
      <c r="C18" t="s">
        <v>2</v>
      </c>
      <c r="D18" s="3" t="e">
        <f>B18*I18</f>
        <v>#DIV/0!</v>
      </c>
      <c r="H18" t="s">
        <v>36</v>
      </c>
      <c r="I18" s="4" t="e">
        <f>SQRT((E3/C3)^2+(D17/B17)^2)</f>
        <v>#DIV/0!</v>
      </c>
    </row>
    <row r="21" spans="1:11" x14ac:dyDescent="0.3">
      <c r="A21" t="s">
        <v>38</v>
      </c>
    </row>
    <row r="23" spans="1:11" x14ac:dyDescent="0.3">
      <c r="A23" t="s">
        <v>40</v>
      </c>
      <c r="B23" s="3">
        <f>331.45*SQRT(1+(C6)/(273.15))</f>
        <v>346.28591544910125</v>
      </c>
    </row>
    <row r="24" spans="1:11" x14ac:dyDescent="0.3">
      <c r="A24" t="s">
        <v>39</v>
      </c>
      <c r="B24" s="3">
        <f>ABS(B23-B18)</f>
        <v>346.28591544910125</v>
      </c>
      <c r="D24" t="s">
        <v>35</v>
      </c>
      <c r="E24" s="4">
        <f>B24/B23</f>
        <v>1</v>
      </c>
    </row>
    <row r="27" spans="1:11" x14ac:dyDescent="0.3">
      <c r="A27" t="s">
        <v>41</v>
      </c>
    </row>
    <row r="28" spans="1:11" x14ac:dyDescent="0.3">
      <c r="B28" t="s">
        <v>7</v>
      </c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13</v>
      </c>
      <c r="I28" t="s">
        <v>14</v>
      </c>
      <c r="J28" t="s">
        <v>15</v>
      </c>
      <c r="K28" t="s">
        <v>16</v>
      </c>
    </row>
    <row r="29" spans="1:11" x14ac:dyDescent="0.3">
      <c r="A29" t="s">
        <v>6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B30" t="s">
        <v>17</v>
      </c>
      <c r="C30" t="s">
        <v>18</v>
      </c>
      <c r="D30" t="s">
        <v>19</v>
      </c>
      <c r="E30" t="s">
        <v>20</v>
      </c>
      <c r="F30" t="s">
        <v>21</v>
      </c>
      <c r="G30" t="s">
        <v>22</v>
      </c>
      <c r="H30" t="s">
        <v>23</v>
      </c>
      <c r="I30" t="s">
        <v>24</v>
      </c>
      <c r="J30" t="s">
        <v>25</v>
      </c>
      <c r="K30" t="s">
        <v>26</v>
      </c>
    </row>
    <row r="31" spans="1:11" x14ac:dyDescent="0.3">
      <c r="A31" t="s">
        <v>27</v>
      </c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">
      <c r="A32" t="s">
        <v>28</v>
      </c>
      <c r="B32" s="3">
        <f>B31-B29</f>
        <v>0</v>
      </c>
      <c r="C32" s="3">
        <f t="shared" ref="C32" si="3">C31-C29</f>
        <v>0</v>
      </c>
      <c r="D32" s="3">
        <f t="shared" ref="D32" si="4">D31-D29</f>
        <v>0</v>
      </c>
      <c r="E32" s="3">
        <f t="shared" ref="E32" si="5">E31-E29</f>
        <v>0</v>
      </c>
      <c r="F32" s="3">
        <f t="shared" ref="F32" si="6">F31-F29</f>
        <v>0</v>
      </c>
      <c r="G32" s="3">
        <f t="shared" ref="G32" si="7">G31-G29</f>
        <v>0</v>
      </c>
      <c r="H32" s="3">
        <f t="shared" ref="H32" si="8">H31-H29</f>
        <v>0</v>
      </c>
      <c r="I32" s="3">
        <f t="shared" ref="I32" si="9">I31-I29</f>
        <v>0</v>
      </c>
      <c r="J32" s="3">
        <f t="shared" ref="J32" si="10">J31-J29</f>
        <v>0</v>
      </c>
      <c r="K32" s="3">
        <f t="shared" ref="K32" si="11">K31-K29</f>
        <v>0</v>
      </c>
    </row>
    <row r="33" spans="1:11" x14ac:dyDescent="0.3">
      <c r="A33" t="s">
        <v>30</v>
      </c>
      <c r="B33" s="3">
        <f>B34^2</f>
        <v>0</v>
      </c>
      <c r="C33" s="3">
        <f t="shared" ref="C33" si="12">C34^2</f>
        <v>0</v>
      </c>
      <c r="D33" s="3">
        <f t="shared" ref="D33" si="13">D34^2</f>
        <v>0</v>
      </c>
      <c r="E33" s="3">
        <f t="shared" ref="E33" si="14">E34^2</f>
        <v>0</v>
      </c>
      <c r="F33" s="3">
        <f t="shared" ref="F33" si="15">F34^2</f>
        <v>0</v>
      </c>
      <c r="G33" s="3">
        <f t="shared" ref="G33" si="16">G34^2</f>
        <v>0</v>
      </c>
      <c r="H33" s="3">
        <f t="shared" ref="H33" si="17">H34^2</f>
        <v>0</v>
      </c>
      <c r="I33" s="3">
        <f t="shared" ref="I33" si="18">I34^2</f>
        <v>0</v>
      </c>
      <c r="J33" s="3">
        <f t="shared" ref="J33" si="19">J34^2</f>
        <v>0</v>
      </c>
      <c r="K33" s="3">
        <f t="shared" ref="K33" si="20">K34^2</f>
        <v>0</v>
      </c>
    </row>
    <row r="34" spans="1:11" x14ac:dyDescent="0.3">
      <c r="A34" t="s">
        <v>31</v>
      </c>
      <c r="B34" s="3">
        <f>B32-$B35</f>
        <v>0</v>
      </c>
      <c r="C34" s="3">
        <f t="shared" ref="C34" si="21">C32-$B35</f>
        <v>0</v>
      </c>
      <c r="D34" s="3">
        <f t="shared" ref="D34" si="22">D32-$B35</f>
        <v>0</v>
      </c>
      <c r="E34" s="3">
        <f t="shared" ref="E34" si="23">E32-$B35</f>
        <v>0</v>
      </c>
      <c r="F34" s="3">
        <f t="shared" ref="F34" si="24">F32-$B35</f>
        <v>0</v>
      </c>
      <c r="G34" s="3">
        <f t="shared" ref="G34" si="25">G32-$B35</f>
        <v>0</v>
      </c>
      <c r="H34" s="3">
        <f t="shared" ref="H34" si="26">H32-$B35</f>
        <v>0</v>
      </c>
      <c r="I34" s="3">
        <f t="shared" ref="I34" si="27">I32-$B35</f>
        <v>0</v>
      </c>
      <c r="J34" s="3">
        <f t="shared" ref="J34" si="28">J32-$B35</f>
        <v>0</v>
      </c>
      <c r="K34" s="3">
        <f t="shared" ref="K34" si="29">K32-$B35</f>
        <v>0</v>
      </c>
    </row>
    <row r="35" spans="1:11" x14ac:dyDescent="0.3">
      <c r="A35" t="s">
        <v>29</v>
      </c>
      <c r="B35" s="3">
        <f>AVERAGE(B32:K32)</f>
        <v>0</v>
      </c>
    </row>
    <row r="36" spans="1:11" x14ac:dyDescent="0.3">
      <c r="A36" t="s">
        <v>42</v>
      </c>
      <c r="B36" s="3">
        <f>B35/10</f>
        <v>0</v>
      </c>
    </row>
    <row r="37" spans="1:11" x14ac:dyDescent="0.3">
      <c r="A37" t="s">
        <v>43</v>
      </c>
      <c r="B37" s="3">
        <f>C3*B36</f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RigelShrimp</dc:creator>
  <cp:lastModifiedBy>John Smith</cp:lastModifiedBy>
  <dcterms:created xsi:type="dcterms:W3CDTF">2015-06-05T18:17:20Z</dcterms:created>
  <dcterms:modified xsi:type="dcterms:W3CDTF">2024-03-29T14:27:10Z</dcterms:modified>
</cp:coreProperties>
</file>