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igelShrimp\Documents\物理实验工程\"/>
    </mc:Choice>
  </mc:AlternateContent>
  <xr:revisionPtr revIDLastSave="0" documentId="13_ncr:1_{ABEF9DE7-26CA-46BE-8C56-CF78214B77D4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E46" i="1" s="1"/>
  <c r="C45" i="1"/>
  <c r="D45" i="1"/>
  <c r="E45" i="1"/>
  <c r="F45" i="1"/>
  <c r="B45" i="1"/>
  <c r="G27" i="1"/>
  <c r="G31" i="1"/>
  <c r="F30" i="1"/>
  <c r="D34" i="1"/>
  <c r="D30" i="1"/>
  <c r="G23" i="1"/>
  <c r="F26" i="1"/>
  <c r="G19" i="1"/>
  <c r="F22" i="1"/>
  <c r="F14" i="1"/>
  <c r="D18" i="1"/>
  <c r="D14" i="1"/>
  <c r="G11" i="1" s="1"/>
  <c r="F10" i="1"/>
  <c r="D10" i="1"/>
  <c r="G7" i="1" s="1"/>
  <c r="F6" i="1"/>
  <c r="B46" i="1" l="1"/>
  <c r="F46" i="1"/>
  <c r="C46" i="1"/>
  <c r="D46" i="1"/>
  <c r="I3" i="1"/>
  <c r="N3" i="1"/>
  <c r="I7" i="1" l="1"/>
  <c r="K7" i="1" s="1"/>
  <c r="I27" i="1"/>
  <c r="K27" i="1" s="1"/>
  <c r="E47" i="1"/>
  <c r="E48" i="1" s="1"/>
  <c r="D47" i="1"/>
  <c r="C47" i="1"/>
  <c r="I23" i="1"/>
  <c r="K23" i="1" s="1"/>
  <c r="I19" i="1"/>
  <c r="K19" i="1" s="1"/>
  <c r="B47" i="1"/>
  <c r="B48" i="1" s="1"/>
  <c r="I11" i="1"/>
  <c r="K11" i="1" s="1"/>
  <c r="F47" i="1"/>
  <c r="F48" i="1" s="1"/>
  <c r="D48" i="1"/>
  <c r="C48" i="1"/>
</calcChain>
</file>

<file path=xl/sharedStrings.xml><?xml version="1.0" encoding="utf-8"?>
<sst xmlns="http://schemas.openxmlformats.org/spreadsheetml/2006/main" count="48" uniqueCount="38">
  <si>
    <t>转动惯量测定数据记录表格</t>
    <phoneticPr fontId="1" type="noConversion"/>
  </si>
  <si>
    <t>物体名称</t>
    <phoneticPr fontId="1" type="noConversion"/>
  </si>
  <si>
    <t>质量(kg)</t>
    <phoneticPr fontId="1" type="noConversion"/>
  </si>
  <si>
    <t>几何尺寸(mm)</t>
    <phoneticPr fontId="1" type="noConversion"/>
  </si>
  <si>
    <t>载物圆盘</t>
    <phoneticPr fontId="1" type="noConversion"/>
  </si>
  <si>
    <t>周期(s)</t>
    <phoneticPr fontId="1" type="noConversion"/>
  </si>
  <si>
    <t>T0</t>
    <phoneticPr fontId="1" type="noConversion"/>
  </si>
  <si>
    <t>T平均</t>
    <phoneticPr fontId="1" type="noConversion"/>
  </si>
  <si>
    <t>理论值(kg*m^2)</t>
    <phoneticPr fontId="1" type="noConversion"/>
  </si>
  <si>
    <t>实验值(kg*m^2)</t>
    <phoneticPr fontId="1" type="noConversion"/>
  </si>
  <si>
    <t>百分差E</t>
    <phoneticPr fontId="1" type="noConversion"/>
  </si>
  <si>
    <t>实心金属圆柱</t>
    <phoneticPr fontId="1" type="noConversion"/>
  </si>
  <si>
    <t>D</t>
    <phoneticPr fontId="1" type="noConversion"/>
  </si>
  <si>
    <t>平均值</t>
    <phoneticPr fontId="1" type="noConversion"/>
  </si>
  <si>
    <t>T1</t>
    <phoneticPr fontId="1" type="noConversion"/>
  </si>
  <si>
    <t>弹簧扭转系数k</t>
    <phoneticPr fontId="1" type="noConversion"/>
  </si>
  <si>
    <t>空心金属圆柱</t>
    <phoneticPr fontId="1" type="noConversion"/>
  </si>
  <si>
    <t>d</t>
    <phoneticPr fontId="1" type="noConversion"/>
  </si>
  <si>
    <t>T2</t>
    <phoneticPr fontId="1" type="noConversion"/>
  </si>
  <si>
    <t>实心球体</t>
    <phoneticPr fontId="1" type="noConversion"/>
  </si>
  <si>
    <t>T4</t>
    <phoneticPr fontId="1" type="noConversion"/>
  </si>
  <si>
    <t>金属细杆</t>
    <phoneticPr fontId="1" type="noConversion"/>
  </si>
  <si>
    <t>长度L平均值</t>
    <phoneticPr fontId="1" type="noConversion"/>
  </si>
  <si>
    <t>T5</t>
    <phoneticPr fontId="1" type="noConversion"/>
  </si>
  <si>
    <t>长方体</t>
    <phoneticPr fontId="1" type="noConversion"/>
  </si>
  <si>
    <t>a</t>
    <phoneticPr fontId="1" type="noConversion"/>
  </si>
  <si>
    <t>a平均</t>
    <phoneticPr fontId="1" type="noConversion"/>
  </si>
  <si>
    <t>b</t>
    <phoneticPr fontId="1" type="noConversion"/>
  </si>
  <si>
    <t>b平均</t>
    <phoneticPr fontId="1" type="noConversion"/>
  </si>
  <si>
    <t>T3</t>
    <phoneticPr fontId="1" type="noConversion"/>
  </si>
  <si>
    <t>2.平行轴定理</t>
    <phoneticPr fontId="1" type="noConversion"/>
  </si>
  <si>
    <t>m1(kg)</t>
    <phoneticPr fontId="1" type="noConversion"/>
  </si>
  <si>
    <t>2*J6</t>
    <phoneticPr fontId="1" type="noConversion"/>
  </si>
  <si>
    <t>x(cm)</t>
    <phoneticPr fontId="1" type="noConversion"/>
  </si>
  <si>
    <t>T(s)</t>
    <phoneticPr fontId="1" type="noConversion"/>
  </si>
  <si>
    <t>T平均(s)</t>
    <phoneticPr fontId="1" type="noConversion"/>
  </si>
  <si>
    <t>理论值</t>
    <phoneticPr fontId="1" type="noConversion"/>
  </si>
  <si>
    <t>实验值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</si>
</sst>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5">
    <xf numFmtId="0" fontId="0" fillId="0" borderId="0"/>
    <xf numFmtId="43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4" fillId="3" borderId="0" xfId="3" applyAlignment="1">
      <alignment horizontal="center" vertical="center"/>
    </xf>
    <xf numFmtId="0" fontId="5" fillId="4" borderId="0" xfId="4" applyAlignment="1">
      <alignment horizontal="center" vertical="center"/>
    </xf>
    <xf numFmtId="0" fontId="5" fillId="4" borderId="0" xfId="4" applyAlignment="1">
      <alignment horizontal="center" vertical="center"/>
    </xf>
    <xf numFmtId="0" fontId="4" fillId="3" borderId="0" xfId="3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2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4" fillId="3" borderId="0" xfId="3" applyNumberFormat="1" applyAlignment="1">
      <alignment horizontal="center" vertical="center"/>
    </xf>
    <xf numFmtId="0" fontId="0" fillId="0" borderId="1" xfId="0" applyBorder="1"/>
    <xf numFmtId="0" fontId="0" fillId="0" borderId="0" xfId="0" applyFill="1" applyBorder="1" applyAlignment="1">
      <alignment horizontal="center" vertical="center"/>
    </xf>
    <xf numFmtId="10" fontId="4" fillId="3" borderId="0" xfId="3" applyNumberFormat="1" applyAlignment="1"/>
  </cellXfs>
  <cellStyles count="5">
    <cellStyle name="差" xfId="3" builtinId="27"/>
    <cellStyle name="常规" xfId="0" builtinId="0"/>
    <cellStyle name="好" xfId="2" builtinId="26"/>
    <cellStyle name="千位分隔" xfId="1" builtinId="3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zoomScaleNormal="100" workbookViewId="0">
      <selection activeCell="I41" sqref="I41"/>
    </sheetView>
  </sheetViews>
  <sheetFormatPr defaultRowHeight="14" x14ac:dyDescent="0.3"/>
  <cols>
    <col min="1" max="1" width="26.1640625" customWidth="1"/>
    <col min="2" max="2" width="14.25" customWidth="1"/>
    <col min="3" max="3" width="10.58203125" customWidth="1"/>
    <col min="7" max="7" width="10.08203125" customWidth="1"/>
    <col min="8" max="8" width="9.4140625" customWidth="1"/>
    <col min="14" max="14" width="17.08203125" customWidth="1"/>
  </cols>
  <sheetData>
    <row r="1" spans="1:14" ht="23" customHeight="1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x14ac:dyDescent="0.3">
      <c r="A2" s="7" t="s">
        <v>1</v>
      </c>
      <c r="B2" s="7" t="s">
        <v>2</v>
      </c>
      <c r="C2" s="1" t="s">
        <v>3</v>
      </c>
      <c r="D2" s="1"/>
      <c r="E2" s="1" t="s">
        <v>5</v>
      </c>
      <c r="F2" s="1"/>
      <c r="G2" s="2" t="s">
        <v>8</v>
      </c>
      <c r="H2" s="2"/>
      <c r="I2" s="1" t="s">
        <v>9</v>
      </c>
      <c r="J2" s="1"/>
      <c r="K2" s="1" t="s">
        <v>10</v>
      </c>
      <c r="L2" s="1"/>
      <c r="M2" s="7"/>
      <c r="N2" s="7" t="s">
        <v>15</v>
      </c>
    </row>
    <row r="3" spans="1:14" x14ac:dyDescent="0.3">
      <c r="A3" s="1" t="s">
        <v>4</v>
      </c>
      <c r="B3" s="9"/>
      <c r="C3" s="9"/>
      <c r="D3" s="9"/>
      <c r="E3" s="1" t="s">
        <v>6</v>
      </c>
      <c r="F3" s="5"/>
      <c r="G3" s="9"/>
      <c r="H3" s="9"/>
      <c r="I3" s="3" t="e">
        <f>F6^2/(F10^2-F6^2)*G7</f>
        <v>#DIV/0!</v>
      </c>
      <c r="J3" s="3"/>
      <c r="K3" s="11"/>
      <c r="L3" s="11"/>
      <c r="M3" s="7"/>
      <c r="N3" s="6" t="e">
        <f>(4*3.14^2*G7)/(F10^2-F6^2)</f>
        <v>#DIV/0!</v>
      </c>
    </row>
    <row r="4" spans="1:14" x14ac:dyDescent="0.3">
      <c r="A4" s="1"/>
      <c r="B4" s="9"/>
      <c r="C4" s="9"/>
      <c r="D4" s="9"/>
      <c r="E4" s="1"/>
      <c r="F4" s="5"/>
      <c r="G4" s="9"/>
      <c r="H4" s="9"/>
      <c r="I4" s="3"/>
      <c r="J4" s="3"/>
      <c r="K4" s="11"/>
      <c r="L4" s="11"/>
      <c r="M4" s="7"/>
      <c r="N4" s="7"/>
    </row>
    <row r="5" spans="1:14" x14ac:dyDescent="0.3">
      <c r="A5" s="1"/>
      <c r="B5" s="9"/>
      <c r="C5" s="9"/>
      <c r="D5" s="9"/>
      <c r="E5" s="1"/>
      <c r="F5" s="5"/>
      <c r="G5" s="9"/>
      <c r="H5" s="9"/>
      <c r="I5" s="3"/>
      <c r="J5" s="3"/>
      <c r="K5" s="11"/>
      <c r="L5" s="11"/>
      <c r="M5" s="7"/>
      <c r="N5" s="7"/>
    </row>
    <row r="6" spans="1:14" x14ac:dyDescent="0.3">
      <c r="A6" s="1"/>
      <c r="B6" s="9"/>
      <c r="C6" s="9"/>
      <c r="D6" s="9"/>
      <c r="E6" s="7" t="s">
        <v>7</v>
      </c>
      <c r="F6" s="6" t="e">
        <f>AVERAGE(F3:F5)</f>
        <v>#DIV/0!</v>
      </c>
      <c r="G6" s="9"/>
      <c r="H6" s="9"/>
      <c r="I6" s="3"/>
      <c r="J6" s="3"/>
      <c r="K6" s="11"/>
      <c r="L6" s="11"/>
      <c r="M6" s="7"/>
      <c r="N6" s="7"/>
    </row>
    <row r="7" spans="1:14" x14ac:dyDescent="0.3">
      <c r="A7" s="1" t="s">
        <v>11</v>
      </c>
      <c r="B7" s="4"/>
      <c r="C7" s="1" t="s">
        <v>12</v>
      </c>
      <c r="D7" s="5"/>
      <c r="E7" s="1" t="s">
        <v>14</v>
      </c>
      <c r="F7" s="5"/>
      <c r="G7" s="3" t="e">
        <f>0.125*B7*D10^2*0.000001</f>
        <v>#DIV/0!</v>
      </c>
      <c r="H7" s="3"/>
      <c r="I7" s="3" t="e">
        <f>(N3/(4*3.14^2))*F10^2-I3</f>
        <v>#DIV/0!</v>
      </c>
      <c r="J7" s="3"/>
      <c r="K7" s="3" t="e">
        <f>ABS(I7-G7)/G7</f>
        <v>#DIV/0!</v>
      </c>
      <c r="L7" s="3"/>
      <c r="M7" s="7"/>
      <c r="N7" s="7"/>
    </row>
    <row r="8" spans="1:14" x14ac:dyDescent="0.3">
      <c r="A8" s="1"/>
      <c r="B8" s="4"/>
      <c r="C8" s="1"/>
      <c r="D8" s="5"/>
      <c r="E8" s="1"/>
      <c r="F8" s="5"/>
      <c r="G8" s="3"/>
      <c r="H8" s="3"/>
      <c r="I8" s="3"/>
      <c r="J8" s="3"/>
      <c r="K8" s="3"/>
      <c r="L8" s="3"/>
      <c r="M8" s="7"/>
      <c r="N8" s="7"/>
    </row>
    <row r="9" spans="1:14" x14ac:dyDescent="0.3">
      <c r="A9" s="1"/>
      <c r="B9" s="4"/>
      <c r="C9" s="1"/>
      <c r="D9" s="5"/>
      <c r="E9" s="1"/>
      <c r="F9" s="5"/>
      <c r="G9" s="3"/>
      <c r="H9" s="3"/>
      <c r="I9" s="3"/>
      <c r="J9" s="3"/>
      <c r="K9" s="3"/>
      <c r="L9" s="3"/>
      <c r="M9" s="7"/>
      <c r="N9" s="7"/>
    </row>
    <row r="10" spans="1:14" x14ac:dyDescent="0.3">
      <c r="A10" s="1"/>
      <c r="B10" s="4"/>
      <c r="C10" s="7" t="s">
        <v>13</v>
      </c>
      <c r="D10" s="6" t="e">
        <f>AVERAGE(D7:D9)</f>
        <v>#DIV/0!</v>
      </c>
      <c r="E10" s="7" t="s">
        <v>13</v>
      </c>
      <c r="F10" s="6" t="e">
        <f>AVERAGE(F7:F9)</f>
        <v>#DIV/0!</v>
      </c>
      <c r="G10" s="3"/>
      <c r="H10" s="3"/>
      <c r="I10" s="3"/>
      <c r="J10" s="3"/>
      <c r="K10" s="3"/>
      <c r="L10" s="3"/>
      <c r="M10" s="7"/>
      <c r="N10" s="7"/>
    </row>
    <row r="11" spans="1:14" x14ac:dyDescent="0.3">
      <c r="A11" s="1" t="s">
        <v>16</v>
      </c>
      <c r="B11" s="4"/>
      <c r="C11" s="1" t="s">
        <v>12</v>
      </c>
      <c r="D11" s="5"/>
      <c r="E11" s="1" t="s">
        <v>18</v>
      </c>
      <c r="F11" s="5"/>
      <c r="G11" s="3" t="e">
        <f>0.125*B11*(D14^2+D18^2)*0.000001</f>
        <v>#DIV/0!</v>
      </c>
      <c r="H11" s="3"/>
      <c r="I11" s="3" t="e">
        <f>N3/(4*3.14^2)*F14^2-I3</f>
        <v>#DIV/0!</v>
      </c>
      <c r="J11" s="3"/>
      <c r="K11" s="10" t="e">
        <f>ABS(I11-G11)/G11</f>
        <v>#DIV/0!</v>
      </c>
      <c r="L11" s="10"/>
      <c r="M11" s="7"/>
      <c r="N11" s="7"/>
    </row>
    <row r="12" spans="1:14" x14ac:dyDescent="0.3">
      <c r="A12" s="1"/>
      <c r="B12" s="4"/>
      <c r="C12" s="1"/>
      <c r="D12" s="5"/>
      <c r="E12" s="1"/>
      <c r="F12" s="5"/>
      <c r="G12" s="3"/>
      <c r="H12" s="3"/>
      <c r="I12" s="3"/>
      <c r="J12" s="3"/>
      <c r="K12" s="10"/>
      <c r="L12" s="10"/>
      <c r="M12" s="7"/>
      <c r="N12" s="7"/>
    </row>
    <row r="13" spans="1:14" x14ac:dyDescent="0.3">
      <c r="A13" s="1"/>
      <c r="B13" s="4"/>
      <c r="C13" s="1"/>
      <c r="D13" s="5"/>
      <c r="E13" s="1"/>
      <c r="F13" s="5"/>
      <c r="G13" s="3"/>
      <c r="H13" s="3"/>
      <c r="I13" s="3"/>
      <c r="J13" s="3"/>
      <c r="K13" s="10"/>
      <c r="L13" s="10"/>
      <c r="M13" s="7"/>
      <c r="N13" s="7"/>
    </row>
    <row r="14" spans="1:14" x14ac:dyDescent="0.3">
      <c r="A14" s="1"/>
      <c r="B14" s="4"/>
      <c r="C14" s="7" t="s">
        <v>13</v>
      </c>
      <c r="D14" s="6" t="e">
        <f>AVERAGE(D11:D13)</f>
        <v>#DIV/0!</v>
      </c>
      <c r="E14" s="7" t="s">
        <v>13</v>
      </c>
      <c r="F14" s="6" t="e">
        <f>AVERAGE(F11:F13)</f>
        <v>#DIV/0!</v>
      </c>
      <c r="G14" s="3"/>
      <c r="H14" s="3"/>
      <c r="I14" s="3"/>
      <c r="J14" s="3"/>
      <c r="K14" s="10"/>
      <c r="L14" s="10"/>
      <c r="M14" s="7"/>
      <c r="N14" s="7"/>
    </row>
    <row r="15" spans="1:14" x14ac:dyDescent="0.3">
      <c r="A15" s="1"/>
      <c r="B15" s="4"/>
      <c r="C15" s="1" t="s">
        <v>17</v>
      </c>
      <c r="D15" s="5"/>
      <c r="E15" s="9"/>
      <c r="F15" s="9"/>
      <c r="G15" s="9"/>
      <c r="H15" s="9"/>
      <c r="I15" s="9"/>
      <c r="J15" s="9"/>
      <c r="K15" s="9"/>
      <c r="L15" s="9"/>
      <c r="M15" s="7"/>
      <c r="N15" s="7"/>
    </row>
    <row r="16" spans="1:14" x14ac:dyDescent="0.3">
      <c r="A16" s="1"/>
      <c r="B16" s="4"/>
      <c r="C16" s="1"/>
      <c r="D16" s="5"/>
      <c r="E16" s="9"/>
      <c r="F16" s="9"/>
      <c r="G16" s="9"/>
      <c r="H16" s="9"/>
      <c r="I16" s="9"/>
      <c r="J16" s="9"/>
      <c r="K16" s="9"/>
      <c r="L16" s="9"/>
      <c r="M16" s="7"/>
      <c r="N16" s="7"/>
    </row>
    <row r="17" spans="1:14" x14ac:dyDescent="0.3">
      <c r="A17" s="1"/>
      <c r="B17" s="4"/>
      <c r="C17" s="1"/>
      <c r="D17" s="5"/>
      <c r="E17" s="9"/>
      <c r="F17" s="9"/>
      <c r="G17" s="9"/>
      <c r="H17" s="9"/>
      <c r="I17" s="9"/>
      <c r="J17" s="9"/>
      <c r="K17" s="9"/>
      <c r="L17" s="9"/>
      <c r="M17" s="7"/>
      <c r="N17" s="7"/>
    </row>
    <row r="18" spans="1:14" x14ac:dyDescent="0.3">
      <c r="A18" s="1"/>
      <c r="B18" s="4"/>
      <c r="C18" s="7" t="s">
        <v>13</v>
      </c>
      <c r="D18" s="6" t="e">
        <f>AVERAGE(D15:D17)</f>
        <v>#DIV/0!</v>
      </c>
      <c r="E18" s="9"/>
      <c r="F18" s="9"/>
      <c r="G18" s="9"/>
      <c r="H18" s="9"/>
      <c r="I18" s="9"/>
      <c r="J18" s="9"/>
      <c r="K18" s="9"/>
      <c r="L18" s="9"/>
      <c r="M18" s="7"/>
      <c r="N18" s="7"/>
    </row>
    <row r="19" spans="1:14" x14ac:dyDescent="0.3">
      <c r="A19" s="1" t="s">
        <v>19</v>
      </c>
      <c r="B19" s="4"/>
      <c r="C19" s="1" t="s">
        <v>12</v>
      </c>
      <c r="D19" s="4"/>
      <c r="E19" s="1" t="s">
        <v>20</v>
      </c>
      <c r="F19" s="5"/>
      <c r="G19" s="3">
        <f>0.1*B19*D19^2*0.000001</f>
        <v>0</v>
      </c>
      <c r="H19" s="3"/>
      <c r="I19" s="3" t="e">
        <f>N3/(4*3.14^2)*F22^2</f>
        <v>#DIV/0!</v>
      </c>
      <c r="J19" s="3"/>
      <c r="K19" s="10" t="e">
        <f>ABS(I19-G19)/G19</f>
        <v>#DIV/0!</v>
      </c>
      <c r="L19" s="10"/>
      <c r="M19" s="7"/>
      <c r="N19" s="7"/>
    </row>
    <row r="20" spans="1:14" x14ac:dyDescent="0.3">
      <c r="A20" s="1"/>
      <c r="B20" s="4"/>
      <c r="C20" s="1"/>
      <c r="D20" s="4"/>
      <c r="E20" s="1"/>
      <c r="F20" s="5"/>
      <c r="G20" s="3"/>
      <c r="H20" s="3"/>
      <c r="I20" s="3"/>
      <c r="J20" s="3"/>
      <c r="K20" s="10"/>
      <c r="L20" s="10"/>
      <c r="M20" s="7"/>
      <c r="N20" s="7"/>
    </row>
    <row r="21" spans="1:14" x14ac:dyDescent="0.3">
      <c r="A21" s="1"/>
      <c r="B21" s="4"/>
      <c r="C21" s="1"/>
      <c r="D21" s="4"/>
      <c r="E21" s="1"/>
      <c r="F21" s="5"/>
      <c r="G21" s="3"/>
      <c r="H21" s="3"/>
      <c r="I21" s="3"/>
      <c r="J21" s="3"/>
      <c r="K21" s="10"/>
      <c r="L21" s="10"/>
      <c r="M21" s="7"/>
      <c r="N21" s="7"/>
    </row>
    <row r="22" spans="1:14" x14ac:dyDescent="0.3">
      <c r="A22" s="1"/>
      <c r="B22" s="4"/>
      <c r="C22" s="1"/>
      <c r="D22" s="4"/>
      <c r="E22" s="7" t="s">
        <v>13</v>
      </c>
      <c r="F22" s="6" t="e">
        <f>AVERAGE(F19:F21)</f>
        <v>#DIV/0!</v>
      </c>
      <c r="G22" s="3"/>
      <c r="H22" s="3"/>
      <c r="I22" s="3"/>
      <c r="J22" s="3"/>
      <c r="K22" s="10"/>
      <c r="L22" s="10"/>
      <c r="M22" s="7"/>
      <c r="N22" s="7"/>
    </row>
    <row r="23" spans="1:14" x14ac:dyDescent="0.3">
      <c r="A23" s="12" t="s">
        <v>21</v>
      </c>
      <c r="B23" s="4"/>
      <c r="C23" s="1" t="s">
        <v>22</v>
      </c>
      <c r="D23" s="4"/>
      <c r="E23" s="1" t="s">
        <v>23</v>
      </c>
      <c r="F23" s="5"/>
      <c r="G23" s="3">
        <f>1/12*B23*D23^2*0.000001</f>
        <v>0</v>
      </c>
      <c r="H23" s="3"/>
      <c r="I23" s="3" t="e">
        <f>N3/(4*3.14^2)*F26^2</f>
        <v>#DIV/0!</v>
      </c>
      <c r="J23" s="3"/>
      <c r="K23" s="10" t="e">
        <f>ABS(I23-G23)/G23</f>
        <v>#DIV/0!</v>
      </c>
      <c r="L23" s="10"/>
      <c r="M23" s="7"/>
      <c r="N23" s="7"/>
    </row>
    <row r="24" spans="1:14" x14ac:dyDescent="0.3">
      <c r="A24" s="12"/>
      <c r="B24" s="4"/>
      <c r="C24" s="1"/>
      <c r="D24" s="4"/>
      <c r="E24" s="1"/>
      <c r="F24" s="5"/>
      <c r="G24" s="3"/>
      <c r="H24" s="3"/>
      <c r="I24" s="3"/>
      <c r="J24" s="3"/>
      <c r="K24" s="10"/>
      <c r="L24" s="10"/>
      <c r="M24" s="7"/>
      <c r="N24" s="7"/>
    </row>
    <row r="25" spans="1:14" x14ac:dyDescent="0.3">
      <c r="A25" s="12"/>
      <c r="B25" s="4"/>
      <c r="C25" s="1"/>
      <c r="D25" s="4"/>
      <c r="E25" s="1"/>
      <c r="F25" s="5"/>
      <c r="G25" s="3"/>
      <c r="H25" s="3"/>
      <c r="I25" s="3"/>
      <c r="J25" s="3"/>
      <c r="K25" s="10"/>
      <c r="L25" s="10"/>
      <c r="M25" s="7"/>
      <c r="N25" s="7"/>
    </row>
    <row r="26" spans="1:14" x14ac:dyDescent="0.3">
      <c r="A26" s="12"/>
      <c r="B26" s="4"/>
      <c r="C26" s="1"/>
      <c r="D26" s="4"/>
      <c r="E26" s="7" t="s">
        <v>13</v>
      </c>
      <c r="F26" s="6" t="e">
        <f>AVERAGE(F23:F25)</f>
        <v>#DIV/0!</v>
      </c>
      <c r="G26" s="3"/>
      <c r="H26" s="3"/>
      <c r="I26" s="3"/>
      <c r="J26" s="3"/>
      <c r="K26" s="10"/>
      <c r="L26" s="10"/>
      <c r="M26" s="7"/>
      <c r="N26" s="7"/>
    </row>
    <row r="27" spans="1:14" x14ac:dyDescent="0.3">
      <c r="A27" s="1" t="s">
        <v>24</v>
      </c>
      <c r="B27" s="4"/>
      <c r="C27" s="1" t="s">
        <v>25</v>
      </c>
      <c r="D27" s="5"/>
      <c r="E27" s="1" t="s">
        <v>29</v>
      </c>
      <c r="F27" s="5"/>
      <c r="G27" s="3" t="e">
        <f>1/12*B27*(D30^2+D34^2)*0.000001</f>
        <v>#DIV/0!</v>
      </c>
      <c r="H27" s="3"/>
      <c r="I27" s="3" t="e">
        <f>N3/(4*3.14^2)*F30^2-I3</f>
        <v>#DIV/0!</v>
      </c>
      <c r="J27" s="3"/>
      <c r="K27" s="10" t="e">
        <f t="shared" ref="K27:K34" si="0">ABS(I27-G27)/G27</f>
        <v>#DIV/0!</v>
      </c>
      <c r="L27" s="10"/>
      <c r="M27" s="7"/>
      <c r="N27" s="7"/>
    </row>
    <row r="28" spans="1:14" x14ac:dyDescent="0.3">
      <c r="A28" s="1"/>
      <c r="B28" s="4"/>
      <c r="C28" s="1"/>
      <c r="D28" s="5"/>
      <c r="E28" s="1"/>
      <c r="F28" s="5"/>
      <c r="G28" s="3"/>
      <c r="H28" s="3"/>
      <c r="I28" s="3"/>
      <c r="J28" s="3"/>
      <c r="K28" s="10"/>
      <c r="L28" s="10"/>
      <c r="M28" s="7"/>
      <c r="N28" s="7"/>
    </row>
    <row r="29" spans="1:14" x14ac:dyDescent="0.3">
      <c r="A29" s="1"/>
      <c r="B29" s="4"/>
      <c r="C29" s="1"/>
      <c r="D29" s="5"/>
      <c r="E29" s="1"/>
      <c r="F29" s="5"/>
      <c r="G29" s="3"/>
      <c r="H29" s="3"/>
      <c r="I29" s="3"/>
      <c r="J29" s="3"/>
      <c r="K29" s="10"/>
      <c r="L29" s="10"/>
      <c r="M29" s="7"/>
      <c r="N29" s="7"/>
    </row>
    <row r="30" spans="1:14" x14ac:dyDescent="0.3">
      <c r="A30" s="1"/>
      <c r="B30" s="4"/>
      <c r="C30" s="7" t="s">
        <v>26</v>
      </c>
      <c r="D30" s="6" t="e">
        <f>AVERAGE(D27:D29)</f>
        <v>#DIV/0!</v>
      </c>
      <c r="E30" s="7" t="s">
        <v>13</v>
      </c>
      <c r="F30" s="6" t="e">
        <f>AVERAGE(F27:F29)</f>
        <v>#DIV/0!</v>
      </c>
      <c r="G30" s="3"/>
      <c r="H30" s="3"/>
      <c r="I30" s="3"/>
      <c r="J30" s="3"/>
      <c r="K30" s="10"/>
      <c r="L30" s="10"/>
      <c r="M30" s="7"/>
      <c r="N30" s="7"/>
    </row>
    <row r="31" spans="1:14" x14ac:dyDescent="0.3">
      <c r="A31" s="1"/>
      <c r="B31" s="4"/>
      <c r="C31" s="1" t="s">
        <v>27</v>
      </c>
      <c r="D31" s="5"/>
      <c r="E31" s="9"/>
      <c r="F31" s="9"/>
      <c r="G31" s="3">
        <f t="shared" ref="G31:G34" si="1">1/12*B31*D31^2*0.000001</f>
        <v>0</v>
      </c>
      <c r="H31" s="3"/>
      <c r="I31" s="3"/>
      <c r="J31" s="3"/>
      <c r="K31" s="10"/>
      <c r="L31" s="10"/>
      <c r="M31" s="7"/>
      <c r="N31" s="7"/>
    </row>
    <row r="32" spans="1:14" x14ac:dyDescent="0.3">
      <c r="A32" s="1"/>
      <c r="B32" s="4"/>
      <c r="C32" s="1"/>
      <c r="D32" s="5"/>
      <c r="E32" s="9"/>
      <c r="F32" s="9"/>
      <c r="G32" s="3"/>
      <c r="H32" s="3"/>
      <c r="I32" s="3"/>
      <c r="J32" s="3"/>
      <c r="K32" s="10"/>
      <c r="L32" s="10"/>
      <c r="M32" s="7"/>
      <c r="N32" s="7"/>
    </row>
    <row r="33" spans="1:14" x14ac:dyDescent="0.3">
      <c r="A33" s="1"/>
      <c r="B33" s="4"/>
      <c r="C33" s="1"/>
      <c r="D33" s="5"/>
      <c r="E33" s="9"/>
      <c r="F33" s="9"/>
      <c r="G33" s="3"/>
      <c r="H33" s="3"/>
      <c r="I33" s="3"/>
      <c r="J33" s="3"/>
      <c r="K33" s="10"/>
      <c r="L33" s="10"/>
      <c r="M33" s="7"/>
      <c r="N33" s="7"/>
    </row>
    <row r="34" spans="1:14" x14ac:dyDescent="0.3">
      <c r="A34" s="1"/>
      <c r="B34" s="4"/>
      <c r="C34" s="7" t="s">
        <v>28</v>
      </c>
      <c r="D34" s="6" t="e">
        <f>AVERAGE(D31:D33)</f>
        <v>#DIV/0!</v>
      </c>
      <c r="E34" s="9"/>
      <c r="F34" s="9"/>
      <c r="G34" s="3"/>
      <c r="H34" s="3"/>
      <c r="I34" s="3"/>
      <c r="J34" s="3"/>
      <c r="K34" s="10"/>
      <c r="L34" s="10"/>
      <c r="M34" s="7"/>
      <c r="N34" s="7"/>
    </row>
    <row r="36" spans="1:14" x14ac:dyDescent="0.3">
      <c r="A36" s="7" t="s">
        <v>30</v>
      </c>
      <c r="B36" s="7"/>
      <c r="C36" s="7"/>
      <c r="D36" s="7"/>
      <c r="E36" s="7"/>
      <c r="F36" s="7"/>
      <c r="G36" s="7"/>
    </row>
    <row r="37" spans="1:14" x14ac:dyDescent="0.3">
      <c r="A37" s="7"/>
      <c r="B37" s="7"/>
      <c r="C37" s="7"/>
      <c r="D37" s="7"/>
      <c r="E37" s="7"/>
      <c r="F37" s="7"/>
      <c r="G37" s="7"/>
    </row>
    <row r="38" spans="1:14" x14ac:dyDescent="0.3">
      <c r="A38" s="7" t="s">
        <v>31</v>
      </c>
      <c r="B38" s="5"/>
      <c r="C38" s="7"/>
      <c r="D38" s="7"/>
      <c r="E38" s="7"/>
      <c r="F38" s="7"/>
      <c r="G38" s="7"/>
    </row>
    <row r="39" spans="1:14" x14ac:dyDescent="0.3">
      <c r="A39" s="7" t="s">
        <v>32</v>
      </c>
      <c r="B39" s="6" t="e">
        <f>((1/16)*B38*(D14^2+D18^2)+(1/12)*B23*D23^2)*2*0.00000001</f>
        <v>#DIV/0!</v>
      </c>
      <c r="C39" s="7"/>
      <c r="D39" s="7"/>
      <c r="E39" s="7"/>
      <c r="F39" s="7"/>
      <c r="G39" s="7"/>
    </row>
    <row r="40" spans="1:14" x14ac:dyDescent="0.3">
      <c r="A40" s="7"/>
      <c r="B40" s="7"/>
      <c r="C40" s="7"/>
      <c r="D40" s="7"/>
      <c r="E40" s="7"/>
      <c r="F40" s="7"/>
      <c r="G40" s="7"/>
    </row>
    <row r="41" spans="1:14" x14ac:dyDescent="0.3">
      <c r="A41" s="7" t="s">
        <v>33</v>
      </c>
      <c r="B41" s="8">
        <v>5</v>
      </c>
      <c r="C41" s="8">
        <v>10</v>
      </c>
      <c r="D41" s="8">
        <v>15</v>
      </c>
      <c r="E41" s="8">
        <v>20</v>
      </c>
      <c r="F41" s="8">
        <v>25</v>
      </c>
      <c r="G41" s="7"/>
    </row>
    <row r="42" spans="1:14" x14ac:dyDescent="0.3">
      <c r="A42" s="1" t="s">
        <v>34</v>
      </c>
      <c r="B42" s="5"/>
      <c r="C42" s="5"/>
      <c r="D42" s="5"/>
      <c r="E42" s="5"/>
      <c r="F42" s="5"/>
      <c r="G42" s="7"/>
    </row>
    <row r="43" spans="1:14" x14ac:dyDescent="0.3">
      <c r="A43" s="1"/>
      <c r="B43" s="5"/>
      <c r="C43" s="5"/>
      <c r="D43" s="5"/>
      <c r="E43" s="5"/>
      <c r="F43" s="5"/>
      <c r="G43" s="7"/>
    </row>
    <row r="44" spans="1:14" x14ac:dyDescent="0.3">
      <c r="A44" s="1"/>
      <c r="B44" s="5"/>
      <c r="C44" s="5"/>
      <c r="D44" s="5"/>
      <c r="E44" s="5"/>
      <c r="F44" s="5"/>
      <c r="G44" s="7"/>
    </row>
    <row r="45" spans="1:14" x14ac:dyDescent="0.3">
      <c r="A45" s="7" t="s">
        <v>35</v>
      </c>
      <c r="B45" s="6" t="e">
        <f>AVERAGE(B42:B44)</f>
        <v>#DIV/0!</v>
      </c>
      <c r="C45" s="6" t="e">
        <f t="shared" ref="C45:F45" si="2">AVERAGE(C42:C44)</f>
        <v>#DIV/0!</v>
      </c>
      <c r="D45" s="6" t="e">
        <f t="shared" si="2"/>
        <v>#DIV/0!</v>
      </c>
      <c r="E45" s="6" t="e">
        <f t="shared" si="2"/>
        <v>#DIV/0!</v>
      </c>
      <c r="F45" s="6" t="e">
        <f t="shared" si="2"/>
        <v>#DIV/0!</v>
      </c>
      <c r="G45" s="7"/>
    </row>
    <row r="46" spans="1:14" x14ac:dyDescent="0.3">
      <c r="A46" s="7" t="s">
        <v>36</v>
      </c>
      <c r="B46" s="6" t="e">
        <f>G23+2*B38*(B41*0.01)^2+B39</f>
        <v>#DIV/0!</v>
      </c>
      <c r="C46" s="6" t="e">
        <f>G23+2*B38*(C41*0.01)^2+B39</f>
        <v>#DIV/0!</v>
      </c>
      <c r="D46" s="6" t="e">
        <f>G23+2*B38*(D41*0.01)^2+B39</f>
        <v>#DIV/0!</v>
      </c>
      <c r="E46" s="6" t="e">
        <f>G23+2*B38*(E41*0.01)^2+B39</f>
        <v>#DIV/0!</v>
      </c>
      <c r="F46" s="6" t="e">
        <f>G23+2*B38*(F41*0.01)^2+B39</f>
        <v>#DIV/0!</v>
      </c>
      <c r="G46" s="7"/>
    </row>
    <row r="47" spans="1:14" x14ac:dyDescent="0.3">
      <c r="A47" s="7" t="s">
        <v>37</v>
      </c>
      <c r="B47" s="6" t="e">
        <f>N3/(4*3.14^2)*B45^2</f>
        <v>#DIV/0!</v>
      </c>
      <c r="C47" s="6" t="e">
        <f>N3/(4*3.14^2)*C45^2</f>
        <v>#DIV/0!</v>
      </c>
      <c r="D47" s="6" t="e">
        <f>N3/(4*3.14^2)*D45^2</f>
        <v>#DIV/0!</v>
      </c>
      <c r="E47" s="6" t="e">
        <f>N3/(4*3.14^2)*E45^2</f>
        <v>#DIV/0!</v>
      </c>
      <c r="F47" s="6" t="e">
        <f>N3/(4*3.14^2)*F45^2</f>
        <v>#DIV/0!</v>
      </c>
    </row>
    <row r="48" spans="1:14" x14ac:dyDescent="0.3">
      <c r="A48" s="7" t="s">
        <v>10</v>
      </c>
      <c r="B48" s="13" t="e">
        <f>ABS(B46-B47)/B46</f>
        <v>#DIV/0!</v>
      </c>
      <c r="C48" s="13" t="e">
        <f t="shared" ref="C48:F48" si="3">ABS(C46-C47)/C46</f>
        <v>#DIV/0!</v>
      </c>
      <c r="D48" s="13" t="e">
        <f t="shared" si="3"/>
        <v>#DIV/0!</v>
      </c>
      <c r="E48" s="13" t="e">
        <f t="shared" si="3"/>
        <v>#DIV/0!</v>
      </c>
      <c r="F48" s="13" t="e">
        <f t="shared" si="3"/>
        <v>#DIV/0!</v>
      </c>
    </row>
  </sheetData>
  <mergeCells count="53">
    <mergeCell ref="K27:L34"/>
    <mergeCell ref="A42:A44"/>
    <mergeCell ref="I23:J26"/>
    <mergeCell ref="K23:L26"/>
    <mergeCell ref="A27:A34"/>
    <mergeCell ref="B27:B34"/>
    <mergeCell ref="C27:C29"/>
    <mergeCell ref="C31:C33"/>
    <mergeCell ref="E27:E29"/>
    <mergeCell ref="E31:F34"/>
    <mergeCell ref="G27:H34"/>
    <mergeCell ref="I27:J34"/>
    <mergeCell ref="E19:E21"/>
    <mergeCell ref="G19:H22"/>
    <mergeCell ref="I19:J22"/>
    <mergeCell ref="K19:L22"/>
    <mergeCell ref="A23:A26"/>
    <mergeCell ref="B23:B26"/>
    <mergeCell ref="C23:C26"/>
    <mergeCell ref="D23:D26"/>
    <mergeCell ref="E23:E25"/>
    <mergeCell ref="G23:H26"/>
    <mergeCell ref="I11:J14"/>
    <mergeCell ref="K11:L14"/>
    <mergeCell ref="E15:L18"/>
    <mergeCell ref="A19:A22"/>
    <mergeCell ref="B3:D6"/>
    <mergeCell ref="B19:B22"/>
    <mergeCell ref="C19:C22"/>
    <mergeCell ref="D19:D22"/>
    <mergeCell ref="I7:J10"/>
    <mergeCell ref="A11:A18"/>
    <mergeCell ref="B11:B18"/>
    <mergeCell ref="C11:C13"/>
    <mergeCell ref="C15:C17"/>
    <mergeCell ref="E11:E13"/>
    <mergeCell ref="G7:H10"/>
    <mergeCell ref="G11:H14"/>
    <mergeCell ref="K2:L2"/>
    <mergeCell ref="K3:L6"/>
    <mergeCell ref="A7:A10"/>
    <mergeCell ref="B7:B10"/>
    <mergeCell ref="C7:C9"/>
    <mergeCell ref="E7:E9"/>
    <mergeCell ref="K7:L10"/>
    <mergeCell ref="G2:H2"/>
    <mergeCell ref="I2:J2"/>
    <mergeCell ref="G3:H6"/>
    <mergeCell ref="I3:J6"/>
    <mergeCell ref="C2:D2"/>
    <mergeCell ref="A3:A6"/>
    <mergeCell ref="E2:F2"/>
    <mergeCell ref="E3:E5"/>
  </mergeCells>
  <phoneticPr fontId="1" type="noConversion"/>
  <pageMargins left="0.7" right="0.7" top="0.75" bottom="0.75" header="0.3" footer="0.3"/>
  <ignoredErrors>
    <ignoredError sqref="D30 B45 C45:F45" formulaRange="1"/>
    <ignoredError sqref="C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RigelShrimp</dc:creator>
  <cp:lastModifiedBy>John Smith</cp:lastModifiedBy>
  <dcterms:created xsi:type="dcterms:W3CDTF">2015-06-05T18:17:20Z</dcterms:created>
  <dcterms:modified xsi:type="dcterms:W3CDTF">2024-03-30T08:48:49Z</dcterms:modified>
</cp:coreProperties>
</file>