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C869CDF6-3403-4D77-9540-C553EB14FA7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C18" i="1"/>
  <c r="D18" i="1"/>
  <c r="E18" i="1"/>
  <c r="C17" i="1"/>
  <c r="D17" i="1"/>
  <c r="E17" i="1"/>
  <c r="E15" i="1"/>
  <c r="E14" i="1"/>
  <c r="E13" i="1"/>
  <c r="E12" i="1"/>
  <c r="D15" i="1"/>
  <c r="D13" i="1"/>
  <c r="D12" i="1"/>
  <c r="C15" i="1"/>
  <c r="C13" i="1"/>
  <c r="C14" i="1" s="1"/>
  <c r="C12" i="1"/>
  <c r="D14" i="1"/>
  <c r="B18" i="1"/>
  <c r="B17" i="1"/>
  <c r="B15" i="1"/>
  <c r="K2" i="1"/>
  <c r="B14" i="1"/>
  <c r="B13" i="1"/>
  <c r="B12" i="1"/>
  <c r="B25" i="1" l="1"/>
</calcChain>
</file>

<file path=xl/sharedStrings.xml><?xml version="1.0" encoding="utf-8"?>
<sst xmlns="http://schemas.openxmlformats.org/spreadsheetml/2006/main" count="42" uniqueCount="25">
  <si>
    <t>1. 衍射角数据测量</t>
    <phoneticPr fontId="4" type="noConversion"/>
  </si>
  <si>
    <t>蓝</t>
    <phoneticPr fontId="4" type="noConversion"/>
  </si>
  <si>
    <r>
      <t>黄</t>
    </r>
    <r>
      <rPr>
        <sz val="10"/>
        <color theme="1"/>
        <rFont val="等线"/>
        <family val="3"/>
        <charset val="134"/>
        <scheme val="minor"/>
      </rPr>
      <t>1</t>
    </r>
    <phoneticPr fontId="4" type="noConversion"/>
  </si>
  <si>
    <t>theta I</t>
    <phoneticPr fontId="4" type="noConversion"/>
  </si>
  <si>
    <t>theta II</t>
    <phoneticPr fontId="4" type="noConversion"/>
  </si>
  <si>
    <t>+1级</t>
    <phoneticPr fontId="4" type="noConversion"/>
  </si>
  <si>
    <t>-1级</t>
    <phoneticPr fontId="4" type="noConversion"/>
  </si>
  <si>
    <t>绿</t>
    <phoneticPr fontId="4" type="noConversion"/>
  </si>
  <si>
    <t>黄2</t>
    <phoneticPr fontId="4" type="noConversion"/>
  </si>
  <si>
    <t>2. 数据处理表</t>
    <phoneticPr fontId="4" type="noConversion"/>
  </si>
  <si>
    <t>黄1</t>
    <phoneticPr fontId="4" type="noConversion"/>
  </si>
  <si>
    <t>phi1</t>
    <phoneticPr fontId="4" type="noConversion"/>
  </si>
  <si>
    <t>phi2</t>
    <phoneticPr fontId="4" type="noConversion"/>
  </si>
  <si>
    <t>phi_bar</t>
    <phoneticPr fontId="4" type="noConversion"/>
  </si>
  <si>
    <t>lambda</t>
    <phoneticPr fontId="4" type="noConversion"/>
  </si>
  <si>
    <t>lambda_std</t>
    <phoneticPr fontId="4" type="noConversion"/>
  </si>
  <si>
    <t>delta_lambda</t>
    <phoneticPr fontId="4" type="noConversion"/>
  </si>
  <si>
    <t>Er</t>
    <phoneticPr fontId="4" type="noConversion"/>
  </si>
  <si>
    <t>d</t>
    <phoneticPr fontId="4" type="noConversion"/>
  </si>
  <si>
    <t>m</t>
    <phoneticPr fontId="4" type="noConversion"/>
  </si>
  <si>
    <t>3. 测量三棱镜顶角</t>
    <phoneticPr fontId="4" type="noConversion"/>
  </si>
  <si>
    <t>1位置</t>
    <phoneticPr fontId="4" type="noConversion"/>
  </si>
  <si>
    <t>2位置</t>
    <phoneticPr fontId="4" type="noConversion"/>
  </si>
  <si>
    <t>theta' - theta</t>
    <phoneticPr fontId="4" type="noConversion"/>
  </si>
  <si>
    <t>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</si>
</sst>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1" applyAlignment="1"/>
    <xf numFmtId="0" fontId="3" fillId="4" borderId="0" xfId="3" applyAlignment="1"/>
    <xf numFmtId="0" fontId="2" fillId="3" borderId="0" xfId="2" applyAlignment="1"/>
    <xf numFmtId="0" fontId="2" fillId="3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/>
    <xf numFmtId="0" fontId="3" fillId="4" borderId="0" xfId="3" applyBorder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I18" sqref="I18"/>
    </sheetView>
  </sheetViews>
  <sheetFormatPr defaultRowHeight="14" x14ac:dyDescent="0.3"/>
  <cols>
    <col min="1" max="1" width="17.5" customWidth="1"/>
    <col min="2" max="2" width="13.08203125" customWidth="1"/>
    <col min="11" max="11" width="12.5" bestFit="1" customWidth="1"/>
  </cols>
  <sheetData>
    <row r="1" spans="1:12" x14ac:dyDescent="0.3">
      <c r="A1" t="s">
        <v>0</v>
      </c>
    </row>
    <row r="2" spans="1:12" x14ac:dyDescent="0.3">
      <c r="A2" s="5" t="s">
        <v>1</v>
      </c>
      <c r="B2" s="6"/>
      <c r="C2" s="6" t="s">
        <v>3</v>
      </c>
      <c r="D2" s="6" t="s">
        <v>4</v>
      </c>
      <c r="E2" s="5" t="s">
        <v>7</v>
      </c>
      <c r="F2" s="6"/>
      <c r="G2" s="6" t="s">
        <v>3</v>
      </c>
      <c r="H2" s="6" t="s">
        <v>4</v>
      </c>
      <c r="J2" t="s">
        <v>18</v>
      </c>
      <c r="K2" s="1">
        <f>1/600 * 10^(-3)</f>
        <v>1.6666666666666669E-6</v>
      </c>
      <c r="L2" s="1" t="s">
        <v>19</v>
      </c>
    </row>
    <row r="3" spans="1:12" x14ac:dyDescent="0.3">
      <c r="A3" s="5"/>
      <c r="B3" s="7" t="s">
        <v>5</v>
      </c>
      <c r="C3" s="8"/>
      <c r="D3" s="8"/>
      <c r="E3" s="5"/>
      <c r="F3" s="7" t="s">
        <v>5</v>
      </c>
      <c r="G3" s="8"/>
      <c r="H3" s="8"/>
    </row>
    <row r="4" spans="1:12" x14ac:dyDescent="0.3">
      <c r="A4" s="5"/>
      <c r="B4" s="7" t="s">
        <v>6</v>
      </c>
      <c r="C4" s="8"/>
      <c r="D4" s="8"/>
      <c r="E4" s="5"/>
      <c r="F4" s="7" t="s">
        <v>6</v>
      </c>
      <c r="G4" s="8"/>
      <c r="H4" s="8"/>
    </row>
    <row r="5" spans="1:12" x14ac:dyDescent="0.3">
      <c r="A5" s="5" t="s">
        <v>2</v>
      </c>
      <c r="B5" s="6"/>
      <c r="C5" s="6" t="s">
        <v>3</v>
      </c>
      <c r="D5" s="6" t="s">
        <v>4</v>
      </c>
      <c r="E5" s="5" t="s">
        <v>8</v>
      </c>
      <c r="F5" s="6"/>
      <c r="G5" s="6" t="s">
        <v>3</v>
      </c>
      <c r="H5" s="6" t="s">
        <v>4</v>
      </c>
    </row>
    <row r="6" spans="1:12" x14ac:dyDescent="0.3">
      <c r="A6" s="5"/>
      <c r="B6" s="7" t="s">
        <v>5</v>
      </c>
      <c r="C6" s="8"/>
      <c r="D6" s="8"/>
      <c r="E6" s="5"/>
      <c r="F6" s="7" t="s">
        <v>5</v>
      </c>
      <c r="G6" s="8"/>
      <c r="H6" s="8"/>
    </row>
    <row r="7" spans="1:12" x14ac:dyDescent="0.3">
      <c r="A7" s="5"/>
      <c r="B7" s="7" t="s">
        <v>6</v>
      </c>
      <c r="C7" s="8"/>
      <c r="D7" s="8"/>
      <c r="E7" s="5"/>
      <c r="F7" s="7" t="s">
        <v>6</v>
      </c>
      <c r="G7" s="8"/>
      <c r="H7" s="8"/>
    </row>
    <row r="9" spans="1:12" x14ac:dyDescent="0.3">
      <c r="A9" t="s">
        <v>9</v>
      </c>
    </row>
    <row r="11" spans="1:12" x14ac:dyDescent="0.3">
      <c r="B11" t="s">
        <v>1</v>
      </c>
      <c r="C11" t="s">
        <v>7</v>
      </c>
      <c r="D11" t="s">
        <v>10</v>
      </c>
      <c r="E11" t="s">
        <v>8</v>
      </c>
    </row>
    <row r="12" spans="1:12" x14ac:dyDescent="0.3">
      <c r="A12" t="s">
        <v>11</v>
      </c>
      <c r="B12" s="3">
        <f>0.5*(C4-C3)</f>
        <v>0</v>
      </c>
      <c r="C12" s="3">
        <f>0.5*(G4-G3)</f>
        <v>0</v>
      </c>
      <c r="D12" s="3">
        <f>0.5*(C7-C6)</f>
        <v>0</v>
      </c>
      <c r="E12" s="3">
        <f>0.5*(G7-G6)</f>
        <v>0</v>
      </c>
    </row>
    <row r="13" spans="1:12" x14ac:dyDescent="0.3">
      <c r="A13" t="s">
        <v>12</v>
      </c>
      <c r="B13" s="3">
        <f>0.5*(D4-D3)</f>
        <v>0</v>
      </c>
      <c r="C13" s="3">
        <f>0.5*(H4-H3)</f>
        <v>0</v>
      </c>
      <c r="D13" s="3">
        <f>0.5*(D7-D6)</f>
        <v>0</v>
      </c>
      <c r="E13" s="3">
        <f>0.5*(H7-H6)</f>
        <v>0</v>
      </c>
    </row>
    <row r="14" spans="1:12" x14ac:dyDescent="0.3">
      <c r="A14" t="s">
        <v>13</v>
      </c>
      <c r="B14" s="3">
        <f>AVERAGE(B12:B13)</f>
        <v>0</v>
      </c>
      <c r="C14" s="3">
        <f t="shared" ref="C14:E14" si="0">AVERAGE(C12:C13)</f>
        <v>0</v>
      </c>
      <c r="D14" s="3">
        <f t="shared" si="0"/>
        <v>0</v>
      </c>
      <c r="E14" s="3">
        <f>AVERAGE(E12:E13)</f>
        <v>0</v>
      </c>
    </row>
    <row r="15" spans="1:12" x14ac:dyDescent="0.3">
      <c r="A15" t="s">
        <v>14</v>
      </c>
      <c r="B15" s="3">
        <f>K2*SIN(RADIANS(B14))</f>
        <v>0</v>
      </c>
      <c r="C15" s="3">
        <f>K2*SIN(RADIANS(C14))</f>
        <v>0</v>
      </c>
      <c r="D15" s="3">
        <f>K2*SIN(RADIANS(D14))</f>
        <v>0</v>
      </c>
      <c r="E15" s="3">
        <f>K2*SIN(RADIANS(E14))</f>
        <v>0</v>
      </c>
    </row>
    <row r="16" spans="1:12" x14ac:dyDescent="0.3">
      <c r="A16" t="s">
        <v>15</v>
      </c>
      <c r="B16" s="2"/>
      <c r="C16" s="2"/>
      <c r="D16" s="2"/>
      <c r="E16" s="2"/>
    </row>
    <row r="17" spans="1:5" x14ac:dyDescent="0.3">
      <c r="A17" t="s">
        <v>16</v>
      </c>
      <c r="B17">
        <f>ABS(B15-B16)</f>
        <v>0</v>
      </c>
      <c r="C17">
        <f t="shared" ref="C17:E17" si="1">ABS(C15-C16)</f>
        <v>0</v>
      </c>
      <c r="D17">
        <f t="shared" si="1"/>
        <v>0</v>
      </c>
      <c r="E17">
        <f t="shared" si="1"/>
        <v>0</v>
      </c>
    </row>
    <row r="18" spans="1:5" x14ac:dyDescent="0.3">
      <c r="A18" t="s">
        <v>17</v>
      </c>
      <c r="B18" t="e">
        <f>B17/B16</f>
        <v>#DIV/0!</v>
      </c>
      <c r="C18" t="e">
        <f t="shared" ref="C18:E18" si="2">C17/C16</f>
        <v>#DIV/0!</v>
      </c>
      <c r="D18" t="e">
        <f t="shared" si="2"/>
        <v>#DIV/0!</v>
      </c>
      <c r="E18" t="e">
        <f t="shared" si="2"/>
        <v>#DIV/0!</v>
      </c>
    </row>
    <row r="20" spans="1:5" x14ac:dyDescent="0.3">
      <c r="A20" t="s">
        <v>20</v>
      </c>
    </row>
    <row r="21" spans="1:5" x14ac:dyDescent="0.3">
      <c r="B21" t="s">
        <v>3</v>
      </c>
      <c r="C21" t="s">
        <v>4</v>
      </c>
    </row>
    <row r="22" spans="1:5" x14ac:dyDescent="0.3">
      <c r="A22" t="s">
        <v>21</v>
      </c>
      <c r="B22" s="2"/>
      <c r="C22" s="2"/>
    </row>
    <row r="23" spans="1:5" x14ac:dyDescent="0.3">
      <c r="A23" t="s">
        <v>22</v>
      </c>
      <c r="B23" s="2"/>
      <c r="C23" s="2"/>
    </row>
    <row r="24" spans="1:5" x14ac:dyDescent="0.3">
      <c r="A24" t="s">
        <v>23</v>
      </c>
      <c r="B24" s="3">
        <f>MOD(B23-B22, 360)</f>
        <v>0</v>
      </c>
      <c r="C24" s="3">
        <f>MOD(C23-C22, 360)</f>
        <v>0</v>
      </c>
    </row>
    <row r="25" spans="1:5" x14ac:dyDescent="0.3">
      <c r="A25" t="s">
        <v>24</v>
      </c>
      <c r="B25" s="4">
        <f>0.25*(ABS(B24)+ABS(C24))</f>
        <v>0</v>
      </c>
      <c r="C25" s="4"/>
    </row>
  </sheetData>
  <mergeCells count="5">
    <mergeCell ref="A2:A4"/>
    <mergeCell ref="A5:A7"/>
    <mergeCell ref="E2:E4"/>
    <mergeCell ref="E5:E7"/>
    <mergeCell ref="B25:C25"/>
  </mergeCells>
  <phoneticPr fontId="4" type="noConversion"/>
  <pageMargins left="0.7" right="0.7" top="0.75" bottom="0.75" header="0.3" footer="0.3"/>
  <ignoredErrors>
    <ignoredError sqref="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2024-08-31T08:55:35Z</dcterms:modified>
</cp:coreProperties>
</file>