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gelShrimp\Documents\物理实验工程\"/>
    </mc:Choice>
  </mc:AlternateContent>
  <xr:revisionPtr revIDLastSave="0" documentId="13_ncr:1_{AA0837A8-F723-4E9E-9524-28C237FD810D}" xr6:coauthVersionLast="47" xr6:coauthVersionMax="47" xr10:uidLastSave="{00000000-0000-0000-0000-000000000000}"/>
  <bookViews>
    <workbookView xWindow="-110" yWindow="-110" windowWidth="25820" windowHeight="13900" xr2:uid="{901604D3-248F-4D5F-87E4-F4DFD1F2B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B25" i="1"/>
  <c r="C14" i="1"/>
  <c r="C15" i="1" s="1"/>
  <c r="D14" i="1"/>
  <c r="D15" i="1" s="1"/>
  <c r="E14" i="1"/>
  <c r="E15" i="1" s="1"/>
  <c r="F14" i="1"/>
  <c r="F15" i="1" s="1"/>
  <c r="G14" i="1"/>
  <c r="G15" i="1" s="1"/>
  <c r="B14" i="1"/>
  <c r="B15" i="1" s="1"/>
  <c r="C5" i="1"/>
  <c r="D5" i="1"/>
  <c r="E5" i="1"/>
  <c r="F5" i="1"/>
  <c r="G5" i="1"/>
  <c r="B5" i="1"/>
  <c r="B7" i="1" s="1"/>
  <c r="H7" i="1" s="1"/>
  <c r="B17" i="1" l="1"/>
  <c r="B18" i="1" s="1"/>
  <c r="B16" i="1"/>
  <c r="F16" i="1"/>
  <c r="F17" i="1"/>
  <c r="F18" i="1" s="1"/>
  <c r="D16" i="1"/>
  <c r="D17" i="1"/>
  <c r="D18" i="1" s="1"/>
  <c r="G17" i="1"/>
  <c r="G18" i="1" s="1"/>
  <c r="G16" i="1"/>
  <c r="E16" i="1"/>
  <c r="E17" i="1"/>
  <c r="E18" i="1" s="1"/>
  <c r="C16" i="1"/>
  <c r="C17" i="1"/>
  <c r="C18" i="1" s="1"/>
</calcChain>
</file>

<file path=xl/sharedStrings.xml><?xml version="1.0" encoding="utf-8"?>
<sst xmlns="http://schemas.openxmlformats.org/spreadsheetml/2006/main" count="26" uniqueCount="21">
  <si>
    <t>次数</t>
    <phoneticPr fontId="4" type="noConversion"/>
  </si>
  <si>
    <t>转速n</t>
    <phoneticPr fontId="4" type="noConversion"/>
  </si>
  <si>
    <t>高度差h/cm</t>
    <phoneticPr fontId="4" type="noConversion"/>
  </si>
  <si>
    <t>g cm/s^2</t>
    <phoneticPr fontId="4" type="noConversion"/>
  </si>
  <si>
    <t>平均数g</t>
    <phoneticPr fontId="4" type="noConversion"/>
  </si>
  <si>
    <t>g真</t>
    <phoneticPr fontId="4" type="noConversion"/>
  </si>
  <si>
    <t>E</t>
    <phoneticPr fontId="4" type="noConversion"/>
  </si>
  <si>
    <t>BC距离d/cm</t>
    <phoneticPr fontId="4" type="noConversion"/>
  </si>
  <si>
    <t>tan2theta</t>
    <phoneticPr fontId="4" type="noConversion"/>
  </si>
  <si>
    <t>屏幕高度H</t>
    <phoneticPr fontId="4" type="noConversion"/>
  </si>
  <si>
    <t>液面静止高度h</t>
    <phoneticPr fontId="4" type="noConversion"/>
  </si>
  <si>
    <t>容器直径D/cm</t>
    <phoneticPr fontId="4" type="noConversion"/>
  </si>
  <si>
    <t>1.高度差法测加速度</t>
    <phoneticPr fontId="4" type="noConversion"/>
  </si>
  <si>
    <t>2.斜率法测重力加速度</t>
    <phoneticPr fontId="4" type="noConversion"/>
  </si>
  <si>
    <t>theta(rad)</t>
    <phoneticPr fontId="4" type="noConversion"/>
  </si>
  <si>
    <t>theta(degree)</t>
    <phoneticPr fontId="4" type="noConversion"/>
  </si>
  <si>
    <t>tan theta</t>
    <phoneticPr fontId="4" type="noConversion"/>
  </si>
  <si>
    <t>3.验证抛物面焦距与转速关系</t>
    <phoneticPr fontId="4" type="noConversion"/>
  </si>
  <si>
    <t>聚焦点位置F</t>
    <phoneticPr fontId="4" type="noConversion"/>
  </si>
  <si>
    <t>液面最低点y0</t>
    <phoneticPr fontId="4" type="noConversion"/>
  </si>
  <si>
    <t>f = F - y0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</si>
</sst>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4" borderId="0" xfId="3">
      <alignment vertical="center"/>
    </xf>
    <xf numFmtId="0" fontId="2" fillId="3" borderId="0" xfId="2">
      <alignment vertical="center"/>
    </xf>
    <xf numFmtId="0" fontId="1" fillId="2" borderId="0" xfId="1">
      <alignment vertical="center"/>
    </xf>
    <xf numFmtId="10" fontId="0" fillId="0" borderId="0" xfId="0" applyNumberForma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f-n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Sheet1!$B$22:$G$22</c:f>
              <c:numCache>
                <c:formatCode>General</c:formatCode>
                <c:ptCount val="6"/>
              </c:numCache>
            </c:numRef>
          </c:xVal>
          <c:yVal>
            <c:numRef>
              <c:f>Sheet1!$B$25:$G$25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F-43A7-A654-DCC26E9F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22895"/>
        <c:axId val="1867427215"/>
      </c:scatterChart>
      <c:valAx>
        <c:axId val="186742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427215"/>
        <c:crosses val="autoZero"/>
        <c:crossBetween val="midCat"/>
      </c:valAx>
      <c:valAx>
        <c:axId val="18674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42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2089150</xdr:colOff>
      <xdr:row>26</xdr:row>
      <xdr:rowOff>25400</xdr:rowOff>
    </xdr:from>
    <xdr:to>
      <xdr:col>7</xdr:col>
      <xdr:colOff>577850</xdr:colOff>
      <xdr:row>47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948F5D-ED61-A2DD-5832-EC3545638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A4E6-F3F9-4489-8064-4417956D32F4}">
  <dimension ref="A1:J25"/>
  <sheetViews>
    <sheetView tabSelected="1" workbookViewId="0">
      <selection activeCell="J21" sqref="J21"/>
    </sheetView>
  </sheetViews>
  <sheetFormatPr defaultRowHeight="14" x14ac:dyDescent="0.3"/>
  <cols>
    <col min="1" max="1" width="27.83203125" customWidth="1"/>
    <col min="9" max="9" width="14.25" customWidth="1"/>
  </cols>
  <sheetData>
    <row r="1" spans="1:10" x14ac:dyDescent="0.3">
      <c r="A1" t="s">
        <v>12</v>
      </c>
    </row>
    <row r="2" spans="1:10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I2" t="s">
        <v>11</v>
      </c>
      <c r="J2" s="1"/>
    </row>
    <row r="3" spans="1:10" x14ac:dyDescent="0.3">
      <c r="A3" t="s">
        <v>1</v>
      </c>
      <c r="B3" s="1"/>
      <c r="C3" s="1"/>
      <c r="D3" s="1"/>
      <c r="E3" s="1"/>
      <c r="F3" s="1"/>
      <c r="G3" s="1"/>
    </row>
    <row r="4" spans="1:10" x14ac:dyDescent="0.3">
      <c r="A4" t="s">
        <v>2</v>
      </c>
      <c r="B4" s="1"/>
      <c r="C4" s="1"/>
      <c r="D4" s="1"/>
      <c r="E4" s="1"/>
      <c r="F4" s="1"/>
      <c r="G4" s="1"/>
    </row>
    <row r="5" spans="1:10" x14ac:dyDescent="0.3">
      <c r="A5" t="s">
        <v>3</v>
      </c>
      <c r="B5" s="2" t="e">
        <f>(3.14159^2*$J2^2*B3^2)/(7200*B4)</f>
        <v>#DIV/0!</v>
      </c>
      <c r="C5" s="2" t="e">
        <f t="shared" ref="C5:G5" si="0">(3.14159^2*$J2^2*C3^2)/(7200*C4)</f>
        <v>#DIV/0!</v>
      </c>
      <c r="D5" s="2" t="e">
        <f t="shared" si="0"/>
        <v>#DIV/0!</v>
      </c>
      <c r="E5" s="2" t="e">
        <f t="shared" si="0"/>
        <v>#DIV/0!</v>
      </c>
      <c r="F5" s="2" t="e">
        <f t="shared" si="0"/>
        <v>#DIV/0!</v>
      </c>
      <c r="G5" s="2" t="e">
        <f t="shared" si="0"/>
        <v>#DIV/0!</v>
      </c>
    </row>
    <row r="7" spans="1:10" x14ac:dyDescent="0.3">
      <c r="A7" t="s">
        <v>4</v>
      </c>
      <c r="B7" s="2" t="e">
        <f>AVERAGE(B5:G5)</f>
        <v>#DIV/0!</v>
      </c>
      <c r="D7" t="s">
        <v>5</v>
      </c>
      <c r="E7" s="3">
        <v>980.66</v>
      </c>
      <c r="G7" t="s">
        <v>6</v>
      </c>
      <c r="H7" s="4" t="e">
        <f>ABS(B7-E7)/E7</f>
        <v>#DIV/0!</v>
      </c>
    </row>
    <row r="10" spans="1:10" x14ac:dyDescent="0.3">
      <c r="A10" t="s">
        <v>13</v>
      </c>
    </row>
    <row r="11" spans="1:10" x14ac:dyDescent="0.3">
      <c r="A11" t="s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I11" t="s">
        <v>9</v>
      </c>
      <c r="J11" s="1"/>
    </row>
    <row r="12" spans="1:10" x14ac:dyDescent="0.3">
      <c r="A12" t="s">
        <v>1</v>
      </c>
      <c r="B12" s="1"/>
      <c r="C12" s="1"/>
      <c r="D12" s="1"/>
      <c r="E12" s="1"/>
      <c r="F12" s="1"/>
      <c r="G12" s="1"/>
      <c r="I12" t="s">
        <v>10</v>
      </c>
      <c r="J12" s="1"/>
    </row>
    <row r="13" spans="1:10" x14ac:dyDescent="0.3">
      <c r="A13" t="s">
        <v>7</v>
      </c>
      <c r="B13" s="1"/>
      <c r="C13" s="1"/>
      <c r="D13" s="1"/>
      <c r="E13" s="1"/>
      <c r="F13" s="1"/>
      <c r="G13" s="1"/>
    </row>
    <row r="14" spans="1:10" x14ac:dyDescent="0.3">
      <c r="A14" t="s">
        <v>8</v>
      </c>
      <c r="B14" s="2" t="e">
        <f>B13/($J11-$J12)</f>
        <v>#DIV/0!</v>
      </c>
      <c r="C14" s="2" t="e">
        <f t="shared" ref="C14:G14" si="1">C13/($J11-$J12)</f>
        <v>#DIV/0!</v>
      </c>
      <c r="D14" s="2" t="e">
        <f t="shared" si="1"/>
        <v>#DIV/0!</v>
      </c>
      <c r="E14" s="2" t="e">
        <f t="shared" si="1"/>
        <v>#DIV/0!</v>
      </c>
      <c r="F14" s="2" t="e">
        <f t="shared" si="1"/>
        <v>#DIV/0!</v>
      </c>
      <c r="G14" s="2" t="e">
        <f t="shared" si="1"/>
        <v>#DIV/0!</v>
      </c>
    </row>
    <row r="15" spans="1:10" x14ac:dyDescent="0.3">
      <c r="A15" t="s">
        <v>14</v>
      </c>
      <c r="B15" s="2" t="e">
        <f>ATAN(B14)/2</f>
        <v>#DIV/0!</v>
      </c>
      <c r="C15" s="2" t="e">
        <f t="shared" ref="C15:G15" si="2">ATAN(C14)/2</f>
        <v>#DIV/0!</v>
      </c>
      <c r="D15" s="2" t="e">
        <f t="shared" si="2"/>
        <v>#DIV/0!</v>
      </c>
      <c r="E15" s="2" t="e">
        <f t="shared" si="2"/>
        <v>#DIV/0!</v>
      </c>
      <c r="F15" s="2" t="e">
        <f t="shared" si="2"/>
        <v>#DIV/0!</v>
      </c>
      <c r="G15" s="2" t="e">
        <f t="shared" si="2"/>
        <v>#DIV/0!</v>
      </c>
    </row>
    <row r="16" spans="1:10" x14ac:dyDescent="0.3">
      <c r="A16" t="s">
        <v>15</v>
      </c>
      <c r="B16" s="2" t="e">
        <f>DEGREES(B15)</f>
        <v>#DIV/0!</v>
      </c>
      <c r="C16" s="2" t="e">
        <f t="shared" ref="C16:G16" si="3">DEGREES(C15)</f>
        <v>#DIV/0!</v>
      </c>
      <c r="D16" s="2" t="e">
        <f t="shared" si="3"/>
        <v>#DIV/0!</v>
      </c>
      <c r="E16" s="2" t="e">
        <f t="shared" si="3"/>
        <v>#DIV/0!</v>
      </c>
      <c r="F16" s="2" t="e">
        <f t="shared" si="3"/>
        <v>#DIV/0!</v>
      </c>
      <c r="G16" s="2" t="e">
        <f t="shared" si="3"/>
        <v>#DIV/0!</v>
      </c>
    </row>
    <row r="17" spans="1:7" x14ac:dyDescent="0.3">
      <c r="A17" t="s">
        <v>16</v>
      </c>
      <c r="B17" s="2" t="e">
        <f>TAN(B15)</f>
        <v>#DIV/0!</v>
      </c>
      <c r="C17" s="2" t="e">
        <f t="shared" ref="C17:G17" si="4">TAN(C15)</f>
        <v>#DIV/0!</v>
      </c>
      <c r="D17" s="2" t="e">
        <f t="shared" si="4"/>
        <v>#DIV/0!</v>
      </c>
      <c r="E17" s="2" t="e">
        <f t="shared" si="4"/>
        <v>#DIV/0!</v>
      </c>
      <c r="F17" s="2" t="e">
        <f t="shared" si="4"/>
        <v>#DIV/0!</v>
      </c>
      <c r="G17" s="2" t="e">
        <f t="shared" si="4"/>
        <v>#DIV/0!</v>
      </c>
    </row>
    <row r="18" spans="1:7" x14ac:dyDescent="0.3">
      <c r="A18" t="s">
        <v>3</v>
      </c>
      <c r="B18" s="2" t="e">
        <f>(2 * 3.14159^2 * $J2 * B12^2)/(3600*SQRT(2)*B17)</f>
        <v>#DIV/0!</v>
      </c>
      <c r="C18" s="2" t="e">
        <f t="shared" ref="C18:G18" si="5">(2 * 3.14159^2 * $J2 * C12^2)/(3600*SQRT(2)*C17)</f>
        <v>#DIV/0!</v>
      </c>
      <c r="D18" s="2" t="e">
        <f t="shared" si="5"/>
        <v>#DIV/0!</v>
      </c>
      <c r="E18" s="2" t="e">
        <f t="shared" si="5"/>
        <v>#DIV/0!</v>
      </c>
      <c r="F18" s="2" t="e">
        <f t="shared" si="5"/>
        <v>#DIV/0!</v>
      </c>
      <c r="G18" s="2" t="e">
        <f t="shared" si="5"/>
        <v>#DIV/0!</v>
      </c>
    </row>
    <row r="20" spans="1:7" x14ac:dyDescent="0.3">
      <c r="A20" t="s">
        <v>17</v>
      </c>
    </row>
    <row r="21" spans="1:7" x14ac:dyDescent="0.3">
      <c r="A21" t="s">
        <v>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</row>
    <row r="22" spans="1:7" x14ac:dyDescent="0.3">
      <c r="A22" t="s">
        <v>1</v>
      </c>
      <c r="B22" s="1"/>
      <c r="C22" s="1"/>
      <c r="D22" s="1"/>
      <c r="E22" s="1"/>
      <c r="F22" s="1"/>
      <c r="G22" s="1"/>
    </row>
    <row r="23" spans="1:7" x14ac:dyDescent="0.3">
      <c r="A23" t="s">
        <v>18</v>
      </c>
      <c r="B23" s="1"/>
      <c r="C23" s="1"/>
      <c r="D23" s="1"/>
      <c r="E23" s="1"/>
      <c r="F23" s="1"/>
      <c r="G23" s="1"/>
    </row>
    <row r="24" spans="1:7" x14ac:dyDescent="0.3">
      <c r="A24" t="s">
        <v>19</v>
      </c>
      <c r="B24" s="1"/>
      <c r="C24" s="1"/>
      <c r="D24" s="1"/>
      <c r="E24" s="1"/>
      <c r="F24" s="1"/>
      <c r="G24" s="1"/>
    </row>
    <row r="25" spans="1:7" x14ac:dyDescent="0.3">
      <c r="A25" t="s">
        <v>20</v>
      </c>
      <c r="B25" s="2">
        <f>B23-B24</f>
        <v>0</v>
      </c>
      <c r="C25" s="2">
        <f t="shared" ref="C25:G25" si="6">C23-C24</f>
        <v>0</v>
      </c>
      <c r="D25" s="2">
        <f t="shared" si="6"/>
        <v>0</v>
      </c>
      <c r="E25" s="2">
        <f t="shared" si="6"/>
        <v>0</v>
      </c>
      <c r="F25" s="2">
        <f t="shared" si="6"/>
        <v>0</v>
      </c>
      <c r="G25" s="2">
        <f t="shared" si="6"/>
        <v>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 Smith</cp:lastModifiedBy>
  <dcterms:created xsi:type="dcterms:W3CDTF">2024-04-30T05:08:02Z</dcterms:created>
  <dcterms:modified xsi:type="dcterms:W3CDTF">2024-05-12T13:21:07Z</dcterms:modified>
</cp:coreProperties>
</file>