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4385" windowHeight="3510"/>
  </bookViews>
  <sheets>
    <sheet name="dcat_edit_weergave" sheetId="1" r:id="rId1"/>
    <sheet name="dcat_terms" sheetId="2" r:id="rId2"/>
    <sheet name="input_Dirk_Mathias" sheetId="4" r:id="rId3"/>
  </sheets>
  <definedNames>
    <definedName name="_xlnm._FilterDatabase" localSheetId="0" hidden="1">dcat_edit_weergave!$J$1:$R$382</definedName>
    <definedName name="_xlnm._FilterDatabase" localSheetId="1" hidden="1">dcat_terms!$A$1:$G$96</definedName>
    <definedName name="_ftnref1" localSheetId="1">dcat_terms!$F$90</definedName>
  </definedNames>
  <calcPr calcId="145621"/>
</workbook>
</file>

<file path=xl/calcChain.xml><?xml version="1.0" encoding="utf-8"?>
<calcChain xmlns="http://schemas.openxmlformats.org/spreadsheetml/2006/main">
  <c r="F382" i="1" l="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B377" i="1"/>
  <c r="B378" i="1" s="1"/>
  <c r="B379" i="1" s="1"/>
  <c r="B380" i="1" s="1"/>
  <c r="B381" i="1" s="1"/>
  <c r="B382" i="1" s="1"/>
  <c r="B370" i="1"/>
  <c r="B371" i="1" s="1"/>
  <c r="B372" i="1" s="1"/>
  <c r="B373" i="1" s="1"/>
  <c r="B374" i="1" s="1"/>
  <c r="B375" i="1" s="1"/>
  <c r="B376" i="1" s="1"/>
  <c r="B365" i="1"/>
  <c r="B366" i="1" s="1"/>
  <c r="B367" i="1" s="1"/>
  <c r="B368" i="1" s="1"/>
  <c r="B369" i="1" s="1"/>
  <c r="B360" i="1"/>
  <c r="B361" i="1" s="1"/>
  <c r="B362" i="1" s="1"/>
  <c r="B363" i="1" s="1"/>
  <c r="B364" i="1" s="1"/>
  <c r="B348" i="1"/>
  <c r="B349" i="1" s="1"/>
  <c r="B350" i="1" s="1"/>
  <c r="B351" i="1" s="1"/>
  <c r="B352" i="1" s="1"/>
  <c r="B353" i="1" s="1"/>
  <c r="B354" i="1" s="1"/>
  <c r="B355" i="1" s="1"/>
  <c r="B356" i="1" s="1"/>
  <c r="B357" i="1" s="1"/>
  <c r="B358" i="1" s="1"/>
  <c r="B359" i="1" s="1"/>
  <c r="B347" i="1"/>
  <c r="B344" i="1"/>
  <c r="B345" i="1" s="1"/>
  <c r="B346" i="1" s="1"/>
  <c r="B337" i="1"/>
  <c r="B338" i="1" s="1"/>
  <c r="B339" i="1" s="1"/>
  <c r="B340" i="1" s="1"/>
  <c r="B341" i="1" s="1"/>
  <c r="B342" i="1" s="1"/>
  <c r="B343" i="1" s="1"/>
  <c r="B329" i="1"/>
  <c r="B330" i="1" s="1"/>
  <c r="B331" i="1" s="1"/>
  <c r="B332" i="1" s="1"/>
  <c r="B333" i="1" s="1"/>
  <c r="B334" i="1" s="1"/>
  <c r="B335" i="1" s="1"/>
  <c r="B336" i="1" s="1"/>
  <c r="B316" i="1"/>
  <c r="B317" i="1" s="1"/>
  <c r="B318" i="1" s="1"/>
  <c r="B319" i="1" s="1"/>
  <c r="B320" i="1" s="1"/>
  <c r="B321" i="1" s="1"/>
  <c r="B322" i="1" s="1"/>
  <c r="B323" i="1" s="1"/>
  <c r="B324" i="1" s="1"/>
  <c r="B325" i="1" s="1"/>
  <c r="B326" i="1" s="1"/>
  <c r="B327" i="1" s="1"/>
  <c r="B328" i="1" s="1"/>
  <c r="B309" i="1"/>
  <c r="B310" i="1" s="1"/>
  <c r="B311" i="1" s="1"/>
  <c r="B312" i="1" s="1"/>
  <c r="B313" i="1" s="1"/>
  <c r="B314" i="1" s="1"/>
  <c r="B315" i="1" s="1"/>
  <c r="B302" i="1"/>
  <c r="B297" i="1"/>
  <c r="B298" i="1" s="1"/>
  <c r="B299" i="1" s="1"/>
  <c r="B300" i="1" s="1"/>
  <c r="B301" i="1" s="1"/>
  <c r="B292" i="1"/>
  <c r="B293" i="1" s="1"/>
  <c r="B294" i="1" s="1"/>
  <c r="B295" i="1" s="1"/>
  <c r="B296" i="1" s="1"/>
  <c r="B284" i="1"/>
  <c r="B285" i="1" s="1"/>
  <c r="B286" i="1" s="1"/>
  <c r="B287" i="1" s="1"/>
  <c r="B288" i="1" s="1"/>
  <c r="B289" i="1" s="1"/>
  <c r="B290" i="1" s="1"/>
  <c r="B291" i="1" s="1"/>
  <c r="B272" i="1"/>
  <c r="B273" i="1" s="1"/>
  <c r="B274" i="1" s="1"/>
  <c r="B275" i="1" s="1"/>
  <c r="B276" i="1" s="1"/>
  <c r="B277" i="1" s="1"/>
  <c r="B278" i="1" s="1"/>
  <c r="B279" i="1" s="1"/>
  <c r="B280" i="1" s="1"/>
  <c r="B281" i="1" s="1"/>
  <c r="B282" i="1" s="1"/>
  <c r="B283" i="1" s="1"/>
  <c r="B269" i="1"/>
  <c r="B270" i="1" s="1"/>
  <c r="B271" i="1" s="1"/>
  <c r="B263" i="1"/>
  <c r="B264" i="1" s="1"/>
  <c r="B265" i="1" s="1"/>
  <c r="B266" i="1" s="1"/>
  <c r="B267" i="1" s="1"/>
  <c r="B268" i="1" s="1"/>
  <c r="B262" i="1"/>
  <c r="B255" i="1"/>
  <c r="B256" i="1" s="1"/>
  <c r="B257" i="1" s="1"/>
  <c r="B258" i="1" s="1"/>
  <c r="B259" i="1" s="1"/>
  <c r="B260" i="1" s="1"/>
  <c r="B261" i="1" s="1"/>
  <c r="B248" i="1"/>
  <c r="B249" i="1" s="1"/>
  <c r="B250" i="1" s="1"/>
  <c r="B251" i="1" s="1"/>
  <c r="B252" i="1" s="1"/>
  <c r="B253" i="1" s="1"/>
  <c r="B254" i="1" s="1"/>
  <c r="B235" i="1"/>
  <c r="B228" i="1"/>
  <c r="B229" i="1" s="1"/>
  <c r="B230" i="1" s="1"/>
  <c r="B231" i="1" s="1"/>
  <c r="B232" i="1" s="1"/>
  <c r="B233" i="1" s="1"/>
  <c r="B234" i="1" s="1"/>
  <c r="B218" i="1"/>
  <c r="B219" i="1" s="1"/>
  <c r="B220" i="1" s="1"/>
  <c r="B221" i="1" s="1"/>
  <c r="B222" i="1" s="1"/>
  <c r="B223" i="1" s="1"/>
  <c r="B224" i="1" s="1"/>
  <c r="B225" i="1" s="1"/>
  <c r="B226" i="1" s="1"/>
  <c r="B227" i="1" s="1"/>
  <c r="B217" i="1"/>
  <c r="B210" i="1"/>
  <c r="B211" i="1" s="1"/>
  <c r="B212" i="1" s="1"/>
  <c r="B213" i="1" s="1"/>
  <c r="B214" i="1" s="1"/>
  <c r="B215" i="1" s="1"/>
  <c r="B216" i="1" s="1"/>
  <c r="B204" i="1"/>
  <c r="B205" i="1" s="1"/>
  <c r="B206" i="1" s="1"/>
  <c r="B207" i="1" s="1"/>
  <c r="B208" i="1" s="1"/>
  <c r="B209" i="1" s="1"/>
  <c r="B203" i="1"/>
  <c r="B196" i="1"/>
  <c r="B197" i="1" s="1"/>
  <c r="B198" i="1" s="1"/>
  <c r="B199" i="1" s="1"/>
  <c r="B200" i="1" s="1"/>
  <c r="B201" i="1" s="1"/>
  <c r="B202" i="1" s="1"/>
  <c r="B191" i="1"/>
  <c r="B192" i="1" s="1"/>
  <c r="B193" i="1" s="1"/>
  <c r="B194" i="1" s="1"/>
  <c r="B195" i="1" s="1"/>
  <c r="B184" i="1"/>
  <c r="B185" i="1" s="1"/>
  <c r="B186" i="1" s="1"/>
  <c r="B187" i="1" s="1"/>
  <c r="B188" i="1" s="1"/>
  <c r="B189" i="1" s="1"/>
  <c r="B190" i="1" s="1"/>
  <c r="B175" i="1"/>
  <c r="B176" i="1" s="1"/>
  <c r="B177" i="1" s="1"/>
  <c r="B178" i="1" s="1"/>
  <c r="B179" i="1" s="1"/>
  <c r="B180" i="1" s="1"/>
  <c r="B181" i="1" s="1"/>
  <c r="B182" i="1" s="1"/>
  <c r="B183" i="1" s="1"/>
  <c r="B174" i="1"/>
  <c r="B169" i="1"/>
  <c r="B170" i="1" s="1"/>
  <c r="B162" i="1"/>
  <c r="B163" i="1" s="1"/>
  <c r="B164" i="1" s="1"/>
  <c r="B165" i="1" s="1"/>
  <c r="B166" i="1" s="1"/>
  <c r="B167" i="1" s="1"/>
  <c r="B168" i="1" s="1"/>
  <c r="B155" i="1"/>
  <c r="B148" i="1"/>
  <c r="B149" i="1" s="1"/>
  <c r="B150" i="1" s="1"/>
  <c r="B151" i="1" s="1"/>
  <c r="B152" i="1" s="1"/>
  <c r="B153" i="1" s="1"/>
  <c r="B154" i="1" s="1"/>
  <c r="B140" i="1"/>
  <c r="B141" i="1" s="1"/>
  <c r="B142" i="1" s="1"/>
  <c r="B143" i="1" s="1"/>
  <c r="B144" i="1" s="1"/>
  <c r="B145" i="1" s="1"/>
  <c r="B146" i="1" s="1"/>
  <c r="B147" i="1" s="1"/>
  <c r="B139" i="1"/>
  <c r="B134" i="1"/>
  <c r="B120" i="1"/>
  <c r="B121" i="1" s="1"/>
  <c r="B122" i="1" s="1"/>
  <c r="B123" i="1" s="1"/>
  <c r="B124" i="1" s="1"/>
  <c r="B125" i="1" s="1"/>
  <c r="B126" i="1" s="1"/>
  <c r="B127" i="1" s="1"/>
  <c r="B128" i="1" s="1"/>
  <c r="B129" i="1" s="1"/>
  <c r="B130" i="1" s="1"/>
  <c r="B131" i="1" s="1"/>
  <c r="B132" i="1" s="1"/>
  <c r="B133" i="1" s="1"/>
  <c r="B115" i="1"/>
  <c r="B107" i="1"/>
  <c r="B2" i="1"/>
  <c r="B3" i="1" s="1"/>
  <c r="C382" i="1"/>
  <c r="C381" i="1"/>
  <c r="C380" i="1"/>
  <c r="C379" i="1"/>
  <c r="C378" i="1"/>
  <c r="C377" i="1"/>
  <c r="C376" i="1"/>
  <c r="C375" i="1"/>
  <c r="C374" i="1"/>
  <c r="C373" i="1"/>
  <c r="C372" i="1"/>
  <c r="C371" i="1"/>
  <c r="C369" i="1"/>
  <c r="C368" i="1"/>
  <c r="C367" i="1"/>
  <c r="C366" i="1"/>
  <c r="C364" i="1"/>
  <c r="C363" i="1"/>
  <c r="C362" i="1"/>
  <c r="C361" i="1"/>
  <c r="C359" i="1"/>
  <c r="C358" i="1"/>
  <c r="C357" i="1"/>
  <c r="C356" i="1"/>
  <c r="C355" i="1"/>
  <c r="C354" i="1"/>
  <c r="C353" i="1"/>
  <c r="C352" i="1"/>
  <c r="C351" i="1"/>
  <c r="C350" i="1"/>
  <c r="C349" i="1"/>
  <c r="C348" i="1"/>
  <c r="C347" i="1"/>
  <c r="C346" i="1"/>
  <c r="C345"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5" i="1"/>
  <c r="C314" i="1"/>
  <c r="C313" i="1"/>
  <c r="C312" i="1"/>
  <c r="C311" i="1"/>
  <c r="C310" i="1"/>
  <c r="C309" i="1"/>
  <c r="C308" i="1"/>
  <c r="C307" i="1"/>
  <c r="C306" i="1"/>
  <c r="C305" i="1"/>
  <c r="C304" i="1"/>
  <c r="C303" i="1"/>
  <c r="C301" i="1"/>
  <c r="C300" i="1"/>
  <c r="C299" i="1"/>
  <c r="C298" i="1"/>
  <c r="C296" i="1"/>
  <c r="C295" i="1"/>
  <c r="C294" i="1"/>
  <c r="C293" i="1"/>
  <c r="C291" i="1"/>
  <c r="C290" i="1"/>
  <c r="C289" i="1"/>
  <c r="C288" i="1"/>
  <c r="C287" i="1"/>
  <c r="C286" i="1"/>
  <c r="C285" i="1"/>
  <c r="C283" i="1"/>
  <c r="C282" i="1"/>
  <c r="C281" i="1"/>
  <c r="C280" i="1"/>
  <c r="C279" i="1"/>
  <c r="C278" i="1"/>
  <c r="C277" i="1"/>
  <c r="C276" i="1"/>
  <c r="C275" i="1"/>
  <c r="C274" i="1"/>
  <c r="C273" i="1"/>
  <c r="C272" i="1"/>
  <c r="C271" i="1"/>
  <c r="C270"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4" i="1"/>
  <c r="C233" i="1"/>
  <c r="C232" i="1"/>
  <c r="C231" i="1"/>
  <c r="C230" i="1"/>
  <c r="C229" i="1"/>
  <c r="C227" i="1"/>
  <c r="C226" i="1"/>
  <c r="C225" i="1"/>
  <c r="C224" i="1"/>
  <c r="C223" i="1"/>
  <c r="C222" i="1"/>
  <c r="C221" i="1"/>
  <c r="C220" i="1"/>
  <c r="C219" i="1"/>
  <c r="C218" i="1"/>
  <c r="C217" i="1"/>
  <c r="C216" i="1"/>
  <c r="C215" i="1"/>
  <c r="C214" i="1"/>
  <c r="C213" i="1"/>
  <c r="C212" i="1"/>
  <c r="C211" i="1"/>
  <c r="C209" i="1"/>
  <c r="C208" i="1"/>
  <c r="C207" i="1"/>
  <c r="C206" i="1"/>
  <c r="C205" i="1"/>
  <c r="C204" i="1"/>
  <c r="C202" i="1"/>
  <c r="C201" i="1"/>
  <c r="C200" i="1"/>
  <c r="C199" i="1"/>
  <c r="C198" i="1"/>
  <c r="C197" i="1"/>
  <c r="C195" i="1"/>
  <c r="C194" i="1"/>
  <c r="C193" i="1"/>
  <c r="C192" i="1"/>
  <c r="C190" i="1"/>
  <c r="C189" i="1"/>
  <c r="C188" i="1"/>
  <c r="C187" i="1"/>
  <c r="C186" i="1"/>
  <c r="C185" i="1"/>
  <c r="C184" i="1"/>
  <c r="C183" i="1"/>
  <c r="C182" i="1"/>
  <c r="C181" i="1"/>
  <c r="C180" i="1"/>
  <c r="C179" i="1"/>
  <c r="C178" i="1"/>
  <c r="C177" i="1"/>
  <c r="C176" i="1"/>
  <c r="C175" i="1"/>
  <c r="C174" i="1"/>
  <c r="C173" i="1"/>
  <c r="C172" i="1"/>
  <c r="C171" i="1"/>
  <c r="C170" i="1"/>
  <c r="C168" i="1"/>
  <c r="C167" i="1"/>
  <c r="C166" i="1"/>
  <c r="C165" i="1"/>
  <c r="C164" i="1"/>
  <c r="C163" i="1"/>
  <c r="C161" i="1"/>
  <c r="C160" i="1"/>
  <c r="C159" i="1"/>
  <c r="C158" i="1"/>
  <c r="C157" i="1"/>
  <c r="C156" i="1"/>
  <c r="C154" i="1"/>
  <c r="C153" i="1"/>
  <c r="C152" i="1"/>
  <c r="C151" i="1"/>
  <c r="C150" i="1"/>
  <c r="C149" i="1"/>
  <c r="C148" i="1"/>
  <c r="C147" i="1"/>
  <c r="C146" i="1"/>
  <c r="C145" i="1"/>
  <c r="C144" i="1"/>
  <c r="C143" i="1"/>
  <c r="C142" i="1"/>
  <c r="C141" i="1"/>
  <c r="C140" i="1"/>
  <c r="C139" i="1"/>
  <c r="C138" i="1"/>
  <c r="C137" i="1"/>
  <c r="C136" i="1"/>
  <c r="C135" i="1"/>
  <c r="C133" i="1"/>
  <c r="C132" i="1"/>
  <c r="C131" i="1"/>
  <c r="C130" i="1"/>
  <c r="C129" i="1"/>
  <c r="C128" i="1"/>
  <c r="C127" i="1"/>
  <c r="C126" i="1"/>
  <c r="C125" i="1"/>
  <c r="C124" i="1"/>
  <c r="C123" i="1"/>
  <c r="C122" i="1"/>
  <c r="C121" i="1"/>
  <c r="C119" i="1"/>
  <c r="C118" i="1"/>
  <c r="C117" i="1"/>
  <c r="C116" i="1"/>
  <c r="C114" i="1"/>
  <c r="C113" i="1"/>
  <c r="C112" i="1"/>
  <c r="C111" i="1"/>
  <c r="C110" i="1"/>
  <c r="C109" i="1"/>
  <c r="C108"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331" i="1"/>
  <c r="D327" i="1"/>
  <c r="D325" i="1"/>
  <c r="D246" i="1"/>
  <c r="D244" i="1"/>
  <c r="D233" i="1"/>
  <c r="D225" i="1"/>
  <c r="D215" i="1"/>
  <c r="D213" i="1"/>
  <c r="D206" i="1"/>
  <c r="D202" i="1"/>
  <c r="D201" i="1"/>
  <c r="D194" i="1"/>
  <c r="D180" i="1"/>
  <c r="D132" i="1"/>
  <c r="D130" i="1"/>
  <c r="D11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H109" i="1"/>
  <c r="B171" i="1" l="1"/>
  <c r="B108" i="1"/>
  <c r="B116" i="1"/>
  <c r="B156" i="1"/>
  <c r="B236" i="1"/>
  <c r="B135" i="1"/>
  <c r="B303" i="1"/>
  <c r="B4" i="1"/>
  <c r="B172" i="1" l="1"/>
  <c r="B237" i="1"/>
  <c r="B157" i="1"/>
  <c r="B5" i="1"/>
  <c r="B304" i="1"/>
  <c r="B117" i="1"/>
  <c r="B136" i="1"/>
  <c r="B109" i="1"/>
  <c r="B6" i="1" l="1"/>
  <c r="B137" i="1"/>
  <c r="B158" i="1"/>
  <c r="B118" i="1"/>
  <c r="B238" i="1"/>
  <c r="B110" i="1"/>
  <c r="B305" i="1"/>
  <c r="B173" i="1"/>
  <c r="B239" i="1" l="1"/>
  <c r="B119" i="1"/>
  <c r="B159" i="1"/>
  <c r="B306" i="1"/>
  <c r="B111" i="1"/>
  <c r="B138" i="1"/>
  <c r="B7" i="1"/>
  <c r="B307" i="1" l="1"/>
  <c r="B240" i="1"/>
  <c r="B8" i="1"/>
  <c r="B112" i="1"/>
  <c r="B160" i="1"/>
  <c r="B308" i="1" l="1"/>
  <c r="B113" i="1"/>
  <c r="B9" i="1"/>
  <c r="B241" i="1"/>
  <c r="B161" i="1"/>
  <c r="B242" i="1" l="1"/>
  <c r="B10" i="1"/>
  <c r="B114" i="1"/>
  <c r="P225" i="1"/>
  <c r="B243" i="1" l="1"/>
  <c r="B11" i="1"/>
  <c r="Q359" i="1"/>
  <c r="D359" i="1" s="1"/>
  <c r="P359" i="1"/>
  <c r="Q358" i="1"/>
  <c r="D358" i="1" s="1"/>
  <c r="P358" i="1"/>
  <c r="Q357" i="1"/>
  <c r="D357" i="1" s="1"/>
  <c r="P357" i="1"/>
  <c r="Q356" i="1"/>
  <c r="D356" i="1" s="1"/>
  <c r="P356" i="1"/>
  <c r="Q355" i="1"/>
  <c r="D355" i="1" s="1"/>
  <c r="P355" i="1"/>
  <c r="Q354" i="1"/>
  <c r="D354" i="1" s="1"/>
  <c r="P354" i="1"/>
  <c r="Q353" i="1"/>
  <c r="D353" i="1" s="1"/>
  <c r="P353" i="1"/>
  <c r="Q352" i="1"/>
  <c r="D352" i="1" s="1"/>
  <c r="P352" i="1"/>
  <c r="Q351" i="1"/>
  <c r="D351" i="1" s="1"/>
  <c r="P351" i="1"/>
  <c r="Q350" i="1"/>
  <c r="D350" i="1" s="1"/>
  <c r="P350" i="1"/>
  <c r="Q349" i="1"/>
  <c r="D349" i="1" s="1"/>
  <c r="P349" i="1"/>
  <c r="Q348" i="1"/>
  <c r="D348" i="1" s="1"/>
  <c r="P348" i="1"/>
  <c r="Q347" i="1"/>
  <c r="D347" i="1" s="1"/>
  <c r="P347" i="1"/>
  <c r="Q346" i="1"/>
  <c r="D346" i="1" s="1"/>
  <c r="P346" i="1"/>
  <c r="Q345" i="1"/>
  <c r="D345" i="1" s="1"/>
  <c r="P345" i="1"/>
  <c r="Q344" i="1"/>
  <c r="D344" i="1" s="1"/>
  <c r="P344" i="1"/>
  <c r="C344" i="1" s="1"/>
  <c r="Q343" i="1"/>
  <c r="D343" i="1" s="1"/>
  <c r="P343" i="1"/>
  <c r="Q342" i="1"/>
  <c r="D342" i="1" s="1"/>
  <c r="P342" i="1"/>
  <c r="Q341" i="1"/>
  <c r="D341" i="1" s="1"/>
  <c r="P341" i="1"/>
  <c r="Q340" i="1"/>
  <c r="D340" i="1" s="1"/>
  <c r="P340" i="1"/>
  <c r="Q339" i="1"/>
  <c r="D339" i="1" s="1"/>
  <c r="P339" i="1"/>
  <c r="Q338" i="1"/>
  <c r="D338" i="1" s="1"/>
  <c r="P338" i="1"/>
  <c r="Q337" i="1"/>
  <c r="D337" i="1" s="1"/>
  <c r="P337" i="1"/>
  <c r="Q336" i="1"/>
  <c r="D336" i="1" s="1"/>
  <c r="P336" i="1"/>
  <c r="Q335" i="1"/>
  <c r="D335" i="1" s="1"/>
  <c r="P335" i="1"/>
  <c r="Q334" i="1"/>
  <c r="D334" i="1" s="1"/>
  <c r="P334" i="1"/>
  <c r="Q333" i="1"/>
  <c r="D333" i="1" s="1"/>
  <c r="P333" i="1"/>
  <c r="Q332" i="1"/>
  <c r="D332" i="1" s="1"/>
  <c r="P332" i="1"/>
  <c r="Q331" i="1"/>
  <c r="P331" i="1"/>
  <c r="Q330" i="1"/>
  <c r="D330" i="1" s="1"/>
  <c r="P330" i="1"/>
  <c r="Q329" i="1"/>
  <c r="D329" i="1" s="1"/>
  <c r="P329" i="1"/>
  <c r="Q328" i="1"/>
  <c r="D328" i="1" s="1"/>
  <c r="P328" i="1"/>
  <c r="Q327" i="1"/>
  <c r="P327" i="1"/>
  <c r="Q326" i="1"/>
  <c r="D326" i="1" s="1"/>
  <c r="P326" i="1"/>
  <c r="Q325" i="1"/>
  <c r="P325" i="1"/>
  <c r="Q324" i="1"/>
  <c r="D324" i="1" s="1"/>
  <c r="P324" i="1"/>
  <c r="Q323" i="1"/>
  <c r="D323" i="1" s="1"/>
  <c r="P323" i="1"/>
  <c r="Q322" i="1"/>
  <c r="D322" i="1" s="1"/>
  <c r="P322" i="1"/>
  <c r="Q321" i="1"/>
  <c r="D321" i="1" s="1"/>
  <c r="P321" i="1"/>
  <c r="Q320" i="1"/>
  <c r="D320" i="1" s="1"/>
  <c r="P320" i="1"/>
  <c r="Q319" i="1"/>
  <c r="D319" i="1" s="1"/>
  <c r="P319" i="1"/>
  <c r="Q318" i="1"/>
  <c r="D318" i="1" s="1"/>
  <c r="P318" i="1"/>
  <c r="Q317" i="1"/>
  <c r="D317" i="1" s="1"/>
  <c r="P317" i="1"/>
  <c r="Q316" i="1"/>
  <c r="D316" i="1" s="1"/>
  <c r="P316" i="1"/>
  <c r="C316" i="1" s="1"/>
  <c r="Q315" i="1"/>
  <c r="D315" i="1" s="1"/>
  <c r="P315" i="1"/>
  <c r="Q314" i="1"/>
  <c r="D314" i="1" s="1"/>
  <c r="P314" i="1"/>
  <c r="Q313" i="1"/>
  <c r="D313" i="1" s="1"/>
  <c r="P313" i="1"/>
  <c r="Q312" i="1"/>
  <c r="D312" i="1" s="1"/>
  <c r="P312" i="1"/>
  <c r="Q311" i="1"/>
  <c r="D311" i="1" s="1"/>
  <c r="P311" i="1"/>
  <c r="Q310" i="1"/>
  <c r="D310" i="1" s="1"/>
  <c r="P310" i="1"/>
  <c r="Q309" i="1"/>
  <c r="D309" i="1" s="1"/>
  <c r="P309" i="1"/>
  <c r="Q308" i="1"/>
  <c r="D308" i="1" s="1"/>
  <c r="P308" i="1"/>
  <c r="Q307" i="1"/>
  <c r="D307" i="1" s="1"/>
  <c r="P307" i="1"/>
  <c r="Q306" i="1"/>
  <c r="D306" i="1" s="1"/>
  <c r="P306" i="1"/>
  <c r="Q305" i="1"/>
  <c r="D305" i="1" s="1"/>
  <c r="P305" i="1"/>
  <c r="Q304" i="1"/>
  <c r="D304" i="1" s="1"/>
  <c r="P304" i="1"/>
  <c r="Q303" i="1"/>
  <c r="D303" i="1" s="1"/>
  <c r="P303" i="1"/>
  <c r="Q302" i="1"/>
  <c r="D302" i="1" s="1"/>
  <c r="P302" i="1"/>
  <c r="C302" i="1" s="1"/>
  <c r="Q301" i="1"/>
  <c r="D301" i="1" s="1"/>
  <c r="P301" i="1"/>
  <c r="Q300" i="1"/>
  <c r="D300" i="1" s="1"/>
  <c r="P300" i="1"/>
  <c r="Q299" i="1"/>
  <c r="D299" i="1" s="1"/>
  <c r="P299" i="1"/>
  <c r="Q298" i="1"/>
  <c r="D298" i="1" s="1"/>
  <c r="P298" i="1"/>
  <c r="Q297" i="1"/>
  <c r="D297" i="1" s="1"/>
  <c r="P297" i="1"/>
  <c r="C297" i="1" s="1"/>
  <c r="Q296" i="1"/>
  <c r="D296" i="1" s="1"/>
  <c r="P296" i="1"/>
  <c r="Q295" i="1"/>
  <c r="D295" i="1" s="1"/>
  <c r="P295" i="1"/>
  <c r="Q294" i="1"/>
  <c r="D294" i="1" s="1"/>
  <c r="P294" i="1"/>
  <c r="Q293" i="1"/>
  <c r="D293" i="1" s="1"/>
  <c r="P293" i="1"/>
  <c r="Q292" i="1"/>
  <c r="D292" i="1" s="1"/>
  <c r="P292" i="1"/>
  <c r="C292" i="1" s="1"/>
  <c r="Q291" i="1"/>
  <c r="D291" i="1" s="1"/>
  <c r="P291" i="1"/>
  <c r="Q290" i="1"/>
  <c r="D290" i="1" s="1"/>
  <c r="P290" i="1"/>
  <c r="Q289" i="1"/>
  <c r="D289" i="1" s="1"/>
  <c r="P289" i="1"/>
  <c r="Q288" i="1"/>
  <c r="D288" i="1" s="1"/>
  <c r="P288" i="1"/>
  <c r="Q287" i="1"/>
  <c r="D287" i="1" s="1"/>
  <c r="P287" i="1"/>
  <c r="Q286" i="1"/>
  <c r="D286" i="1" s="1"/>
  <c r="P286" i="1"/>
  <c r="Q285" i="1"/>
  <c r="D285" i="1" s="1"/>
  <c r="P285" i="1"/>
  <c r="Q284" i="1"/>
  <c r="D284" i="1" s="1"/>
  <c r="P284" i="1"/>
  <c r="C284" i="1" s="1"/>
  <c r="Q283" i="1"/>
  <c r="D283" i="1" s="1"/>
  <c r="P283" i="1"/>
  <c r="Q282" i="1"/>
  <c r="D282" i="1" s="1"/>
  <c r="P282" i="1"/>
  <c r="Q281" i="1"/>
  <c r="D281" i="1" s="1"/>
  <c r="P281" i="1"/>
  <c r="Q280" i="1"/>
  <c r="D280" i="1" s="1"/>
  <c r="P280" i="1"/>
  <c r="Q279" i="1"/>
  <c r="D279" i="1" s="1"/>
  <c r="P279" i="1"/>
  <c r="Q278" i="1"/>
  <c r="D278" i="1" s="1"/>
  <c r="P278" i="1"/>
  <c r="Q277" i="1"/>
  <c r="D277" i="1" s="1"/>
  <c r="P277" i="1"/>
  <c r="Q276" i="1"/>
  <c r="D276" i="1" s="1"/>
  <c r="P276" i="1"/>
  <c r="Q275" i="1"/>
  <c r="D275" i="1" s="1"/>
  <c r="P275" i="1"/>
  <c r="Q274" i="1"/>
  <c r="D274" i="1" s="1"/>
  <c r="P274" i="1"/>
  <c r="Q273" i="1"/>
  <c r="D273" i="1" s="1"/>
  <c r="P273" i="1"/>
  <c r="Q272" i="1"/>
  <c r="D272" i="1" s="1"/>
  <c r="P272" i="1"/>
  <c r="Q271" i="1"/>
  <c r="D271" i="1" s="1"/>
  <c r="P271" i="1"/>
  <c r="Q270" i="1"/>
  <c r="D270" i="1" s="1"/>
  <c r="P270" i="1"/>
  <c r="Q269" i="1"/>
  <c r="D269" i="1" s="1"/>
  <c r="P269" i="1"/>
  <c r="C269" i="1" s="1"/>
  <c r="Q268" i="1"/>
  <c r="D268" i="1" s="1"/>
  <c r="P268" i="1"/>
  <c r="Q267" i="1"/>
  <c r="D267" i="1" s="1"/>
  <c r="P267" i="1"/>
  <c r="Q266" i="1"/>
  <c r="D266" i="1" s="1"/>
  <c r="P266" i="1"/>
  <c r="Q265" i="1"/>
  <c r="D265" i="1" s="1"/>
  <c r="P265" i="1"/>
  <c r="Q264" i="1"/>
  <c r="D264" i="1" s="1"/>
  <c r="P264" i="1"/>
  <c r="Q263" i="1"/>
  <c r="D263" i="1" s="1"/>
  <c r="P263" i="1"/>
  <c r="Q262" i="1"/>
  <c r="D262" i="1" s="1"/>
  <c r="P262" i="1"/>
  <c r="Q261" i="1"/>
  <c r="D261" i="1" s="1"/>
  <c r="P261" i="1"/>
  <c r="Q260" i="1"/>
  <c r="D260" i="1" s="1"/>
  <c r="P260" i="1"/>
  <c r="Q259" i="1"/>
  <c r="D259" i="1" s="1"/>
  <c r="P259" i="1"/>
  <c r="Q258" i="1"/>
  <c r="D258" i="1" s="1"/>
  <c r="P258" i="1"/>
  <c r="Q257" i="1"/>
  <c r="D257" i="1" s="1"/>
  <c r="P257" i="1"/>
  <c r="Q256" i="1"/>
  <c r="D256" i="1" s="1"/>
  <c r="P256" i="1"/>
  <c r="Q255" i="1"/>
  <c r="D255" i="1" s="1"/>
  <c r="P255" i="1"/>
  <c r="Q254" i="1"/>
  <c r="D254" i="1" s="1"/>
  <c r="P254" i="1"/>
  <c r="Q253" i="1"/>
  <c r="D253" i="1" s="1"/>
  <c r="P253" i="1"/>
  <c r="Q252" i="1"/>
  <c r="D252" i="1" s="1"/>
  <c r="P252" i="1"/>
  <c r="Q251" i="1"/>
  <c r="D251" i="1" s="1"/>
  <c r="P251" i="1"/>
  <c r="Q250" i="1"/>
  <c r="D250" i="1" s="1"/>
  <c r="P250" i="1"/>
  <c r="Q249" i="1"/>
  <c r="D249" i="1" s="1"/>
  <c r="P249" i="1"/>
  <c r="Q248" i="1"/>
  <c r="D248" i="1" s="1"/>
  <c r="P248" i="1"/>
  <c r="Q247" i="1"/>
  <c r="D247" i="1" s="1"/>
  <c r="P247" i="1"/>
  <c r="Q246" i="1"/>
  <c r="P246" i="1"/>
  <c r="Q245" i="1"/>
  <c r="D245" i="1" s="1"/>
  <c r="P245" i="1"/>
  <c r="Q244" i="1"/>
  <c r="P244" i="1"/>
  <c r="Q243" i="1"/>
  <c r="D243" i="1" s="1"/>
  <c r="P243" i="1"/>
  <c r="Q242" i="1"/>
  <c r="D242" i="1" s="1"/>
  <c r="P242" i="1"/>
  <c r="Q241" i="1"/>
  <c r="D241" i="1" s="1"/>
  <c r="P241" i="1"/>
  <c r="Q240" i="1"/>
  <c r="D240" i="1" s="1"/>
  <c r="P240" i="1"/>
  <c r="Q239" i="1"/>
  <c r="D239" i="1" s="1"/>
  <c r="P239" i="1"/>
  <c r="Q238" i="1"/>
  <c r="D238" i="1" s="1"/>
  <c r="P238" i="1"/>
  <c r="Q237" i="1"/>
  <c r="D237" i="1" s="1"/>
  <c r="P237" i="1"/>
  <c r="Q236" i="1"/>
  <c r="D236" i="1" s="1"/>
  <c r="P236" i="1"/>
  <c r="Q235" i="1"/>
  <c r="D235" i="1" s="1"/>
  <c r="P235" i="1"/>
  <c r="C235" i="1" s="1"/>
  <c r="Q234" i="1"/>
  <c r="D234" i="1" s="1"/>
  <c r="P234" i="1"/>
  <c r="Q233" i="1"/>
  <c r="P233" i="1"/>
  <c r="Q232" i="1"/>
  <c r="D232" i="1" s="1"/>
  <c r="P232" i="1"/>
  <c r="Q231" i="1"/>
  <c r="D231" i="1" s="1"/>
  <c r="P231" i="1"/>
  <c r="Q230" i="1"/>
  <c r="D230" i="1" s="1"/>
  <c r="P230" i="1"/>
  <c r="Q229" i="1"/>
  <c r="D229" i="1" s="1"/>
  <c r="P229" i="1"/>
  <c r="Q228" i="1"/>
  <c r="D228" i="1" s="1"/>
  <c r="P228" i="1"/>
  <c r="C228" i="1" s="1"/>
  <c r="Q227" i="1"/>
  <c r="D227" i="1" s="1"/>
  <c r="P227" i="1"/>
  <c r="Q226" i="1"/>
  <c r="D226" i="1" s="1"/>
  <c r="P226" i="1"/>
  <c r="Q224" i="1"/>
  <c r="D224" i="1" s="1"/>
  <c r="P224" i="1"/>
  <c r="Q223" i="1"/>
  <c r="D223" i="1" s="1"/>
  <c r="P223" i="1"/>
  <c r="Q222" i="1"/>
  <c r="D222" i="1" s="1"/>
  <c r="P222" i="1"/>
  <c r="Q221" i="1"/>
  <c r="D221" i="1" s="1"/>
  <c r="P221" i="1"/>
  <c r="Q220" i="1"/>
  <c r="D220" i="1" s="1"/>
  <c r="P220" i="1"/>
  <c r="Q219" i="1"/>
  <c r="D219" i="1" s="1"/>
  <c r="P219" i="1"/>
  <c r="Q218" i="1"/>
  <c r="D218" i="1" s="1"/>
  <c r="P218" i="1"/>
  <c r="Q217" i="1"/>
  <c r="D217" i="1" s="1"/>
  <c r="P217" i="1"/>
  <c r="Q216" i="1"/>
  <c r="D216" i="1" s="1"/>
  <c r="P216" i="1"/>
  <c r="Q215" i="1"/>
  <c r="P215" i="1"/>
  <c r="Q214" i="1"/>
  <c r="D214" i="1" s="1"/>
  <c r="P214" i="1"/>
  <c r="Q213" i="1"/>
  <c r="P213" i="1"/>
  <c r="Q212" i="1"/>
  <c r="D212" i="1" s="1"/>
  <c r="P212" i="1"/>
  <c r="Q211" i="1"/>
  <c r="D211" i="1" s="1"/>
  <c r="P211" i="1"/>
  <c r="Q210" i="1"/>
  <c r="D210" i="1" s="1"/>
  <c r="P210" i="1"/>
  <c r="C210" i="1" s="1"/>
  <c r="Q209" i="1"/>
  <c r="D209" i="1" s="1"/>
  <c r="P209" i="1"/>
  <c r="Q208" i="1"/>
  <c r="D208" i="1" s="1"/>
  <c r="P208" i="1"/>
  <c r="Q207" i="1"/>
  <c r="D207" i="1" s="1"/>
  <c r="P207" i="1"/>
  <c r="Q206" i="1"/>
  <c r="P206" i="1"/>
  <c r="Q205" i="1"/>
  <c r="D205" i="1" s="1"/>
  <c r="P205" i="1"/>
  <c r="Q204" i="1"/>
  <c r="D204" i="1" s="1"/>
  <c r="P204" i="1"/>
  <c r="Q203" i="1"/>
  <c r="D203" i="1" s="1"/>
  <c r="P203" i="1"/>
  <c r="C203" i="1" s="1"/>
  <c r="Q200" i="1"/>
  <c r="D200" i="1" s="1"/>
  <c r="P200" i="1"/>
  <c r="Q199" i="1"/>
  <c r="D199" i="1" s="1"/>
  <c r="P199" i="1"/>
  <c r="Q198" i="1"/>
  <c r="D198" i="1" s="1"/>
  <c r="P198" i="1"/>
  <c r="Q197" i="1"/>
  <c r="D197" i="1" s="1"/>
  <c r="P197" i="1"/>
  <c r="Q196" i="1"/>
  <c r="D196" i="1" s="1"/>
  <c r="P196" i="1"/>
  <c r="C196" i="1" s="1"/>
  <c r="Q195" i="1"/>
  <c r="D195" i="1" s="1"/>
  <c r="P195" i="1"/>
  <c r="Q194" i="1"/>
  <c r="P194" i="1"/>
  <c r="Q193" i="1"/>
  <c r="D193" i="1" s="1"/>
  <c r="P193" i="1"/>
  <c r="Q192" i="1"/>
  <c r="D192" i="1" s="1"/>
  <c r="P192" i="1"/>
  <c r="Q191" i="1"/>
  <c r="D191" i="1" s="1"/>
  <c r="P191" i="1"/>
  <c r="C191" i="1" s="1"/>
  <c r="Q190" i="1"/>
  <c r="D190" i="1" s="1"/>
  <c r="P190" i="1"/>
  <c r="Q189" i="1"/>
  <c r="D189" i="1" s="1"/>
  <c r="P189" i="1"/>
  <c r="Q188" i="1"/>
  <c r="D188" i="1" s="1"/>
  <c r="P188" i="1"/>
  <c r="Q187" i="1"/>
  <c r="D187" i="1" s="1"/>
  <c r="P187" i="1"/>
  <c r="Q186" i="1"/>
  <c r="D186" i="1" s="1"/>
  <c r="P186" i="1"/>
  <c r="Q185" i="1"/>
  <c r="D185" i="1" s="1"/>
  <c r="P185" i="1"/>
  <c r="Q184" i="1"/>
  <c r="D184" i="1" s="1"/>
  <c r="P184" i="1"/>
  <c r="Q183" i="1"/>
  <c r="D183" i="1" s="1"/>
  <c r="P183" i="1"/>
  <c r="Q182" i="1"/>
  <c r="D182" i="1" s="1"/>
  <c r="P182" i="1"/>
  <c r="Q181" i="1"/>
  <c r="D181" i="1" s="1"/>
  <c r="P181" i="1"/>
  <c r="P180" i="1"/>
  <c r="Q179" i="1"/>
  <c r="D179" i="1" s="1"/>
  <c r="P179" i="1"/>
  <c r="Q178" i="1"/>
  <c r="D178" i="1" s="1"/>
  <c r="P178" i="1"/>
  <c r="Q177" i="1"/>
  <c r="D177" i="1" s="1"/>
  <c r="P177" i="1"/>
  <c r="Q176" i="1"/>
  <c r="D176" i="1" s="1"/>
  <c r="P176" i="1"/>
  <c r="Q175" i="1"/>
  <c r="D175" i="1" s="1"/>
  <c r="P175" i="1"/>
  <c r="Q174" i="1"/>
  <c r="D174" i="1" s="1"/>
  <c r="P174" i="1"/>
  <c r="Q173" i="1"/>
  <c r="D173" i="1" s="1"/>
  <c r="P173" i="1"/>
  <c r="Q172" i="1"/>
  <c r="D172" i="1" s="1"/>
  <c r="P172" i="1"/>
  <c r="Q171" i="1"/>
  <c r="D171" i="1" s="1"/>
  <c r="P171" i="1"/>
  <c r="Q170" i="1"/>
  <c r="D170" i="1" s="1"/>
  <c r="P170" i="1"/>
  <c r="Q169" i="1"/>
  <c r="D169" i="1" s="1"/>
  <c r="P169" i="1"/>
  <c r="C169" i="1" s="1"/>
  <c r="Q168" i="1"/>
  <c r="D168" i="1" s="1"/>
  <c r="P168" i="1"/>
  <c r="Q167" i="1"/>
  <c r="D167" i="1" s="1"/>
  <c r="P167" i="1"/>
  <c r="Q166" i="1"/>
  <c r="D166" i="1" s="1"/>
  <c r="P166" i="1"/>
  <c r="Q165" i="1"/>
  <c r="D165" i="1" s="1"/>
  <c r="P165" i="1"/>
  <c r="Q164" i="1"/>
  <c r="D164" i="1" s="1"/>
  <c r="P164" i="1"/>
  <c r="Q163" i="1"/>
  <c r="D163" i="1" s="1"/>
  <c r="P163" i="1"/>
  <c r="Q162" i="1"/>
  <c r="D162" i="1" s="1"/>
  <c r="P162" i="1"/>
  <c r="C162" i="1" s="1"/>
  <c r="Q161" i="1"/>
  <c r="D161" i="1" s="1"/>
  <c r="P161" i="1"/>
  <c r="Q160" i="1"/>
  <c r="D160" i="1" s="1"/>
  <c r="P160" i="1"/>
  <c r="Q159" i="1"/>
  <c r="D159" i="1" s="1"/>
  <c r="P159" i="1"/>
  <c r="Q158" i="1"/>
  <c r="D158" i="1" s="1"/>
  <c r="P158" i="1"/>
  <c r="Q157" i="1"/>
  <c r="D157" i="1" s="1"/>
  <c r="P157" i="1"/>
  <c r="Q156" i="1"/>
  <c r="D156" i="1" s="1"/>
  <c r="P156" i="1"/>
  <c r="Q155" i="1"/>
  <c r="D155" i="1" s="1"/>
  <c r="P155" i="1"/>
  <c r="C155" i="1" s="1"/>
  <c r="Q154" i="1"/>
  <c r="D154" i="1" s="1"/>
  <c r="P154" i="1"/>
  <c r="Q153" i="1"/>
  <c r="D153" i="1" s="1"/>
  <c r="P153" i="1"/>
  <c r="Q152" i="1"/>
  <c r="D152" i="1" s="1"/>
  <c r="P152" i="1"/>
  <c r="Q151" i="1"/>
  <c r="D151" i="1" s="1"/>
  <c r="P151" i="1"/>
  <c r="Q150" i="1"/>
  <c r="D150" i="1" s="1"/>
  <c r="P150" i="1"/>
  <c r="Q149" i="1"/>
  <c r="D149" i="1" s="1"/>
  <c r="P149" i="1"/>
  <c r="Q148" i="1"/>
  <c r="D148" i="1" s="1"/>
  <c r="P148" i="1"/>
  <c r="Q147" i="1"/>
  <c r="D147" i="1" s="1"/>
  <c r="P147" i="1"/>
  <c r="Q146" i="1"/>
  <c r="D146" i="1" s="1"/>
  <c r="P146" i="1"/>
  <c r="Q145" i="1"/>
  <c r="D145" i="1" s="1"/>
  <c r="P145" i="1"/>
  <c r="Q144" i="1"/>
  <c r="D144" i="1" s="1"/>
  <c r="P144" i="1"/>
  <c r="Q143" i="1"/>
  <c r="D143" i="1" s="1"/>
  <c r="P143" i="1"/>
  <c r="Q142" i="1"/>
  <c r="D142" i="1" s="1"/>
  <c r="P142" i="1"/>
  <c r="Q141" i="1"/>
  <c r="D141" i="1" s="1"/>
  <c r="P141" i="1"/>
  <c r="Q140" i="1"/>
  <c r="D140" i="1" s="1"/>
  <c r="P140" i="1"/>
  <c r="Q139" i="1"/>
  <c r="D139" i="1" s="1"/>
  <c r="P139" i="1"/>
  <c r="Q138" i="1"/>
  <c r="D138" i="1" s="1"/>
  <c r="P138" i="1"/>
  <c r="Q137" i="1"/>
  <c r="D137" i="1" s="1"/>
  <c r="P137" i="1"/>
  <c r="Q136" i="1"/>
  <c r="D136" i="1" s="1"/>
  <c r="P136" i="1"/>
  <c r="Q135" i="1"/>
  <c r="D135" i="1" s="1"/>
  <c r="P135" i="1"/>
  <c r="Q134" i="1"/>
  <c r="D134" i="1" s="1"/>
  <c r="P134" i="1"/>
  <c r="C134" i="1" s="1"/>
  <c r="Q133" i="1"/>
  <c r="D133" i="1" s="1"/>
  <c r="P133" i="1"/>
  <c r="Q132" i="1"/>
  <c r="P132" i="1"/>
  <c r="Q131" i="1"/>
  <c r="D131" i="1" s="1"/>
  <c r="P131" i="1"/>
  <c r="Q130" i="1"/>
  <c r="P130" i="1"/>
  <c r="Q129" i="1"/>
  <c r="D129" i="1" s="1"/>
  <c r="P129" i="1"/>
  <c r="Q128" i="1"/>
  <c r="D128" i="1" s="1"/>
  <c r="P128" i="1"/>
  <c r="Q127" i="1"/>
  <c r="D127" i="1" s="1"/>
  <c r="P127" i="1"/>
  <c r="Q126" i="1"/>
  <c r="D126" i="1" s="1"/>
  <c r="P126" i="1"/>
  <c r="Q125" i="1"/>
  <c r="D125" i="1" s="1"/>
  <c r="P125" i="1"/>
  <c r="Q124" i="1"/>
  <c r="D124" i="1" s="1"/>
  <c r="P124" i="1"/>
  <c r="Q123" i="1"/>
  <c r="D123" i="1" s="1"/>
  <c r="P123" i="1"/>
  <c r="Q122" i="1"/>
  <c r="D122" i="1" s="1"/>
  <c r="P122" i="1"/>
  <c r="Q121" i="1"/>
  <c r="D121" i="1" s="1"/>
  <c r="P121" i="1"/>
  <c r="Q120" i="1"/>
  <c r="D120" i="1" s="1"/>
  <c r="P120" i="1"/>
  <c r="C120" i="1" s="1"/>
  <c r="Q119" i="1"/>
  <c r="D119" i="1" s="1"/>
  <c r="P119" i="1"/>
  <c r="Q118" i="1"/>
  <c r="D118" i="1" s="1"/>
  <c r="P118" i="1"/>
  <c r="Q116" i="1"/>
  <c r="D116" i="1" s="1"/>
  <c r="P116" i="1"/>
  <c r="Q115" i="1"/>
  <c r="D115" i="1" s="1"/>
  <c r="P115" i="1"/>
  <c r="C115" i="1" s="1"/>
  <c r="Q114" i="1"/>
  <c r="D114" i="1" s="1"/>
  <c r="P114" i="1"/>
  <c r="Q113" i="1"/>
  <c r="D113" i="1" s="1"/>
  <c r="P113" i="1"/>
  <c r="Q112" i="1"/>
  <c r="D112" i="1" s="1"/>
  <c r="P112" i="1"/>
  <c r="Q111" i="1"/>
  <c r="D111" i="1" s="1"/>
  <c r="P111" i="1"/>
  <c r="Q110" i="1"/>
  <c r="D110" i="1" s="1"/>
  <c r="P110" i="1"/>
  <c r="Q109" i="1"/>
  <c r="D109" i="1" s="1"/>
  <c r="P109" i="1"/>
  <c r="Q108" i="1"/>
  <c r="D108" i="1" s="1"/>
  <c r="P108" i="1"/>
  <c r="Q107" i="1"/>
  <c r="D107" i="1" s="1"/>
  <c r="P107" i="1"/>
  <c r="C107" i="1" s="1"/>
  <c r="Q382" i="1"/>
  <c r="D382" i="1" s="1"/>
  <c r="P382" i="1"/>
  <c r="Q381" i="1"/>
  <c r="D381" i="1" s="1"/>
  <c r="P381" i="1"/>
  <c r="Q380" i="1"/>
  <c r="D380" i="1" s="1"/>
  <c r="P380" i="1"/>
  <c r="Q379" i="1"/>
  <c r="D379" i="1" s="1"/>
  <c r="P379" i="1"/>
  <c r="Q378" i="1"/>
  <c r="D378" i="1" s="1"/>
  <c r="P378" i="1"/>
  <c r="Q377" i="1"/>
  <c r="D377" i="1" s="1"/>
  <c r="P377" i="1"/>
  <c r="Q376" i="1"/>
  <c r="D376" i="1" s="1"/>
  <c r="P376" i="1"/>
  <c r="Q375" i="1"/>
  <c r="D375" i="1" s="1"/>
  <c r="P375" i="1"/>
  <c r="Q374" i="1"/>
  <c r="D374" i="1" s="1"/>
  <c r="P374" i="1"/>
  <c r="Q373" i="1"/>
  <c r="D373" i="1" s="1"/>
  <c r="P373" i="1"/>
  <c r="Q372" i="1"/>
  <c r="D372" i="1" s="1"/>
  <c r="P372" i="1"/>
  <c r="Q371" i="1"/>
  <c r="D371" i="1" s="1"/>
  <c r="P371" i="1"/>
  <c r="Q370" i="1"/>
  <c r="D370" i="1" s="1"/>
  <c r="P370" i="1"/>
  <c r="C370" i="1" s="1"/>
  <c r="Q369" i="1"/>
  <c r="D369" i="1" s="1"/>
  <c r="P369" i="1"/>
  <c r="Q368" i="1"/>
  <c r="D368" i="1" s="1"/>
  <c r="P368" i="1"/>
  <c r="Q367" i="1"/>
  <c r="D367" i="1" s="1"/>
  <c r="P367" i="1"/>
  <c r="Q366" i="1"/>
  <c r="D366" i="1" s="1"/>
  <c r="P366" i="1"/>
  <c r="Q365" i="1"/>
  <c r="D365" i="1" s="1"/>
  <c r="P365" i="1"/>
  <c r="C365" i="1" s="1"/>
  <c r="Q364" i="1"/>
  <c r="D364" i="1" s="1"/>
  <c r="P364" i="1"/>
  <c r="Q363" i="1"/>
  <c r="D363" i="1" s="1"/>
  <c r="P363" i="1"/>
  <c r="Q362" i="1"/>
  <c r="D362" i="1" s="1"/>
  <c r="P362" i="1"/>
  <c r="Q361" i="1"/>
  <c r="D361" i="1" s="1"/>
  <c r="P361" i="1"/>
  <c r="Q360" i="1"/>
  <c r="D360" i="1" s="1"/>
  <c r="P360" i="1"/>
  <c r="C360" i="1" s="1"/>
  <c r="Q19" i="1"/>
  <c r="P19" i="1"/>
  <c r="Q34" i="1"/>
  <c r="P34" i="1"/>
  <c r="Q46" i="1"/>
  <c r="P46" i="1"/>
  <c r="Q77" i="1"/>
  <c r="P77" i="1"/>
  <c r="Q88" i="1"/>
  <c r="P88" i="1"/>
  <c r="B12" i="1" l="1"/>
  <c r="B244" i="1"/>
  <c r="B245" i="1" l="1"/>
  <c r="B13" i="1"/>
  <c r="B246" i="1" l="1"/>
  <c r="B14" i="1"/>
  <c r="B15" i="1" l="1"/>
  <c r="B247" i="1"/>
  <c r="B16" i="1" l="1"/>
  <c r="B17" i="1" l="1"/>
  <c r="B18" i="1" l="1"/>
  <c r="B19" i="1" l="1"/>
  <c r="B20" i="1" l="1"/>
  <c r="B21" i="1" l="1"/>
  <c r="B22" i="1" l="1"/>
  <c r="B23" i="1" l="1"/>
  <c r="B24" i="1" l="1"/>
  <c r="B25" i="1" l="1"/>
  <c r="B26" i="1" l="1"/>
  <c r="B27" i="1" l="1"/>
  <c r="B28" i="1" l="1"/>
  <c r="B29" i="1" l="1"/>
  <c r="B30" i="1" l="1"/>
  <c r="B31" i="1" l="1"/>
  <c r="B32" i="1" l="1"/>
  <c r="B33" i="1" l="1"/>
  <c r="B34" i="1" l="1"/>
  <c r="B35" i="1" l="1"/>
  <c r="B36" i="1" l="1"/>
  <c r="B37" i="1" l="1"/>
  <c r="B38" i="1" l="1"/>
  <c r="B39" i="1" l="1"/>
  <c r="B40" i="1" l="1"/>
  <c r="B41" i="1" l="1"/>
  <c r="B42" i="1" l="1"/>
  <c r="B43" i="1" l="1"/>
  <c r="B44" i="1" l="1"/>
  <c r="B45" i="1" l="1"/>
  <c r="B46" i="1" l="1"/>
  <c r="B47" i="1" l="1"/>
  <c r="B48" i="1" l="1"/>
  <c r="B49" i="1" l="1"/>
  <c r="B50" i="1" l="1"/>
  <c r="B51" i="1" l="1"/>
  <c r="B52" i="1" l="1"/>
  <c r="B53" i="1" l="1"/>
  <c r="B54" i="1" l="1"/>
  <c r="B55" i="1" l="1"/>
  <c r="B56" i="1" l="1"/>
  <c r="B57" i="1" l="1"/>
  <c r="B58" i="1" l="1"/>
  <c r="B59" i="1" l="1"/>
  <c r="B60" i="1" l="1"/>
  <c r="B61" i="1" l="1"/>
  <c r="B62" i="1" l="1"/>
  <c r="B63" i="1" l="1"/>
  <c r="B64" i="1" l="1"/>
  <c r="B65" i="1" l="1"/>
  <c r="B66" i="1" l="1"/>
  <c r="B67" i="1" l="1"/>
  <c r="B68" i="1" l="1"/>
  <c r="B69" i="1" l="1"/>
  <c r="B70" i="1" l="1"/>
  <c r="B71" i="1" l="1"/>
  <c r="B72" i="1" l="1"/>
  <c r="B73" i="1" l="1"/>
  <c r="B74" i="1" l="1"/>
  <c r="B75" i="1" l="1"/>
  <c r="B76" i="1" l="1"/>
  <c r="B77" i="1" l="1"/>
  <c r="B78" i="1" l="1"/>
  <c r="B79" i="1" l="1"/>
  <c r="B80" i="1" l="1"/>
  <c r="B81" i="1" l="1"/>
  <c r="B82" i="1" l="1"/>
  <c r="B83" i="1" l="1"/>
  <c r="B84" i="1" l="1"/>
  <c r="B85" i="1" l="1"/>
  <c r="B86" i="1" l="1"/>
  <c r="B87" i="1" l="1"/>
  <c r="B88" i="1" l="1"/>
  <c r="B89" i="1" l="1"/>
  <c r="B90" i="1" l="1"/>
  <c r="B91" i="1" l="1"/>
  <c r="B92" i="1" l="1"/>
  <c r="B93" i="1" l="1"/>
  <c r="B94" i="1" l="1"/>
  <c r="B95" i="1" l="1"/>
  <c r="B96" i="1" l="1"/>
  <c r="B97" i="1" l="1"/>
  <c r="B98" i="1" l="1"/>
  <c r="B99" i="1" l="1"/>
  <c r="B100" i="1" l="1"/>
  <c r="B101" i="1" l="1"/>
  <c r="B102" i="1" l="1"/>
  <c r="B103" i="1" l="1"/>
  <c r="B104" i="1" l="1"/>
  <c r="B105" i="1" l="1"/>
  <c r="B106" i="1" l="1"/>
</calcChain>
</file>

<file path=xl/sharedStrings.xml><?xml version="1.0" encoding="utf-8"?>
<sst xmlns="http://schemas.openxmlformats.org/spreadsheetml/2006/main" count="2163" uniqueCount="862">
  <si>
    <t>type</t>
  </si>
  <si>
    <t>name</t>
  </si>
  <si>
    <t>dcat:Catalog</t>
  </si>
  <si>
    <t>/rdf:RDF/dcat:Catalog</t>
  </si>
  <si>
    <t>attribute</t>
  </si>
  <si>
    <t>dct:title</t>
  </si>
  <si>
    <t>/rdf:RDF/dcat:Catalog/dct:title</t>
  </si>
  <si>
    <t>dct:description</t>
  </si>
  <si>
    <t>/rdf:RDF/dcat:Catalog/dct:description</t>
  </si>
  <si>
    <t>dct:publisher</t>
  </si>
  <si>
    <t>/rdf:RDF/dcat:Catalog/dct:publisher</t>
  </si>
  <si>
    <t>foaf:Agent</t>
  </si>
  <si>
    <t>/rdf:RDF/dcat:Catalog/dct:publisher/foaf:Agent</t>
  </si>
  <si>
    <t>foaf:name</t>
  </si>
  <si>
    <t>/rdf:RDF/dcat:Catalog/dct:publisher/foaf:Agent/foaf:name</t>
  </si>
  <si>
    <t>dct:type</t>
  </si>
  <si>
    <t>/rdf:RDF/dcat:Catalog/dct:publisher/foaf:Agent/dct:type</t>
  </si>
  <si>
    <t>skos:Concept</t>
  </si>
  <si>
    <t>/rdf:RDF/dcat:Catalog/dct:publisher/foaf:Agent/dct:type/skos:Concept</t>
  </si>
  <si>
    <t>dcat:homepage</t>
  </si>
  <si>
    <t>/rdf:RDF/dcat:Catalog/dcat:homepage</t>
  </si>
  <si>
    <t>foaf:Document</t>
  </si>
  <si>
    <t>/rdf:RDF/dcat:Catalog/dcat:homepage/foaf:Document</t>
  </si>
  <si>
    <t>dct:license</t>
  </si>
  <si>
    <t>/rdf:RDF/dcat:Catalog/dct:license</t>
  </si>
  <si>
    <t>dct:LicenseDocument</t>
  </si>
  <si>
    <t>/rdf:RDF/dcat:Catalog/dct:license/dct:LicenseDocument</t>
  </si>
  <si>
    <t>/rdf:RDF/dcat:Catalog/dct:license/dct:LicenseDocument/dct:type</t>
  </si>
  <si>
    <t>/rdf:RDF/dcat:Catalog/dct:license/dct:LicenseDocument/dct:type/skos:Concept</t>
  </si>
  <si>
    <t>/rdf:RDF/dcat:Catalog/dct:license/dct:LicenseDocument/dct:title</t>
  </si>
  <si>
    <t>/rdf:RDF/dcat:Catalog/dct:license/dct:LicenseDocument/dct:description</t>
  </si>
  <si>
    <t>dct:identifier</t>
  </si>
  <si>
    <t>/rdf:RDF/dcat:Catalog/dct:license/dct:LicenseDocument/dct:identifier</t>
  </si>
  <si>
    <t>dct:language</t>
  </si>
  <si>
    <t>/rdf:RDF/dcat:Catalog/dct:language</t>
  </si>
  <si>
    <t>/rdf:RDF/dcat:Catalog/dct:language/skos:Concept</t>
  </si>
  <si>
    <t>dct:issued</t>
  </si>
  <si>
    <t>/rdf:RDF/dcat:Catalog/dct:issued</t>
  </si>
  <si>
    <t>dct:modified</t>
  </si>
  <si>
    <t>/rdf:RDF/dcat:Catalog/dct:modified</t>
  </si>
  <si>
    <t>dcat:themeTaxonomy</t>
  </si>
  <si>
    <t>/rdf:RDF/dcat:Catalog/dcat:themeTaxonomy</t>
  </si>
  <si>
    <t>skos:ConceptScheme</t>
  </si>
  <si>
    <t>/rdf:RDF/dcat:Catalog/dcat:themeTaxonomy/skos:ConceptScheme</t>
  </si>
  <si>
    <t>dct:hasPart</t>
  </si>
  <si>
    <t>dct:isPartOf</t>
  </si>
  <si>
    <t>dcat:record</t>
  </si>
  <si>
    <t>/rdf:RDF/dcat:Catalog/dcat:record</t>
  </si>
  <si>
    <t>dcat:CatalogRecord</t>
  </si>
  <si>
    <t>/rdf:RDF/dcat:Catalog/dcat:record/dcat:CatalogRecord</t>
  </si>
  <si>
    <t>foaf:primaryTopic</t>
  </si>
  <si>
    <t>/rdf:RDF/dcat:Catalog/dcat:record/dcat:CatalogRecord/foaf:primaryTopic</t>
  </si>
  <si>
    <t>/rdf:RDF/dcat:Catalog/dcat:record/dcat:CatalogRecord/dct:modified</t>
  </si>
  <si>
    <t>dct:conformsTo</t>
  </si>
  <si>
    <t>/rdf:RDF/dcat:Catalog/dcat:record/dcat:CatalogRecord/dct:conformsTo</t>
  </si>
  <si>
    <t>dct:Standard</t>
  </si>
  <si>
    <t>/rdf:RDF/dcat:Catalog/dcat:record/dcat:CatalogRecord/dct:conformsTo/dct:Standard</t>
  </si>
  <si>
    <t>adms:status</t>
  </si>
  <si>
    <t>/rdf:RDF/dcat:Catalog/dcat:record/dcat:CatalogRecord/adms:status</t>
  </si>
  <si>
    <t>/rdf:RDF/dcat:Catalog/dcat:record/dcat:CatalogRecord/dct:issued</t>
  </si>
  <si>
    <t>/rdf:RDF/dcat:Catalog/dcat:record/dcat:CatalogRecord/dct:description</t>
  </si>
  <si>
    <t>/rdf:RDF/dcat:Catalog/dcat:record/dcat:CatalogRecord/dct:language</t>
  </si>
  <si>
    <t>/rdf:RDF/dcat:Catalog/dcat:record/dcat:CatalogRecord/dct:language/skos:Concept</t>
  </si>
  <si>
    <t>dct:source</t>
  </si>
  <si>
    <t>/rdf:RDF/dcat:Catalog/dcat:record/dcat:CatalogRecord/dct:source</t>
  </si>
  <si>
    <t>/rdf:RDF/dcat:Catalog/dcat:record/dcat:CatalogRecord/dct:title</t>
  </si>
  <si>
    <t>dct:rights</t>
  </si>
  <si>
    <t>/rdf:RDF/dcat:Catalog/dct:rights</t>
  </si>
  <si>
    <t>dct:spatial</t>
  </si>
  <si>
    <t>/rdf:RDF/dcat:Catalog/dct:spatial</t>
  </si>
  <si>
    <t>dct:Location</t>
  </si>
  <si>
    <t>/rdf:RDF/dcat:Catalog/dct:spatial/dct:Location</t>
  </si>
  <si>
    <t>dcat:dataset</t>
  </si>
  <si>
    <t>/rdf:RDF/dcat:Catalog/dcat:dataset</t>
  </si>
  <si>
    <t>dcat:Dataset</t>
  </si>
  <si>
    <t>/rdf:RDF/dcat:Catalog/dcat:dataset/dcat:Dataset</t>
  </si>
  <si>
    <t>/rdf:RDF/dcat:Catalog/dcat:dataset/dcat:Dataset/dct:title</t>
  </si>
  <si>
    <t>/rdf:RDF/dcat:Catalog/dcat:dataset/dcat:Dataset/dct:description</t>
  </si>
  <si>
    <t>/rdf:RDF/dcat:Catalog/dcat:dataset/dcat:Dataset/dct:identifier</t>
  </si>
  <si>
    <t>dcat:contactPoint</t>
  </si>
  <si>
    <t>/rdf:RDF/dcat:Catalog/dcat:dataset/dcat:Dataset/dcat:contactPoint</t>
  </si>
  <si>
    <t>vcard:Organization</t>
  </si>
  <si>
    <t>/rdf:RDF/dcat:Catalog/dcat:dataset/dcat:Dataset/dcat:contactPoint/vcard:Organization</t>
  </si>
  <si>
    <t>vcard:fn</t>
  </si>
  <si>
    <t>/rdf:RDF/dcat:Catalog/dcat:dataset/dcat:Dataset/dcat:contactPoint/vcard:Organization/vcard:fn</t>
  </si>
  <si>
    <t>vcard:organization-name</t>
  </si>
  <si>
    <t>/rdf:RDF/dcat:Catalog/dcat:dataset/dcat:Dataset/dcat:contactPoint/vcard:Organization/vcard:organization-name</t>
  </si>
  <si>
    <t>vcard:hasAddress</t>
  </si>
  <si>
    <t>/rdf:RDF/dcat:Catalog/dcat:dataset/dcat:Dataset/dcat:contactPoint/vcard:Organization/vcard:hasAddress</t>
  </si>
  <si>
    <t>vcard:Address</t>
  </si>
  <si>
    <t>/rdf:RDF/dcat:Catalog/dcat:dataset/dcat:Dataset/dcat:contactPoint/vcard:Organization/vcard:hasAddress/vcard:Address</t>
  </si>
  <si>
    <t>vcard:hasEmail</t>
  </si>
  <si>
    <t>/rdf:RDF/dcat:Catalog/dcat:dataset/dcat:Dataset/dcat:contactPoint/vcard:Organization/vcard:hasEmail</t>
  </si>
  <si>
    <t>vcard:hasURL</t>
  </si>
  <si>
    <t>/rdf:RDF/dcat:Catalog/dcat:dataset/dcat:Dataset/dcat:contactPoint/vcard:Organization/vcard:hasURL</t>
  </si>
  <si>
    <t>vcard:hasTelephone</t>
  </si>
  <si>
    <t>/rdf:RDF/dcat:Catalog/dcat:dataset/dcat:Dataset/dcat:contactPoint/vcard:Organization/vcard:hasTelephone</t>
  </si>
  <si>
    <t>/rdf:RDF/dcat:Catalog/dcat:dataset/dcat:Dataset/dct:issued</t>
  </si>
  <si>
    <t>/rdf:RDF/dcat:Catalog/dcat:dataset/dcat:Dataset/dct:modified</t>
  </si>
  <si>
    <t>/rdf:RDF/dcat:Catalog/dcat:dataset/dcat:Dataset/dct:publisher</t>
  </si>
  <si>
    <t>/rdf:RDF/dcat:Catalog/dcat:dataset/dcat:Dataset/dct:publisher/foaf:Agent</t>
  </si>
  <si>
    <t>/rdf:RDF/dcat:Catalog/dcat:dataset/dcat:Dataset/dct:publisher/foaf:Agent/foaf:name</t>
  </si>
  <si>
    <t>/rdf:RDF/dcat:Catalog/dcat:dataset/dcat:Dataset/dct:publisher/foaf:Agent/dct:type</t>
  </si>
  <si>
    <t>/rdf:RDF/dcat:Catalog/dcat:dataset/dcat:Dataset/dct:publisher/foaf:Agent/dct:type/skos:Concept</t>
  </si>
  <si>
    <t>dcat:keyword</t>
  </si>
  <si>
    <t>/rdf:RDF/dcat:Catalog/dcat:dataset/dcat:Dataset/dcat:keyword</t>
  </si>
  <si>
    <t>dcat:theme</t>
  </si>
  <si>
    <t>/rdf:RDF/dcat:Catalog/dcat:dataset/dcat:Dataset/dcat:theme</t>
  </si>
  <si>
    <t>/rdf:RDF/dcat:Catalog/dcat:dataset/dcat:Dataset/dcat:theme/skos:Concept</t>
  </si>
  <si>
    <t>dct:accessRights</t>
  </si>
  <si>
    <t>/rdf:RDF/dcat:Catalog/dcat:dataset/dcat:Dataset/dct:accessRights</t>
  </si>
  <si>
    <t>/rdf:RDF/dcat:Catalog/dcat:dataset/dcat:Dataset/dct:conformsTo</t>
  </si>
  <si>
    <t>/rdf:RDF/dcat:Catalog/dcat:dataset/dcat:Dataset/dct:conformsTo/dct:Standard</t>
  </si>
  <si>
    <t>foaf:page</t>
  </si>
  <si>
    <t>/rdf:RDF/dcat:Catalog/dcat:dataset/dcat:Dataset/foaf:page</t>
  </si>
  <si>
    <t>/rdf:RDF/dcat:Catalog/dcat:dataset/dcat:Dataset/foaf:page/foaf:Document</t>
  </si>
  <si>
    <t>dct:accrualPeriodicity</t>
  </si>
  <si>
    <t>/rdf:RDF/dcat:Catalog/dcat:dataset/dcat:Dataset/dct:accrualPeriodicity</t>
  </si>
  <si>
    <t>/rdf:RDF/dcat:Catalog/dcat:dataset/dcat:Dataset/dct:accrualPeriodicity/skos:Concept</t>
  </si>
  <si>
    <t>dct:hasVersion</t>
  </si>
  <si>
    <t>dct:isVersionOf</t>
  </si>
  <si>
    <t>dcat:landingPage</t>
  </si>
  <si>
    <t>/rdf:RDF/dcat:Catalog/dcat:dataset/dcat:Dataset/dct:language</t>
  </si>
  <si>
    <t>/rdf:RDF/dcat:Catalog/dcat:dataset/dcat:Dataset/dct:language/skos:Concept</t>
  </si>
  <si>
    <t>adms:identifier</t>
  </si>
  <si>
    <t>/rdf:RDF/dcat:Catalog/dcat:dataset/dcat:Dataset/adms:identifier</t>
  </si>
  <si>
    <t>adms:Identifier</t>
  </si>
  <si>
    <t>/rdf:RDF/dcat:Catalog/dcat:dataset/dcat:Dataset/adms:identifier/adms:Identifier</t>
  </si>
  <si>
    <t>dct:provenance</t>
  </si>
  <si>
    <t>/rdf:RDF/dcat:Catalog/dcat:dataset/dcat:Dataset/dct:provenance</t>
  </si>
  <si>
    <t>dct:ProvenanceStatement</t>
  </si>
  <si>
    <t>/rdf:RDF/dcat:Catalog/dcat:dataset/dcat:Dataset/dct:provenance/dct:ProvenanceStatement</t>
  </si>
  <si>
    <t>dct:relation</t>
  </si>
  <si>
    <t>/rdf:RDF/dcat:Catalog/dcat:dataset/dcat:Dataset/dct:spatial</t>
  </si>
  <si>
    <t>/rdf:RDF/dcat:Catalog/dcat:dataset/dcat:Dataset/dct:spatial/dct:Location</t>
  </si>
  <si>
    <t>dct:temporal</t>
  </si>
  <si>
    <t>/rdf:RDF/dcat:Catalog/dcat:dataset/dcat:Dataset/dct:temporal</t>
  </si>
  <si>
    <t>dct:PeriodOfTime</t>
  </si>
  <si>
    <t>/rdf:RDF/dcat:Catalog/dcat:dataset/dcat:Dataset/dct:temporal/dct:PeriodOfTime</t>
  </si>
  <si>
    <t>/rdf:RDF/dcat:Catalog/dcat:dataset/dcat:Dataset/dct:type</t>
  </si>
  <si>
    <t>/rdf:RDF/dcat:Catalog/dcat:dataset/dcat:Dataset/dct:type/skos:Concept</t>
  </si>
  <si>
    <t>owl:versionInfo</t>
  </si>
  <si>
    <t>/rdf:RDF/dcat:Catalog/dcat:dataset/dcat:Dataset/owl:versionInfo</t>
  </si>
  <si>
    <t>adms:versionNotes</t>
  </si>
  <si>
    <t>/rdf:RDF/dcat:Catalog/dcat:dataset/dcat:Dataset/adms:versionNotes</t>
  </si>
  <si>
    <t>dcat:extension</t>
  </si>
  <si>
    <t>/rdf:RDF/dcat:Catalog/dcat:dataset/dcat:Dataset/dcat:extension</t>
  </si>
  <si>
    <t>rdf:Statement</t>
  </si>
  <si>
    <t>/rdf:RDF/dcat:Catalog/dcat:dataset/dcat:Dataset/dcat:extension/rdf:Statement</t>
  </si>
  <si>
    <t>dcat:distribution</t>
  </si>
  <si>
    <t>/rdf:RDF/dcat:Catalog/dcat:dataset/dcat:Dataset/dcat:distribution</t>
  </si>
  <si>
    <t>dcat:Distribution</t>
  </si>
  <si>
    <t>/rdf:RDF/dcat:Catalog/dcat:dataset/dcat:Dataset/dcat:distribution/dcat:Distribution</t>
  </si>
  <si>
    <t>/rdf:RDF/dcat:Catalog/dcat:dataset/dcat:Dataset/dcat:distribution/dcat:Distribution/dct:title</t>
  </si>
  <si>
    <t>/rdf:RDF/dcat:Catalog/dcat:dataset/dcat:Dataset/dcat:distribution/dcat:Distribution/dct:description</t>
  </si>
  <si>
    <t>dcat:accessURL</t>
  </si>
  <si>
    <t>dcat:downloadURL</t>
  </si>
  <si>
    <t>/rdf:RDF/dcat:Catalog/dcat:dataset/dcat:Dataset/dcat:distribution/dcat:Distribution/dct:issued</t>
  </si>
  <si>
    <t>/rdf:RDF/dcat:Catalog/dcat:dataset/dcat:Dataset/dcat:distribution/dcat:Distribution/dct:modified</t>
  </si>
  <si>
    <t>dct:format</t>
  </si>
  <si>
    <t>/rdf:RDF/dcat:Catalog/dcat:dataset/dcat:Dataset/dcat:distribution/dcat:Distribution/dct:format</t>
  </si>
  <si>
    <t>/rdf:RDF/dcat:Catalog/dcat:dataset/dcat:Dataset/dcat:distribution/dcat:Distribution/dct:format/skos:Concept</t>
  </si>
  <si>
    <t>dcat:mediaType</t>
  </si>
  <si>
    <t>/rdf:RDF/dcat:Catalog/dcat:dataset/dcat:Dataset/dcat:distribution/dcat:Distribution/dcat:mediaType</t>
  </si>
  <si>
    <t>/rdf:RDF/dcat:Catalog/dcat:dataset/dcat:Dataset/dcat:distribution/dcat:Distribution/dct:language</t>
  </si>
  <si>
    <t>/rdf:RDF/dcat:Catalog/dcat:dataset/dcat:Dataset/dcat:distribution/dcat:Distribution/dct:language/skos:Concept</t>
  </si>
  <si>
    <t>/rdf:RDF/dcat:Catalog/dcat:dataset/dcat:Dataset/dcat:distribution/dcat:Distribution/dct:license</t>
  </si>
  <si>
    <t>/rdf:RDF/dcat:Catalog/dcat:dataset/dcat:Dataset/dcat:distribution/dcat:Distribution/dct:license/dct:LicenseDocument</t>
  </si>
  <si>
    <t>/rdf:RDF/dcat:Catalog/dcat:dataset/dcat:Dataset/dcat:distribution/dcat:Distribution/dct:license/dct:LicenseDocument/dct:type</t>
  </si>
  <si>
    <t>/rdf:RDF/dcat:Catalog/dcat:dataset/dcat:Dataset/dcat:distribution/dcat:Distribution/dct:license/dct:LicenseDocument/dct:type/skos:Concept</t>
  </si>
  <si>
    <t>/rdf:RDF/dcat:Catalog/dcat:dataset/dcat:Dataset/dcat:distribution/dcat:Distribution/dct:license/dct:LicenseDocument/dct:title</t>
  </si>
  <si>
    <t>/rdf:RDF/dcat:Catalog/dcat:dataset/dcat:Dataset/dcat:distribution/dcat:Distribution/dct:license/dct:LicenseDocument/dct:description</t>
  </si>
  <si>
    <t>/rdf:RDF/dcat:Catalog/dcat:dataset/dcat:Dataset/dcat:distribution/dcat:Distribution/dct:license/dct:LicenseDocument/dct:identifier</t>
  </si>
  <si>
    <t>/rdf:RDF/dcat:Catalog/dcat:dataset/dcat:Dataset/dcat:distribution/dcat:Distribution/dct:rights</t>
  </si>
  <si>
    <t>dcat:byteSize</t>
  </si>
  <si>
    <t>/rdf:RDF/dcat:Catalog/dcat:dataset/dcat:Dataset/dcat:distribution/dcat:Distribution/dcat:byteSize</t>
  </si>
  <si>
    <t>spdx:checksum</t>
  </si>
  <si>
    <t>/rdf:RDF/dcat:Catalog/dcat:dataset/dcat:Dataset/dcat:distribution/dcat:Distribution/spdx:checksum</t>
  </si>
  <si>
    <t>spdx:Checksum</t>
  </si>
  <si>
    <t>/rdf:RDF/dcat:Catalog/dcat:dataset/dcat:Dataset/dcat:distribution/dcat:Distribution/spdx:checksum/spdx:Checksum</t>
  </si>
  <si>
    <t>/rdf:RDF/dcat:Catalog/dcat:dataset/dcat:Dataset/dcat:distribution/dcat:Distribution/foaf:page</t>
  </si>
  <si>
    <t>/rdf:RDF/dcat:Catalog/dcat:dataset/dcat:Dataset/dcat:distribution/dcat:Distribution/foaf:page/foaf:Document</t>
  </si>
  <si>
    <t>/rdf:RDF/dcat:Catalog/dcat:dataset/dcat:Dataset/dcat:distribution/dcat:Distribution/dct:conformsTo</t>
  </si>
  <si>
    <t>/rdf:RDF/dcat:Catalog/dcat:dataset/dcat:Dataset/dcat:distribution/dcat:Distribution/dct:conformsTo/dct:Standard</t>
  </si>
  <si>
    <t>/rdf:RDF/dcat:Catalog/dcat:dataset/dcat:Dataset/dcat:distribution/dcat:Distribution/adms:status</t>
  </si>
  <si>
    <t>adms:sample</t>
  </si>
  <si>
    <t>/rdf:RDF/dcat:Catalog/dcat:dataset/dcat:Dataset/adms:sample</t>
  </si>
  <si>
    <t>/rdf:RDF/dcat:Catalog/dcat:dataset/dcat:Dataset/adms:sample/dcat:Distribution</t>
  </si>
  <si>
    <t>/rdf:RDF/dcat:Catalog/dcat:dataset/dcat:Dataset/adms:sample/dcat:Distribution/dct:title</t>
  </si>
  <si>
    <t>/rdf:RDF/dcat:Catalog/dcat:dataset/dcat:Dataset/adms:sample/dcat:Distribution/dct:description</t>
  </si>
  <si>
    <t>/rdf:RDF/dcat:Catalog/dcat:dataset/dcat:Dataset/adms:sample/dcat:Distribution/dct:issued</t>
  </si>
  <si>
    <t>/rdf:RDF/dcat:Catalog/dcat:dataset/dcat:Dataset/adms:sample/dcat:Distribution/dct:modified</t>
  </si>
  <si>
    <t>/rdf:RDF/dcat:Catalog/dcat:dataset/dcat:Dataset/adms:sample/dcat:Distribution/dct:format</t>
  </si>
  <si>
    <t>/rdf:RDF/dcat:Catalog/dcat:dataset/dcat:Dataset/adms:sample/dcat:Distribution/dct:format/skos:Concept</t>
  </si>
  <si>
    <t>/rdf:RDF/dcat:Catalog/dcat:dataset/dcat:Dataset/adms:sample/dcat:Distribution/dcat:mediaType</t>
  </si>
  <si>
    <t>/rdf:RDF/dcat:Catalog/dcat:dataset/dcat:Dataset/adms:sample/dcat:Distribution/dct:language</t>
  </si>
  <si>
    <t>/rdf:RDF/dcat:Catalog/dcat:dataset/dcat:Dataset/adms:sample/dcat:Distribution/dct:language/skos:Concept</t>
  </si>
  <si>
    <t>/rdf:RDF/dcat:Catalog/dcat:dataset/dcat:Dataset/adms:sample/dcat:Distribution/dct:license</t>
  </si>
  <si>
    <t>/rdf:RDF/dcat:Catalog/dcat:dataset/dcat:Dataset/adms:sample/dcat:Distribution/dct:license/dct:LicenseDocument</t>
  </si>
  <si>
    <t>/rdf:RDF/dcat:Catalog/dcat:dataset/dcat:Dataset/adms:sample/dcat:Distribution/dct:license/dct:LicenseDocument/dct:type</t>
  </si>
  <si>
    <t>/rdf:RDF/dcat:Catalog/dcat:dataset/dcat:Dataset/adms:sample/dcat:Distribution/dct:license/dct:LicenseDocument/dct:type/skos:Concept</t>
  </si>
  <si>
    <t>/rdf:RDF/dcat:Catalog/dcat:dataset/dcat:Dataset/adms:sample/dcat:Distribution/dct:license/dct:LicenseDocument/dct:title</t>
  </si>
  <si>
    <t>/rdf:RDF/dcat:Catalog/dcat:dataset/dcat:Dataset/adms:sample/dcat:Distribution/dct:license/dct:LicenseDocument/dct:description</t>
  </si>
  <si>
    <t>/rdf:RDF/dcat:Catalog/dcat:dataset/dcat:Dataset/adms:sample/dcat:Distribution/dct:license/dct:LicenseDocument/dct:identifier</t>
  </si>
  <si>
    <t>/rdf:RDF/dcat:Catalog/dcat:dataset/dcat:Dataset/adms:sample/dcat:Distribution/dcat:byteSize</t>
  </si>
  <si>
    <t>/rdf:RDF/dcat:Catalog/dcat:dataset/dcat:Dataset/adms:sample/dcat:Distribution/spdx:checksum</t>
  </si>
  <si>
    <t>/rdf:RDF/dcat:Catalog/dcat:dataset/dcat:Dataset/adms:sample/dcat:Distribution/spdx:checksum/spdx:Checksum</t>
  </si>
  <si>
    <t>/rdf:RDF/dcat:Catalog/dcat:dataset/dcat:Dataset/adms:sample/dcat:Distribution/foaf:page</t>
  </si>
  <si>
    <t>/rdf:RDF/dcat:Catalog/dcat:dataset/dcat:Dataset/adms:sample/dcat:Distribution/foaf:page/foaf:Document</t>
  </si>
  <si>
    <t>/rdf:RDF/dcat:Catalog/dcat:dataset/dcat:Dataset/adms:sample/dcat:Distribution/dct:conformsTo</t>
  </si>
  <si>
    <t>/rdf:RDF/dcat:Catalog/dcat:dataset/dcat:Dataset/adms:sample/dcat:Distribution/dct:conformsTo/dct:Standard</t>
  </si>
  <si>
    <t>/rdf:RDF/dcat:Catalog/dcat:dataset/dcat:Dataset/adms:sample/dcat:Distribution/adms:status</t>
  </si>
  <si>
    <t>/rdf:RDF/dcat:Catalog/dcat:dataset/dcat:Dataset/adms:sample/dcat:Distribution/adms:status/skos:Concept</t>
  </si>
  <si>
    <t>Class</t>
  </si>
  <si>
    <t>relationship</t>
  </si>
  <si>
    <t>class</t>
  </si>
  <si>
    <t>label_nl</t>
  </si>
  <si>
    <t>label_en</t>
  </si>
  <si>
    <t>rdf:about</t>
  </si>
  <si>
    <t>/rdf:RDF/dcat:Catalog/@rdf:about</t>
  </si>
  <si>
    <t>xml:lang</t>
  </si>
  <si>
    <t>/rdf:RDF/dcat:Catalog/dct:title/@xml:lang</t>
  </si>
  <si>
    <t>/rdf:RDF/dcat:Catalog/dct:description/@xml:lang</t>
  </si>
  <si>
    <t>/rdf:RDF/dcat:Catalog/dct:publisher/foaf:Agent/@rdf:about</t>
  </si>
  <si>
    <t>/rdf:RDF/dcat:Catalog/dct:publisher/foaf:Agent/foaf:name/@xml:lang</t>
  </si>
  <si>
    <t>/rdf:RDF/dcat:Catalog/dct:publisher/foaf:Agent/dct:type/skos:Concept/@rdf:about</t>
  </si>
  <si>
    <t>rdf:type</t>
  </si>
  <si>
    <t>rdf:resource</t>
  </si>
  <si>
    <t>/rdf:RDF/dcat:Catalog/dct:publisher/foaf:Agent/dct:type/skos:Concept/rdf:type/@rdf:resource</t>
  </si>
  <si>
    <t>skos:prefLabel</t>
  </si>
  <si>
    <t>/rdf:RDF/dcat:Catalog/dct:publisher/foaf:Agent/dct:type/skos:Concept/skos:prefLabel</t>
  </si>
  <si>
    <t>/rdf:RDF/dcat:Catalog/dct:publisher/foaf:Agent/dct:type/skos:Concept/skos:prefLabel/@xml:lang</t>
  </si>
  <si>
    <t>skos:inScheme</t>
  </si>
  <si>
    <t>/rdf:RDF/dcat:Catalog/dct:publisher/foaf:Agent/dct:type/skos:Concept/skos:inScheme/@rdf:resource</t>
  </si>
  <si>
    <t>/rdf:RDF/dcat:Catalog/dcat:homepage/foaf:Document/@rdf:about</t>
  </si>
  <si>
    <t>/rdf:RDF/dcat:Catalog/dcat:homepage/foaf:Document/foaf:name</t>
  </si>
  <si>
    <t>/rdf:RDF/dcat:Catalog/dcat:homepage/foaf:Document/foaf:name/@xml:lang</t>
  </si>
  <si>
    <t>/rdf:RDF/dcat:Catalog/dct:license/dct:LicenseDocument/@rdf:about</t>
  </si>
  <si>
    <t>/rdf:RDF/dcat:Catalog/dct:license/dct:LicenseDocument/dct:type/skos:Concept/@rdf:about</t>
  </si>
  <si>
    <t>/rdf:RDF/dcat:Catalog/dct:license/dct:LicenseDocument/dct:type/skos:Concept/rdf:type/@rdf:resource</t>
  </si>
  <si>
    <t>/rdf:RDF/dcat:Catalog/dct:license/dct:LicenseDocument/dct:type/skos:Concept/skos:prefLabel</t>
  </si>
  <si>
    <t>/rdf:RDF/dcat:Catalog/dct:license/dct:LicenseDocument/dct:type/skos:Concept/skos:prefLabel/@xml:lang</t>
  </si>
  <si>
    <t>/rdf:RDF/dcat:Catalog/dct:license/dct:LicenseDocument/dct:type/skos:Concept/skos:inScheme/@rdf:resource</t>
  </si>
  <si>
    <t>/rdf:RDF/dcat:Catalog/dct:license/dct:LicenseDocument/dct:title/@xml:lang</t>
  </si>
  <si>
    <t>/rdf:RDF/dcat:Catalog/dct:license/dct:LicenseDocument/dct:description/@xml:lang</t>
  </si>
  <si>
    <t>/rdf:RDF/dcat:Catalog/dct:language/skos:Concept/@rdf:about</t>
  </si>
  <si>
    <t>/rdf:RDF/dcat:Catalog/dct:language/skos:Concept/rdf:type/@rdf:resource</t>
  </si>
  <si>
    <t>/rdf:RDF/dcat:Catalog/dct:language/skos:Concept/skos:prefLabel</t>
  </si>
  <si>
    <t>/rdf:RDF/dcat:Catalog/dct:language/skos:Concept/skos:prefLabel/@xml:lang</t>
  </si>
  <si>
    <t>/rdf:RDF/dcat:Catalog/dct:language/skos:Concept/skos:inScheme/@rdf:resource</t>
  </si>
  <si>
    <t>rdf:datatype</t>
  </si>
  <si>
    <t>/rdf:RDF/dcat:Catalog/dct:issued/@rdf:datatype</t>
  </si>
  <si>
    <t>/rdf:RDF/dcat:Catalog/dct:modified/@rdf:datatype</t>
  </si>
  <si>
    <t>/rdf:RDF/dcat:Catalog/dcat:themeTaxonomy/skos:ConceptScheme/@rdf:about</t>
  </si>
  <si>
    <t>/rdf:RDF/dcat:Catalog/dcat:themeTaxonomy/skos:ConceptScheme/dct:title</t>
  </si>
  <si>
    <t>/rdf:RDF/dcat:Catalog/dcat:themeTaxonomy/skos:ConceptScheme/dct:title/@xml:lang</t>
  </si>
  <si>
    <t>/rdf:RDF/dcat:Catalog/dct:hasPart/@rdf:resource</t>
  </si>
  <si>
    <t>/rdf:RDF/dcat:Catalog/dct:isPartOf/@rdf:resource</t>
  </si>
  <si>
    <t>/rdf:RDF/dcat:Catalog/dcat:record/dcat:CatalogRecord/@rdf:about</t>
  </si>
  <si>
    <t>/rdf:RDF/dcat:Catalog/dcat:record/dcat:CatalogRecord/dct:modified/@rdf:datatype</t>
  </si>
  <si>
    <t>/rdf:RDF/dcat:Catalog/dcat:record/dcat:CatalogRecord/dct:conformsTo/dct:Standard/@rdf:about</t>
  </si>
  <si>
    <t>/rdf:RDF/dcat:Catalog/dcat:record/dcat:CatalogRecord/dct:conformsTo/dct:Standard/dct:title</t>
  </si>
  <si>
    <t>/rdf:RDF/dcat:Catalog/dcat:record/dcat:CatalogRecord/dct:conformsTo/dct:Standard/dct:title/@xml:lang</t>
  </si>
  <si>
    <t>/rdf:RDF/dcat:Catalog/dcat:record/dcat:CatalogRecord/dct:conformsTo/dct:Standard/dct:description</t>
  </si>
  <si>
    <t>/rdf:RDF/dcat:Catalog/dcat:record/dcat:CatalogRecord/dct:conformsTo/dct:Standard/dct:description/@xml:lang</t>
  </si>
  <si>
    <t>/rdf:RDF/dcat:Catalog/dcat:record/dcat:CatalogRecord/adms:status/skos:Concept</t>
  </si>
  <si>
    <t>/rdf:RDF/dcat:Catalog/dcat:record/dcat:CatalogRecord/adms:status/skos:Concept/@rdf:about</t>
  </si>
  <si>
    <t>/rdf:RDF/dcat:Catalog/dcat:record/dcat:CatalogRecord/adms:status/skos:Concept/rdf:type/@rdf:resource</t>
  </si>
  <si>
    <t>/rdf:RDF/dcat:Catalog/dcat:record/dcat:CatalogRecord/adms:status/skos:Concept/skos:prefLabel</t>
  </si>
  <si>
    <t>/rdf:RDF/dcat:Catalog/dcat:record/dcat:CatalogRecord/adms:status/skos:Concept/skos:prefLabel/@xml:lang</t>
  </si>
  <si>
    <t>/rdf:RDF/dcat:Catalog/dcat:record/dcat:CatalogRecord/adms:status/skos:Concept/skos:inScheme/@rdf:resource</t>
  </si>
  <si>
    <t>/rdf:RDF/dcat:Catalog/dcat:record/dcat:CatalogRecord/dct:issued/@rdf:datatype</t>
  </si>
  <si>
    <t>/rdf:RDF/dcat:Catalog/dcat:record/dcat:CatalogRecord/dct:description/@xml:lang</t>
  </si>
  <si>
    <t>/rdf:RDF/dcat:Catalog/dcat:record/dcat:CatalogRecord/dct:language/skos:Concept/@rdf:about</t>
  </si>
  <si>
    <t>/rdf:RDF/dcat:Catalog/dcat:record/dcat:CatalogRecord/dct:language/skos:Concept/rdf:type/@rdf:resource</t>
  </si>
  <si>
    <t>/rdf:RDF/dcat:Catalog/dcat:record/dcat:CatalogRecord/dct:language/skos:Concept/skos:prefLabel</t>
  </si>
  <si>
    <t>/rdf:RDF/dcat:Catalog/dcat:record/dcat:CatalogRecord/dct:language/skos:Concept/skos:prefLabel/@xml:lang</t>
  </si>
  <si>
    <t>/rdf:RDF/dcat:Catalog/dcat:record/dcat:CatalogRecord/dct:language/skos:Concept/skos:inScheme/@rdf:resource</t>
  </si>
  <si>
    <t>/rdf:RDF/dcat:Catalog/dcat:record/dcat:CatalogRecord/dct:title/@xml:lang</t>
  </si>
  <si>
    <t>/rdf:RDF/dcat:Catalog/dct:spatial/dct:Location/@rdf:about</t>
  </si>
  <si>
    <t>locn:geometry</t>
  </si>
  <si>
    <t>/rdf:RDF/dcat:Catalog/dct:spatial/dct:Location/locn:geometry</t>
  </si>
  <si>
    <t>/rdf:RDF/dcat:Catalog/dct:spatial/dct:Location/locn:geometry/@rdf:datatype</t>
  </si>
  <si>
    <t>/rdf:RDF/dcat:Catalog/dct:spatial/dct:Location/skos:prefLabel</t>
  </si>
  <si>
    <t>/rdf:RDF/dcat:Catalog/dct:spatial/dct:Location/skos:prefLabel/@xml:lang</t>
  </si>
  <si>
    <t>/rdf:RDF/dcat:Catalog/dcat:dataset/dcat:Dataset/@rdf:about</t>
  </si>
  <si>
    <t>/rdf:RDF/dcat:Catalog/dcat:dataset/dcat:Dataset/dct:title/@xml:lang</t>
  </si>
  <si>
    <t>/rdf:RDF/dcat:Catalog/dcat:dataset/dcat:Dataset/dct:description/@xml:lang</t>
  </si>
  <si>
    <t>/rdf:RDF/dcat:Catalog/dcat:dataset/dcat:Dataset/dcat:contactPoint/vcard:Organization/@rdf:about</t>
  </si>
  <si>
    <t>/rdf:RDF/dcat:Catalog/dcat:dataset/dcat:Dataset/dcat:contactPoint/vcard:Organization/vcard:hasAddress/vcard:Address/@rdf:about</t>
  </si>
  <si>
    <t>vcard:street-address</t>
  </si>
  <si>
    <t>/rdf:RDF/dcat:Catalog/dcat:dataset/dcat:Dataset/dcat:contactPoint/vcard:Organization/vcard:hasAddress/vcard:Address/vcard:street-address</t>
  </si>
  <si>
    <t>vcard:locality</t>
  </si>
  <si>
    <t>/rdf:RDF/dcat:Catalog/dcat:dataset/dcat:Dataset/dcat:contactPoint/vcard:Organization/vcard:hasAddress/vcard:Address/vcard:locality</t>
  </si>
  <si>
    <t>vcard:postal-code</t>
  </si>
  <si>
    <t>/rdf:RDF/dcat:Catalog/dcat:dataset/dcat:Dataset/dcat:contactPoint/vcard:Organization/vcard:hasAddress/vcard:Address/vcard:postal-code</t>
  </si>
  <si>
    <t>vcard:country-name</t>
  </si>
  <si>
    <t>/rdf:RDF/dcat:Catalog/dcat:dataset/dcat:Dataset/dcat:contactPoint/vcard:Organization/vcard:hasAddress/vcard:Address/vcard:country-name</t>
  </si>
  <si>
    <t>/rdf:RDF/dcat:Catalog/dcat:dataset/dcat:Dataset/dct:issued/@rdf:datatype</t>
  </si>
  <si>
    <t>/rdf:RDF/dcat:Catalog/dcat:dataset/dcat:Dataset/dct:modified/@rdf:datatype</t>
  </si>
  <si>
    <t>/rdf:RDF/dcat:Catalog/dcat:dataset/dcat:Dataset/dct:publisher/foaf:Agent/@rdf:about</t>
  </si>
  <si>
    <t>/rdf:RDF/dcat:Catalog/dcat:dataset/dcat:Dataset/dct:publisher/foaf:Agent/foaf:name/@xml:lang</t>
  </si>
  <si>
    <t>/rdf:RDF/dcat:Catalog/dcat:dataset/dcat:Dataset/dct:publisher/foaf:Agent/dct:type/skos:Concept/@rdf:about</t>
  </si>
  <si>
    <t>/rdf:RDF/dcat:Catalog/dcat:dataset/dcat:Dataset/dct:publisher/foaf:Agent/dct:type/skos:Concept/rdf:type/@rdf:resource</t>
  </si>
  <si>
    <t>/rdf:RDF/dcat:Catalog/dcat:dataset/dcat:Dataset/dct:publisher/foaf:Agent/dct:type/skos:Concept/skos:prefLabel</t>
  </si>
  <si>
    <t>/rdf:RDF/dcat:Catalog/dcat:dataset/dcat:Dataset/dct:publisher/foaf:Agent/dct:type/skos:Concept/skos:prefLabel/@xml:lang</t>
  </si>
  <si>
    <t>/rdf:RDF/dcat:Catalog/dcat:dataset/dcat:Dataset/dct:publisher/foaf:Agent/dct:type/skos:Concept/skos:inScheme/@rdf:resource</t>
  </si>
  <si>
    <t>/rdf:RDF/dcat:Catalog/dcat:dataset/dcat:Dataset/dcat:keyword/@xml:lang</t>
  </si>
  <si>
    <t>/rdf:RDF/dcat:Catalog/dcat:dataset/dcat:Dataset/dcat:theme/skos:Concept/@rdf:about</t>
  </si>
  <si>
    <t>/rdf:RDF/dcat:Catalog/dcat:dataset/dcat:Dataset/dcat:theme/skos:Concept/rdf:type/@rdf:resource</t>
  </si>
  <si>
    <t>/rdf:RDF/dcat:Catalog/dcat:dataset/dcat:Dataset/dcat:theme/skos:Concept/skos:prefLabel</t>
  </si>
  <si>
    <t>/rdf:RDF/dcat:Catalog/dcat:dataset/dcat:Dataset/dcat:theme/skos:Concept/skos:prefLabel/@xml:lang</t>
  </si>
  <si>
    <t>/rdf:RDF/dcat:Catalog/dcat:dataset/dcat:Dataset/dcat:theme/skos:Concept/skos:inScheme/@rdf:resource</t>
  </si>
  <si>
    <t>/rdf:RDF/dcat:Catalog/dcat:dataset/dcat:Dataset/dct:conformsTo/dct:Standard/@rdf:about</t>
  </si>
  <si>
    <t>/rdf:RDF/dcat:Catalog/dcat:dataset/dcat:Dataset/dct:conformsTo/dct:Standard/dct:title</t>
  </si>
  <si>
    <t>/rdf:RDF/dcat:Catalog/dcat:dataset/dcat:Dataset/dct:conformsTo/dct:Standard/dct:title/@xml:lang</t>
  </si>
  <si>
    <t>/rdf:RDF/dcat:Catalog/dcat:dataset/dcat:Dataset/dct:conformsTo/dct:Standard/dct:description</t>
  </si>
  <si>
    <t>/rdf:RDF/dcat:Catalog/dcat:dataset/dcat:Dataset/dct:conformsTo/dct:Standard/dct:description/@xml:lang</t>
  </si>
  <si>
    <t>/rdf:RDF/dcat:Catalog/dcat:dataset/dcat:Dataset/foaf:page/foaf:Document/@rdf:about</t>
  </si>
  <si>
    <t>/rdf:RDF/dcat:Catalog/dcat:dataset/dcat:Dataset/foaf:page/foaf:Document/foaf:name</t>
  </si>
  <si>
    <t>/rdf:RDF/dcat:Catalog/dcat:dataset/dcat:Dataset/foaf:page/foaf:Document/foaf:name/@xml:lang</t>
  </si>
  <si>
    <t>/rdf:RDF/dcat:Catalog/dcat:dataset/dcat:Dataset/dct:accrualPeriodicity/skos:Concept/@rdf:about</t>
  </si>
  <si>
    <t>/rdf:RDF/dcat:Catalog/dcat:dataset/dcat:Dataset/dct:accrualPeriodicity/skos:Concept/rdf:type/@rdf:resource</t>
  </si>
  <si>
    <t>/rdf:RDF/dcat:Catalog/dcat:dataset/dcat:Dataset/dct:accrualPeriodicity/skos:Concept/skos:prefLabel</t>
  </si>
  <si>
    <t>/rdf:RDF/dcat:Catalog/dcat:dataset/dcat:Dataset/dct:accrualPeriodicity/skos:Concept/skos:prefLabel/@xml:lang</t>
  </si>
  <si>
    <t>/rdf:RDF/dcat:Catalog/dcat:dataset/dcat:Dataset/dct:accrualPeriodicity/skos:Concept/skos:inScheme/@rdf:resource</t>
  </si>
  <si>
    <t>/rdf:RDF/dcat:Catalog/dcat:dataset/dcat:Dataset/dct:hasVersion/@rdf:resource</t>
  </si>
  <si>
    <t>/rdf:RDF/dcat:Catalog/dcat:dataset/dcat:Dataset/dct:isVersionOf/@rdf:resource</t>
  </si>
  <si>
    <t>/rdf:RDF/dcat:Catalog/dcat:dataset/dcat:Dataset/dcat:landingPage/@rdf:resource</t>
  </si>
  <si>
    <t>/rdf:RDF/dcat:Catalog/dcat:dataset/dcat:Dataset/dct:language/skos:Concept/@rdf:about</t>
  </si>
  <si>
    <t>/rdf:RDF/dcat:Catalog/dcat:dataset/dcat:Dataset/dct:language/skos:Concept/rdf:type/@rdf:resource</t>
  </si>
  <si>
    <t>/rdf:RDF/dcat:Catalog/dcat:dataset/dcat:Dataset/dct:language/skos:Concept/skos:prefLabel</t>
  </si>
  <si>
    <t>/rdf:RDF/dcat:Catalog/dcat:dataset/dcat:Dataset/dct:language/skos:Concept/skos:prefLabel/@xml:lang</t>
  </si>
  <si>
    <t>/rdf:RDF/dcat:Catalog/dcat:dataset/dcat:Dataset/dct:language/skos:Concept/skos:inScheme/@rdf:resource</t>
  </si>
  <si>
    <t>/rdf:RDF/dcat:Catalog/dcat:dataset/dcat:Dataset/adms:identifier/adms:Identifier/@rdf:about</t>
  </si>
  <si>
    <t>skos:notation</t>
  </si>
  <si>
    <t>/rdf:RDF/dcat:Catalog/dcat:dataset/dcat:Dataset/adms:identifier/adms:Identifier/skos:notation</t>
  </si>
  <si>
    <t>/rdf:RDF/dcat:Catalog/dcat:dataset/dcat:Dataset/adms:identifier/adms:Identifier/skos:notation/@rdf:datatype</t>
  </si>
  <si>
    <t>/rdf:RDF/dcat:Catalog/dcat:dataset/dcat:Dataset/dct:provenance/dct:ProvenanceStatement/@rdf:about</t>
  </si>
  <si>
    <t>/rdf:RDF/dcat:Catalog/dcat:dataset/dcat:Dataset/dct:provenance/dct:ProvenanceStatement/dct:description</t>
  </si>
  <si>
    <t>/rdf:RDF/dcat:Catalog/dcat:dataset/dcat:Dataset/dct:provenance/dct:ProvenanceStatement/dct:description/@xml:lang</t>
  </si>
  <si>
    <t>/rdf:RDF/dcat:Catalog/dcat:dataset/dcat:Dataset/dct:relation/@rdf:resource</t>
  </si>
  <si>
    <t>/rdf:RDF/dcat:Catalog/dcat:dataset/dcat:Dataset/dct:spatial/dct:Location/@rdf:about</t>
  </si>
  <si>
    <t>/rdf:RDF/dcat:Catalog/dcat:dataset/dcat:Dataset/dct:spatial/dct:Location/locn:geometry</t>
  </si>
  <si>
    <t>/rdf:RDF/dcat:Catalog/dcat:dataset/dcat:Dataset/dct:spatial/dct:Location/locn:geometry/@rdf:datatype</t>
  </si>
  <si>
    <t>/rdf:RDF/dcat:Catalog/dcat:dataset/dcat:Dataset/dct:spatial/dct:Location/skos:prefLabel</t>
  </si>
  <si>
    <t>/rdf:RDF/dcat:Catalog/dcat:dataset/dcat:Dataset/dct:spatial/dct:Location/skos:prefLabel/@xml:lang</t>
  </si>
  <si>
    <t>/rdf:RDF/dcat:Catalog/dcat:dataset/dcat:Dataset/dct:temporal/dct:PeriodOfTime/@rdf:about</t>
  </si>
  <si>
    <t>schema:startDate</t>
  </si>
  <si>
    <t>/rdf:RDF/dcat:Catalog/dcat:dataset/dcat:Dataset/dct:temporal/dct:PeriodOfTime/schema:startDate</t>
  </si>
  <si>
    <t>/rdf:RDF/dcat:Catalog/dcat:dataset/dcat:Dataset/dct:temporal/dct:PeriodOfTime/schema:startDate/@rdf:datatype</t>
  </si>
  <si>
    <t>schema:endDate</t>
  </si>
  <si>
    <t>/rdf:RDF/dcat:Catalog/dcat:dataset/dcat:Dataset/dct:temporal/dct:PeriodOfTime/schema:endDate</t>
  </si>
  <si>
    <t>/rdf:RDF/dcat:Catalog/dcat:dataset/dcat:Dataset/dct:temporal/dct:PeriodOfTime/schema:endDate/@rdf:datatype</t>
  </si>
  <si>
    <t>/rdf:RDF/dcat:Catalog/dcat:dataset/dcat:Dataset/dct:type/skos:Concept/@rdf:about</t>
  </si>
  <si>
    <t>/rdf:RDF/dcat:Catalog/dcat:dataset/dcat:Dataset/dct:type/skos:Concept/rdf:type/@rdf:resource</t>
  </si>
  <si>
    <t>/rdf:RDF/dcat:Catalog/dcat:dataset/dcat:Dataset/dct:type/skos:Concept/skos:prefLabel</t>
  </si>
  <si>
    <t>/rdf:RDF/dcat:Catalog/dcat:dataset/dcat:Dataset/dct:type/skos:Concept/skos:prefLabel/@xml:lang</t>
  </si>
  <si>
    <t>/rdf:RDF/dcat:Catalog/dcat:dataset/dcat:Dataset/dct:type/skos:Concept/skos:inScheme/@rdf:resource</t>
  </si>
  <si>
    <t>/rdf:RDF/dcat:Catalog/dcat:dataset/dcat:Dataset/owl:versionInfo/@xml:lang</t>
  </si>
  <si>
    <t>/rdf:RDF/dcat:Catalog/dcat:dataset/dcat:Dataset/adms:versionNotes/@xml:lang</t>
  </si>
  <si>
    <t>/rdf:RDF/dcat:Catalog/dcat:dataset/dcat:Dataset/dcat:extension/rdf:Statement/@rdf:about</t>
  </si>
  <si>
    <t>rdf:subject</t>
  </si>
  <si>
    <t>/rdf:RDF/dcat:Catalog/dcat:dataset/dcat:Dataset/dcat:extension/rdf:Statement/rdf:subject/@rdf:resource</t>
  </si>
  <si>
    <t>rdf:predicate</t>
  </si>
  <si>
    <t>/rdf:RDF/dcat:Catalog/dcat:dataset/dcat:Dataset/dcat:extension/rdf:Statement/rdf:predicate/@rdf:resource</t>
  </si>
  <si>
    <t>rdf:object</t>
  </si>
  <si>
    <t>/rdf:RDF/dcat:Catalog/dcat:dataset/dcat:Dataset/dcat:extension/rdf:Statement/rdf:object/@rdf:datatype</t>
  </si>
  <si>
    <t>/rdf:RDF/dcat:Catalog/dcat:dataset/dcat:Dataset/dcat:extension/rdf:Statement/rdf:object/@rdf:resource</t>
  </si>
  <si>
    <t>/rdf:RDF/dcat:Catalog/dcat:dataset/dcat:Dataset/dcat:distribution/dcat:Distribution/@rdf:about</t>
  </si>
  <si>
    <t>/rdf:RDF/dcat:Catalog/dcat:dataset/dcat:Dataset/dcat:distribution/dcat:Distribution/dct:title/@xml:lang</t>
  </si>
  <si>
    <t>/rdf:RDF/dcat:Catalog/dcat:dataset/dcat:Dataset/dcat:distribution/dcat:Distribution/dct:description/@xml:lang</t>
  </si>
  <si>
    <t>/rdf:RDF/dcat:Catalog/dcat:dataset/dcat:Dataset/dcat:distribution/dcat:Distribution/dcat:accessURL/@rdf:resource</t>
  </si>
  <si>
    <t>/rdf:RDF/dcat:Catalog/dcat:dataset/dcat:Dataset/dcat:distribution/dcat:Distribution/dcat:downloadURL/@rdf:resource</t>
  </si>
  <si>
    <t>/rdf:RDF/dcat:Catalog/dcat:dataset/dcat:Dataset/dcat:distribution/dcat:Distribution/dct:issued/@rdf:datatype</t>
  </si>
  <si>
    <t>/rdf:RDF/dcat:Catalog/dcat:dataset/dcat:Dataset/dcat:distribution/dcat:Distribution/dct:modified/@rdf:datatype</t>
  </si>
  <si>
    <t>/rdf:RDF/dcat:Catalog/dcat:dataset/dcat:Dataset/dcat:distribution/dcat:Distribution/dct:format/skos:Concept/@rdf:about</t>
  </si>
  <si>
    <t>/rdf:RDF/dcat:Catalog/dcat:dataset/dcat:Dataset/dcat:distribution/dcat:Distribution/dct:format/skos:Concept/rdf:type/@rdf:resource</t>
  </si>
  <si>
    <t>/rdf:RDF/dcat:Catalog/dcat:dataset/dcat:Dataset/dcat:distribution/dcat:Distribution/dct:format/skos:Concept/skos:prefLabel</t>
  </si>
  <si>
    <t>/rdf:RDF/dcat:Catalog/dcat:dataset/dcat:Dataset/dcat:distribution/dcat:Distribution/dct:format/skos:Concept/skos:prefLabel/@xml:lang</t>
  </si>
  <si>
    <t>/rdf:RDF/dcat:Catalog/dcat:dataset/dcat:Dataset/dcat:distribution/dcat:Distribution/dct:format/skos:Concept/skos:inScheme/@rdf:resource</t>
  </si>
  <si>
    <t>/rdf:RDF/dcat:Catalog/dcat:dataset/dcat:Dataset/dcat:distribution/dcat:Distribution/dct:language/skos:Concept/@rdf:about</t>
  </si>
  <si>
    <t>/rdf:RDF/dcat:Catalog/dcat:dataset/dcat:Dataset/dcat:distribution/dcat:Distribution/dct:language/skos:Concept/rdf:type/@rdf:resource</t>
  </si>
  <si>
    <t>/rdf:RDF/dcat:Catalog/dcat:dataset/dcat:Dataset/dcat:distribution/dcat:Distribution/dct:language/skos:Concept/skos:prefLabel</t>
  </si>
  <si>
    <t>/rdf:RDF/dcat:Catalog/dcat:dataset/dcat:Dataset/dcat:distribution/dcat:Distribution/dct:language/skos:Concept/skos:prefLabel/@xml:lang</t>
  </si>
  <si>
    <t>/rdf:RDF/dcat:Catalog/dcat:dataset/dcat:Dataset/dcat:distribution/dcat:Distribution/dct:language/skos:Concept/skos:inScheme/@rdf:resource</t>
  </si>
  <si>
    <t>/rdf:RDF/dcat:Catalog/dcat:dataset/dcat:Dataset/dcat:distribution/dcat:Distribution/dct:license/dct:LicenseDocument/@rdf:about</t>
  </si>
  <si>
    <t>/rdf:RDF/dcat:Catalog/dcat:dataset/dcat:Dataset/dcat:distribution/dcat:Distribution/dct:license/dct:LicenseDocument/dct:type/skos:Concept/@rdf:about</t>
  </si>
  <si>
    <t>/rdf:RDF/dcat:Catalog/dcat:dataset/dcat:Dataset/dcat:distribution/dcat:Distribution/dct:license/dct:LicenseDocument/dct:type/skos:Concept/rdf:type/@rdf:resource</t>
  </si>
  <si>
    <t>/rdf:RDF/dcat:Catalog/dcat:dataset/dcat:Dataset/dcat:distribution/dcat:Distribution/dct:license/dct:LicenseDocument/dct:type/skos:Concept/skos:prefLabel</t>
  </si>
  <si>
    <t>/rdf:RDF/dcat:Catalog/dcat:dataset/dcat:Dataset/dcat:distribution/dcat:Distribution/dct:license/dct:LicenseDocument/dct:type/skos:Concept/skos:prefLabel/@xml:lang</t>
  </si>
  <si>
    <t>/rdf:RDF/dcat:Catalog/dcat:dataset/dcat:Dataset/dcat:distribution/dcat:Distribution/dct:license/dct:LicenseDocument/dct:type/skos:Concept/skos:inScheme/@rdf:resource</t>
  </si>
  <si>
    <t>/rdf:RDF/dcat:Catalog/dcat:dataset/dcat:Dataset/dcat:distribution/dcat:Distribution/dct:license/dct:LicenseDocument/dct:title/@xml:lang</t>
  </si>
  <si>
    <t>/rdf:RDF/dcat:Catalog/dcat:dataset/dcat:Dataset/dcat:distribution/dcat:Distribution/dct:license/dct:LicenseDocument/dct:description/@xml:lang</t>
  </si>
  <si>
    <t>/rdf:RDF/dcat:Catalog/dcat:dataset/dcat:Dataset/dcat:distribution/dcat:Distribution/spdx:checksum/spdx:Checksum/@rdf:about</t>
  </si>
  <si>
    <t>spdx:algorithm</t>
  </si>
  <si>
    <t>/rdf:RDF/dcat:Catalog/dcat:dataset/dcat:Dataset/dcat:distribution/dcat:Distribution/spdx:checksum/spdx:Checksum/spdx:algorithm</t>
  </si>
  <si>
    <t>spdx:checksumValue</t>
  </si>
  <si>
    <t>/rdf:RDF/dcat:Catalog/dcat:dataset/dcat:Dataset/dcat:distribution/dcat:Distribution/spdx:checksum/spdx:Checksum/spdx:checksumValue</t>
  </si>
  <si>
    <t>/rdf:RDF/dcat:Catalog/dcat:dataset/dcat:Dataset/dcat:distribution/dcat:Distribution/foaf:page/foaf:Document/@rdf:about</t>
  </si>
  <si>
    <t>/rdf:RDF/dcat:Catalog/dcat:dataset/dcat:Dataset/dcat:distribution/dcat:Distribution/foaf:page/foaf:Document/foaf:name</t>
  </si>
  <si>
    <t>/rdf:RDF/dcat:Catalog/dcat:dataset/dcat:Dataset/dcat:distribution/dcat:Distribution/foaf:page/foaf:Document/foaf:name/@xml:lang</t>
  </si>
  <si>
    <t>/rdf:RDF/dcat:Catalog/dcat:dataset/dcat:Dataset/dcat:distribution/dcat:Distribution/dct:conformsTo/dct:Standard/@rdf:about</t>
  </si>
  <si>
    <t>/rdf:RDF/dcat:Catalog/dcat:dataset/dcat:Dataset/dcat:distribution/dcat:Distribution/dct:conformsTo/dct:Standard/dct:title</t>
  </si>
  <si>
    <t>/rdf:RDF/dcat:Catalog/dcat:dataset/dcat:Dataset/dcat:distribution/dcat:Distribution/dct:conformsTo/dct:Standard/dct:title/@xml:lang</t>
  </si>
  <si>
    <t>/rdf:RDF/dcat:Catalog/dcat:dataset/dcat:Dataset/dcat:distribution/dcat:Distribution/dct:conformsTo/dct:Standard/dct:description</t>
  </si>
  <si>
    <t>/rdf:RDF/dcat:Catalog/dcat:dataset/dcat:Dataset/dcat:distribution/dcat:Distribution/dct:conformsTo/dct:Standard/dct:description/@xml:lang</t>
  </si>
  <si>
    <t>/rdf:RDF/dcat:Catalog/dcat:dataset/dcat:Dataset/dcat:distribution/dcat:Distribution/adms:status/skos:Concept</t>
  </si>
  <si>
    <t>/rdf:RDF/dcat:Catalog/dcat:dataset/dcat:Dataset/dcat:distribution/dcat:Distribution/adms:status/skos:Concept/@rdf:about</t>
  </si>
  <si>
    <t>/rdf:RDF/dcat:Catalog/dcat:dataset/dcat:Dataset/dcat:distribution/dcat:Distribution/adms:status/skos:Concept/rdf:type/@rdf:resource</t>
  </si>
  <si>
    <t>/rdf:RDF/dcat:Catalog/dcat:dataset/dcat:Dataset/dcat:distribution/dcat:Distribution/adms:status/skos:Concept/skos:prefLabel</t>
  </si>
  <si>
    <t>/rdf:RDF/dcat:Catalog/dcat:dataset/dcat:Dataset/dcat:distribution/dcat:Distribution/adms:status/skos:Concept/skos:prefLabel/@xml:lang</t>
  </si>
  <si>
    <t>/rdf:RDF/dcat:Catalog/dcat:dataset/dcat:Dataset/dcat:distribution/dcat:Distribution/adms:status/skos:Concept/skos:inScheme/@rdf:resource</t>
  </si>
  <si>
    <t>/rdf:RDF/dcat:Catalog/dcat:dataset/dcat:Dataset/adms:sample/dcat:Distribution/@rdf:about</t>
  </si>
  <si>
    <t>/rdf:RDF/dcat:Catalog/dcat:dataset/dcat:Dataset/adms:sample/dcat:Distribution/dct:title/@xml:lang</t>
  </si>
  <si>
    <t>/rdf:RDF/dcat:Catalog/dcat:dataset/dcat:Dataset/adms:sample/dcat:Distribution/dct:description/@xml:lang</t>
  </si>
  <si>
    <t>/rdf:RDF/dcat:Catalog/dcat:dataset/dcat:Dataset/adms:sample/dcat:Distribution/dcat:accessURL/@rdf:resource</t>
  </si>
  <si>
    <t>/rdf:RDF/dcat:Catalog/dcat:dataset/dcat:Dataset/adms:sample/dcat:Distribution/dcat:downloadURL/@rdf:resource</t>
  </si>
  <si>
    <t>/rdf:RDF/dcat:Catalog/dcat:dataset/dcat:Dataset/adms:sample/dcat:Distribution/dct:issued/@rdf:datatype</t>
  </si>
  <si>
    <t>/rdf:RDF/dcat:Catalog/dcat:dataset/dcat:Dataset/adms:sample/dcat:Distribution/dct:modified/@rdf:datatype</t>
  </si>
  <si>
    <t>/rdf:RDF/dcat:Catalog/dcat:dataset/dcat:Dataset/adms:sample/dcat:Distribution/dct:format/skos:Concept/@rdf:about</t>
  </si>
  <si>
    <t>/rdf:RDF/dcat:Catalog/dcat:dataset/dcat:Dataset/adms:sample/dcat:Distribution/dct:format/skos:Concept/rdf:type/@rdf:resource</t>
  </si>
  <si>
    <t>/rdf:RDF/dcat:Catalog/dcat:dataset/dcat:Dataset/adms:sample/dcat:Distribution/dct:format/skos:Concept/skos:prefLabel</t>
  </si>
  <si>
    <t>/rdf:RDF/dcat:Catalog/dcat:dataset/dcat:Dataset/adms:sample/dcat:Distribution/dct:format/skos:Concept/skos:prefLabel/@xml:lang</t>
  </si>
  <si>
    <t>/rdf:RDF/dcat:Catalog/dcat:dataset/dcat:Dataset/adms:sample/dcat:Distribution/dct:format/skos:Concept/skos:inScheme/@rdf:resource</t>
  </si>
  <si>
    <t>/rdf:RDF/dcat:Catalog/dcat:dataset/dcat:Dataset/adms:sample/dcat:Distribution/dct:language/skos:Concept/@rdf:about</t>
  </si>
  <si>
    <t>/rdf:RDF/dcat:Catalog/dcat:dataset/dcat:Dataset/adms:sample/dcat:Distribution/dct:language/skos:Concept/rdf:type/@rdf:resource</t>
  </si>
  <si>
    <t>/rdf:RDF/dcat:Catalog/dcat:dataset/dcat:Dataset/adms:sample/dcat:Distribution/dct:language/skos:Concept/skos:prefLabel</t>
  </si>
  <si>
    <t>/rdf:RDF/dcat:Catalog/dcat:dataset/dcat:Dataset/adms:sample/dcat:Distribution/dct:language/skos:Concept/skos:prefLabel/@xml:lang</t>
  </si>
  <si>
    <t>/rdf:RDF/dcat:Catalog/dcat:dataset/dcat:Dataset/adms:sample/dcat:Distribution/dct:language/skos:Concept/skos:inScheme/@rdf:resource</t>
  </si>
  <si>
    <t>/rdf:RDF/dcat:Catalog/dcat:dataset/dcat:Dataset/adms:sample/dcat:Distribution/dct:license/dct:LicenseDocument/@rdf:about</t>
  </si>
  <si>
    <t>/rdf:RDF/dcat:Catalog/dcat:dataset/dcat:Dataset/adms:sample/dcat:Distribution/dct:license/dct:LicenseDocument/dct:type/skos:Concept/@rdf:about</t>
  </si>
  <si>
    <t>/rdf:RDF/dcat:Catalog/dcat:dataset/dcat:Dataset/adms:sample/dcat:Distribution/dct:license/dct:LicenseDocument/dct:type/skos:Concept/rdf:type/@rdf:resource</t>
  </si>
  <si>
    <t>/rdf:RDF/dcat:Catalog/dcat:dataset/dcat:Dataset/adms:sample/dcat:Distribution/dct:license/dct:LicenseDocument/dct:type/skos:Concept/skos:prefLabel</t>
  </si>
  <si>
    <t>/rdf:RDF/dcat:Catalog/dcat:dataset/dcat:Dataset/adms:sample/dcat:Distribution/dct:license/dct:LicenseDocument/dct:type/skos:Concept/skos:prefLabel/@xml:lang</t>
  </si>
  <si>
    <t>/rdf:RDF/dcat:Catalog/dcat:dataset/dcat:Dataset/adms:sample/dcat:Distribution/dct:license/dct:LicenseDocument/dct:type/skos:Concept/skos:inScheme/@rdf:resource</t>
  </si>
  <si>
    <t>/rdf:RDF/dcat:Catalog/dcat:dataset/dcat:Dataset/adms:sample/dcat:Distribution/dct:license/dct:LicenseDocument/dct:title/@xml:lang</t>
  </si>
  <si>
    <t>/rdf:RDF/dcat:Catalog/dcat:dataset/dcat:Dataset/adms:sample/dcat:Distribution/dct:license/dct:LicenseDocument/dct:description/@xml:lang</t>
  </si>
  <si>
    <t>/rdf:RDF/dcat:Catalog/dcat:dataset/dcat:Dataset/adms:sample/dcat:Distribution/spdx:checksum/spdx:Checksum/@rdf:about</t>
  </si>
  <si>
    <t>/rdf:RDF/dcat:Catalog/dcat:dataset/dcat:Dataset/adms:sample/dcat:Distribution/spdx:checksum/spdx:Checksum/spdx:algorithm</t>
  </si>
  <si>
    <t>/rdf:RDF/dcat:Catalog/dcat:dataset/dcat:Dataset/adms:sample/dcat:Distribution/spdx:checksum/spdx:Checksum/spdx:checksumValue</t>
  </si>
  <si>
    <t>/rdf:RDF/dcat:Catalog/dcat:dataset/dcat:Dataset/adms:sample/dcat:Distribution/foaf:page/foaf:Document/@rdf:about</t>
  </si>
  <si>
    <t>/rdf:RDF/dcat:Catalog/dcat:dataset/dcat:Dataset/adms:sample/dcat:Distribution/foaf:page/foaf:Document/foaf:name</t>
  </si>
  <si>
    <t>/rdf:RDF/dcat:Catalog/dcat:dataset/dcat:Dataset/adms:sample/dcat:Distribution/foaf:page/foaf:Document/foaf:name/@xml:lang</t>
  </si>
  <si>
    <t>/rdf:RDF/dcat:Catalog/dcat:dataset/dcat:Dataset/adms:sample/dcat:Distribution/dct:conformsTo/dct:Standard/@rdf:about</t>
  </si>
  <si>
    <t>/rdf:RDF/dcat:Catalog/dcat:dataset/dcat:Dataset/adms:sample/dcat:Distribution/dct:conformsTo/dct:Standard/dct:title</t>
  </si>
  <si>
    <t>/rdf:RDF/dcat:Catalog/dcat:dataset/dcat:Dataset/adms:sample/dcat:Distribution/dct:conformsTo/dct:Standard/dct:title/@xml:lang</t>
  </si>
  <si>
    <t>/rdf:RDF/dcat:Catalog/dcat:dataset/dcat:Dataset/adms:sample/dcat:Distribution/dct:conformsTo/dct:Standard/dct:description</t>
  </si>
  <si>
    <t>/rdf:RDF/dcat:Catalog/dcat:dataset/dcat:Dataset/adms:sample/dcat:Distribution/dct:conformsTo/dct:Standard/dct:description/@xml:lang</t>
  </si>
  <si>
    <t>/rdf:RDF/dcat:Catalog/dcat:dataset/dcat:Dataset/adms:sample/dcat:Distribution/adms:status/skos:Concept/@rdf:about</t>
  </si>
  <si>
    <t>/rdf:RDF/dcat:Catalog/dcat:dataset/dcat:Dataset/adms:sample/dcat:Distribution/adms:status/skos:Concept/rdf:type/@rdf:resource</t>
  </si>
  <si>
    <t>/rdf:RDF/dcat:Catalog/dcat:dataset/dcat:Dataset/adms:sample/dcat:Distribution/adms:status/skos:Concept/skos:prefLabel</t>
  </si>
  <si>
    <t>/rdf:RDF/dcat:Catalog/dcat:dataset/dcat:Dataset/adms:sample/dcat:Distribution/adms:status/skos:Concept/skos:prefLabel/@xml:lang</t>
  </si>
  <si>
    <t>/rdf:RDF/dcat:Catalog/dcat:dataset/dcat:Dataset/adms:sample/dcat:Distribution/adms:status/skos:Concept/skos:inScheme/@rdf:resource</t>
  </si>
  <si>
    <t>dct:RightsStatement</t>
  </si>
  <si>
    <t>/rdf:RDF/dcat:Catalog/dct:rights/dct:RightsStatement</t>
  </si>
  <si>
    <t>/rdf:RDF/dcat:Catalog/dct:rights/dct:RightsStatement/@rdf:about</t>
  </si>
  <si>
    <t>/rdf:RDF/dcat:Catalog/dct:rights/dct:RightsStatement/dct:title</t>
  </si>
  <si>
    <t>/rdf:RDF/dcat:Catalog/dct:rights/dct:RightsStatement/dct:description</t>
  </si>
  <si>
    <t>/rdf:RDF/dcat:Catalog/dct:rights/dct:RightsStatement/dct:description/@xml:lang</t>
  </si>
  <si>
    <t>/rdf:RDF/dcat:Catalog/dcat:dataset/dcat:Dataset/dct:accessRights/dct:RightsStatement</t>
  </si>
  <si>
    <t>/rdf:RDF/dcat:Catalog/dcat:dataset/dcat:Dataset/dct:accessRights/dct:RightsStatement/@rdf:about</t>
  </si>
  <si>
    <t>/rdf:RDF/dcat:Catalog/dcat:dataset/dcat:Dataset/dct:accessRights/dct:RightsStatement/dct:description</t>
  </si>
  <si>
    <t>/rdf:RDF/dcat:Catalog/dcat:dataset/dcat:Dataset/dct:accessRights/dct:RightsStatement/dct:description/@xml:lang</t>
  </si>
  <si>
    <t>/rdf:RDF/dcat:Catalog/dcat:dataset/dcat:Dataset/dct:accessRights/dct:RightsStatement/dct:title</t>
  </si>
  <si>
    <t>/rdf:RDF/dcat:Catalog/dcat:dataset/dcat:Dataset/dct:accessRights/dct:RightsStatement/dct:title/@xml:lang</t>
  </si>
  <si>
    <t>/rdf:RDF/dcat:Catalog/dcat:record/dcat:CatalogRecord/dct:source/@rdf:resource</t>
  </si>
  <si>
    <t>/rdf:RDF/dcat:Catalog/dcat:dataset/dcat:Dataset/dcat:distribution/dcat:Distribution/dct:rights/dct:RightsStatement</t>
  </si>
  <si>
    <t>/rdf:RDF/dcat:Catalog/dcat:dataset/dcat:Dataset/dcat:distribution/dcat:Distribution/dct:rights/dct:RightsStatement/@rdf:about</t>
  </si>
  <si>
    <t>/rdf:RDF/dcat:Catalog/dcat:dataset/dcat:Dataset/dcat:distribution/dcat:Distribution/dct:rights/dct:RightsStatement/dct:title</t>
  </si>
  <si>
    <t>/rdf:RDF/dcat:Catalog/dcat:dataset/dcat:Dataset/dcat:distribution/dcat:Distribution/dct:rights/dct:RightsStatement/dct:title/@xml:lang</t>
  </si>
  <si>
    <t>/rdf:RDF/dcat:Catalog/dcat:dataset/dcat:Dataset/dcat:distribution/dcat:Distribution/dct:rights/dct:RightsStatement/dct:description</t>
  </si>
  <si>
    <t>/rdf:RDF/dcat:Catalog/dcat:dataset/dcat:Dataset/dcat:distribution/dcat:Distribution/dct:rights/dct:RightsStatement/dct:description/@xml:lang</t>
  </si>
  <si>
    <t>URI</t>
  </si>
  <si>
    <t>Range</t>
  </si>
  <si>
    <t>Usage note</t>
  </si>
  <si>
    <t>Card.</t>
  </si>
  <si>
    <t>dataset</t>
  </si>
  <si>
    <t>This property links the Catalogue with a Dataset that is part of the Catalogue.</t>
  </si>
  <si>
    <t>1..n</t>
  </si>
  <si>
    <t>description</t>
  </si>
  <si>
    <t>rdfs:Literal</t>
  </si>
  <si>
    <t>This property contains a free-text account of the Catalogue. This property can be repeated for parallel language versions of the description. For further information on multilingual issues, please refer to section 8.</t>
  </si>
  <si>
    <t>publisher</t>
  </si>
  <si>
    <t xml:space="preserve">This property refers to an entity (organisation) responsible for making the Catalogue available. </t>
  </si>
  <si>
    <t>1..1</t>
  </si>
  <si>
    <t>title</t>
  </si>
  <si>
    <t>This property contains a name given to the Catalogue. This property can be repeated for parallel language versions of the name.</t>
  </si>
  <si>
    <t>homepage</t>
  </si>
  <si>
    <t>foaf:homepage</t>
  </si>
  <si>
    <t>This property refers to a web page that acts as the main page for the Catalogue.</t>
  </si>
  <si>
    <t>0..1</t>
  </si>
  <si>
    <t>language</t>
  </si>
  <si>
    <t>dct:LinguisticSystem</t>
  </si>
  <si>
    <t>This property refers to a language used in the textual metadata describing titles, descriptions, etc. of the Datasets in the Catalogue. This property can be repeated if the metadata is provided in multiple languages.</t>
  </si>
  <si>
    <t>0..n</t>
  </si>
  <si>
    <t>licence</t>
  </si>
  <si>
    <t>This property refers to the licence under which the Catalogue can be used or reused.</t>
  </si>
  <si>
    <t>release date</t>
  </si>
  <si>
    <t>rdfs:Literal typed as xsd:date or xsd:dateTime</t>
  </si>
  <si>
    <t>This property contains the date of formal issuance (e.g., publication) of the Catalogue.</t>
  </si>
  <si>
    <t>themes</t>
  </si>
  <si>
    <t>This property refers to a knowledge organization system used to classify the Catalogue's Datasets.</t>
  </si>
  <si>
    <t>update/ modification date</t>
  </si>
  <si>
    <t>This property contains the most recent date on which the Catalogue was modified.</t>
  </si>
  <si>
    <t>has part</t>
  </si>
  <si>
    <t>This property refers to a related Catalogue that is part of the described Catalogue</t>
  </si>
  <si>
    <t>is part of</t>
  </si>
  <si>
    <t>This property refers to a related Catalogue in which the described Catalogue is physically or logically included.</t>
  </si>
  <si>
    <t>record</t>
  </si>
  <si>
    <t>This property refers to a Catalogue Record that is part of the Catalogue</t>
  </si>
  <si>
    <t>rights</t>
  </si>
  <si>
    <t>This property refers to a statement that specifies rights associated with the Catalogue.</t>
  </si>
  <si>
    <t>spatial / geographic</t>
  </si>
  <si>
    <t>This property refers to a geographical area covered by the Catalogue.</t>
  </si>
  <si>
    <t>primary topic</t>
  </si>
  <si>
    <t>This property links the Catalogue Record to the Dataset described in the record.</t>
  </si>
  <si>
    <t>This property contains the most recent date on which the Catalogue entry was changed or modified.</t>
  </si>
  <si>
    <t>rdfs:Resource</t>
  </si>
  <si>
    <t>This property refers to an Application Profile that the Dataset’s metadata conforms to</t>
  </si>
  <si>
    <t>change type</t>
  </si>
  <si>
    <t>listing date</t>
  </si>
  <si>
    <t>This property contains the date on which the description of the Dataset was included in the Catalogue.</t>
  </si>
  <si>
    <t>This property refers to the type of the latest revision of a Dataset's entry in the Catalogue. It MUST take one of the values :created, :updated or :deleted depending on whether this latest revision is a result of a creation, update or deletion.</t>
  </si>
  <si>
    <t>This property contains a free-text account of the record. This property can be repeated for parallel language versions of the description.</t>
  </si>
  <si>
    <t>This property refers to a language used in the textual metadata describing titles, descriptions, etc. of the Dataset. This property can be repeated if the metadata is provided in multiple languages.</t>
  </si>
  <si>
    <t>source metadata</t>
  </si>
  <si>
    <t>This property refers to the original metadata that was used in creating metadata for the Dataset</t>
  </si>
  <si>
    <t>This property contains a name given to the Catalogue Record. This property can be repeated for parallel language versions of the name.</t>
  </si>
  <si>
    <t>This property contains a free-text account of the Dataset. This property can be repeated for parallel language versions of the description.</t>
  </si>
  <si>
    <t>This property contains a name given to the Dataset. This property can be repeated for parallel language versions of the name.</t>
  </si>
  <si>
    <t>contact point</t>
  </si>
  <si>
    <t>vcard:Kind</t>
  </si>
  <si>
    <t>This property contains contact information that can be used for sending comments about the Dataset.</t>
  </si>
  <si>
    <t>dataset distribution</t>
  </si>
  <si>
    <t>This property links the Dataset to an available Distribution.</t>
  </si>
  <si>
    <t>keyword/ tag</t>
  </si>
  <si>
    <t>This property contains a keyword or tag describing the Dataset.</t>
  </si>
  <si>
    <t>This property refers to an entity (organisation) responsible for making the Dataset available.</t>
  </si>
  <si>
    <t>theme/ category</t>
  </si>
  <si>
    <t>This property refers to a category of the Dataset. A Dataset may be associated with multiple themes.</t>
  </si>
  <si>
    <t>access rights</t>
  </si>
  <si>
    <t xml:space="preserve">This property refers to information that indicates whether the Dataset is open data, has access restrictions or is not public. A controlled vocabulary with three members (:public, :restricted, :non-public) will be created and maintained by the Publications Office of the EU. </t>
  </si>
  <si>
    <t>conforms to</t>
  </si>
  <si>
    <t>This property refers to an implementing rule or other specification.</t>
  </si>
  <si>
    <t>documentation</t>
  </si>
  <si>
    <t>This property refers to a page or document about this Dataset.</t>
  </si>
  <si>
    <t>frequency</t>
  </si>
  <si>
    <t>dct:Frequency</t>
  </si>
  <si>
    <t>This property refers to the frequency at which the Dataset is updated.</t>
  </si>
  <si>
    <t>has version</t>
  </si>
  <si>
    <t>This property refers to a related Dataset that is a version, edition, or adaptation of the described Dataset.</t>
  </si>
  <si>
    <t>identifier</t>
  </si>
  <si>
    <t>This property contains the main identifier for the Dataset, e.g. the URI or other unique identifier in the context of the Catalogue.</t>
  </si>
  <si>
    <t>is version of</t>
  </si>
  <si>
    <t>This property refers to a related Dataset of which the described Dataset is a version, edition, or adaptation.</t>
  </si>
  <si>
    <t>landing page</t>
  </si>
  <si>
    <t>This property refers to a web page that provides access to the Dataset, its Distributions and/or additional information. It is intended to point to a landing page at the original data provider, not to a page on a site of a third party, such as an aggregator.</t>
  </si>
  <si>
    <t>This property refers to a language of the Dataset. This property can be repeated if there are multiple languages in the Dataset.</t>
  </si>
  <si>
    <t>other identifier</t>
  </si>
  <si>
    <t>provenance</t>
  </si>
  <si>
    <t>This property contains a statement about the lineage of a Dataset.</t>
  </si>
  <si>
    <t>related resource</t>
  </si>
  <si>
    <t>This property refers to a related resource.</t>
  </si>
  <si>
    <t>This property contains the date of formal issuance (e.g., publication) of the Dataset.</t>
  </si>
  <si>
    <t>sample</t>
  </si>
  <si>
    <t>This property refers to a sample distribution of the dataset</t>
  </si>
  <si>
    <t>source</t>
  </si>
  <si>
    <t>This property refers to a related Dataset from which the described Dataset is derived.</t>
  </si>
  <si>
    <t>spatial/ geographical coverage</t>
  </si>
  <si>
    <t xml:space="preserve">This property refers to a geographic region that is covered by the Dataset. </t>
  </si>
  <si>
    <t>temporal coverage</t>
  </si>
  <si>
    <t>This property refers to a temporal period that the Dataset covers.</t>
  </si>
  <si>
    <t>This property refers to the type of the Dataset. A controlled vocabulary for the values has not been established.</t>
  </si>
  <si>
    <t>This property contains the most recent date on which the Dataset was changed or modified.</t>
  </si>
  <si>
    <t>version</t>
  </si>
  <si>
    <t>This property contains a version number or other version designation of the Dataset.</t>
  </si>
  <si>
    <t>version notes</t>
  </si>
  <si>
    <t>This property contains a description of the differences between this version and a previous version of the Dataset. This property can be repeated for parallel language versions of the version notes.</t>
  </si>
  <si>
    <t>This property refers to a secondary identifier of the Dataset, such as MAST/ADS[1], DataCite[2], DOI[3], EZID[4] or W3ID[5].</t>
  </si>
  <si>
    <t>access URL</t>
  </si>
  <si>
    <t xml:space="preserve">This property contains a URL that gives access to a Distribution of the Dataset. The resource at the access URL may contain information about how to get the Dataset. </t>
  </si>
  <si>
    <t>This property contains a free-text account of the Distribution. This property can be repeated for parallel language versions of the description.</t>
  </si>
  <si>
    <t>format</t>
  </si>
  <si>
    <t>dct:MediaTypeOrExtent</t>
  </si>
  <si>
    <t>This property refers to the file format of the Distribution.</t>
  </si>
  <si>
    <t>This property refers to the licence under which the Distribution is made available.</t>
  </si>
  <si>
    <t>byte size</t>
  </si>
  <si>
    <t>rdfs:Literal typed as xsd:decimal</t>
  </si>
  <si>
    <t>This property contains the size of a Distribution in bytes.</t>
  </si>
  <si>
    <t>checksum</t>
  </si>
  <si>
    <t>This property provides a mechanism that can be used to verify that the contents of a distribution have not changed</t>
  </si>
  <si>
    <t>This property refers to a page or document about this Distribution.</t>
  </si>
  <si>
    <t>download URL</t>
  </si>
  <si>
    <t>This property contains a URL that is a direct link to a downloadable file in a given format.</t>
  </si>
  <si>
    <t>This property refers to a language used in the Distribution. This property can be repeated if the metadata is provided in multiple languages.</t>
  </si>
  <si>
    <t>This property refers to an established schema to which the described Distribution conforms.</t>
  </si>
  <si>
    <t>media type</t>
  </si>
  <si>
    <t>This property refers to the media type of the Distribution as defined in the official register of media types managed by IANA.</t>
  </si>
  <si>
    <t>This property contains the date of formal issuance (e.g., publication) of the Distribution.</t>
  </si>
  <si>
    <t>This property refers to a statement that specifies rights associated with the Distribution.</t>
  </si>
  <si>
    <t>status</t>
  </si>
  <si>
    <t>This property refers to the maturity of the Distribution</t>
  </si>
  <si>
    <t>This property contains a name given to the Distribution. This property can be repeated for parallel language versions of the description.</t>
  </si>
  <si>
    <t>This property contains the most recent date on which the Distribution was changed or modified.</t>
  </si>
  <si>
    <t>This property contains a name of the agent. This property can be repeated for different versions of the name (e.g. the name in different languages)</t>
  </si>
  <si>
    <t>This property refers to a type of the agent that makes the Catalogue or Dataset available</t>
  </si>
  <si>
    <t>algorithm</t>
  </si>
  <si>
    <t>spdx:checksumAlgorithm_sha1</t>
  </si>
  <si>
    <t>This property identifies the algorithm used to produce the subject Checksum. Currently, SHA-1 is the only supported algorithm. It is anticipated that other algorithms will be supported at a later time.</t>
  </si>
  <si>
    <t>checksum value</t>
  </si>
  <si>
    <t>rdfs:Literal typed as xsd:hexBinary</t>
  </si>
  <si>
    <t>This property provides a lower case hexadecimal encoded digest value produced using a specific algorithm.</t>
  </si>
  <si>
    <t>This property contains a name of the category scheme. May be repeated for different versions of the name</t>
  </si>
  <si>
    <t>preferred label</t>
  </si>
  <si>
    <t>This property contains a preferred label of the category. This property can be repeated for parallel language versions of the label.</t>
  </si>
  <si>
    <t>notation</t>
  </si>
  <si>
    <t>rdfs:Literal typed with the URI of one of the members of the DataCite Resource Identifier Scheme[1]</t>
  </si>
  <si>
    <t>This property contains a string that is an identifier in the context of the identifier scheme referenced by its datatype.</t>
  </si>
  <si>
    <t>licence type</t>
  </si>
  <si>
    <t>This property refers to a type of licence, e.g. indicating ‘public domain’ or ‘royalties required’.</t>
  </si>
  <si>
    <t>start date/time</t>
  </si>
  <si>
    <t>This property contains the start of the period</t>
  </si>
  <si>
    <t>end date/time</t>
  </si>
  <si>
    <t>This property contains the end of the period</t>
  </si>
  <si>
    <t>omschrijving</t>
  </si>
  <si>
    <t>/rdf:RDF/dcat:Catalog/dcat:dataset/dcat:Dataset/dcat:distribution/dcat:Distribution/dcat:mediaType/skos:Concept</t>
  </si>
  <si>
    <t>/rdf:RDF/dcat:Catalog/dcat:dataset/dcat:Dataset/dcat:distribution/dcat:Distribution/dcat:mediaType/skos:Concept/@rdf:about</t>
  </si>
  <si>
    <t>/rdf:RDF/dcat:Catalog/dcat:dataset/dcat:Dataset/dcat:distribution/dcat:Distribution/dcat:mediaType/skos:Concept/rdf:type/@rdf:resource</t>
  </si>
  <si>
    <t>/rdf:RDF/dcat:Catalog/dcat:dataset/dcat:Dataset/dcat:distribution/dcat:Distribution/dcat:mediaType/skos:Concept/skos:prefLabel</t>
  </si>
  <si>
    <t>/rdf:RDF/dcat:Catalog/dcat:dataset/dcat:Dataset/dcat:distribution/dcat:Distribution/dcat:mediaType/skos:Concept/skos:prefLabel/@xml:lang</t>
  </si>
  <si>
    <t>/rdf:RDF/dcat:Catalog/dcat:dataset/dcat:Dataset/dcat:distribution/dcat:Distribution/dcat:mediaType/skos:Concept/skos:inScheme/@rdf:resource</t>
  </si>
  <si>
    <t>Property URI</t>
  </si>
  <si>
    <t>note about implementation</t>
  </si>
  <si>
    <t>titel</t>
  </si>
  <si>
    <t>standard view</t>
  </si>
  <si>
    <t>extended view</t>
  </si>
  <si>
    <t>formaat</t>
  </si>
  <si>
    <t>mediatype</t>
  </si>
  <si>
    <t>licentie</t>
  </si>
  <si>
    <t>versie</t>
  </si>
  <si>
    <t>beschrijving</t>
  </si>
  <si>
    <t>trefwoord</t>
  </si>
  <si>
    <t>toegangsbeperkingen</t>
  </si>
  <si>
    <t>identificator</t>
  </si>
  <si>
    <t>bijsluiter</t>
  </si>
  <si>
    <t>contactpunt</t>
  </si>
  <si>
    <t>uitgever/eigenaar</t>
  </si>
  <si>
    <t>-</t>
  </si>
  <si>
    <t>publicatiedatum</t>
  </si>
  <si>
    <t>laatst gewijzigd</t>
  </si>
  <si>
    <t>taal</t>
  </si>
  <si>
    <t>rechten</t>
  </si>
  <si>
    <t>This property is used to indicate the language of an element</t>
  </si>
  <si>
    <t>This property is used to indicate the URI of an entity.</t>
  </si>
  <si>
    <t>Only elements in the language of the view are shown.</t>
  </si>
  <si>
    <t>Information about dcat:Catalog is derived from the GeoNetwork settings (or from the harvested  source catalog).</t>
  </si>
  <si>
    <t>xpath</t>
  </si>
  <si>
    <t>Value must always be: dct:AccrualPeriodicity</t>
  </si>
  <si>
    <t>extended form</t>
  </si>
  <si>
    <t>naam</t>
  </si>
  <si>
    <t>organisation name</t>
  </si>
  <si>
    <t>naam organisatie</t>
  </si>
  <si>
    <t>address</t>
  </si>
  <si>
    <t>adres</t>
  </si>
  <si>
    <t>straat</t>
  </si>
  <si>
    <t>street</t>
  </si>
  <si>
    <t>locality</t>
  </si>
  <si>
    <t>gemeente</t>
  </si>
  <si>
    <t>postal code</t>
  </si>
  <si>
    <t>postcode</t>
  </si>
  <si>
    <t>country</t>
  </si>
  <si>
    <t>land</t>
  </si>
  <si>
    <t>e-mail</t>
  </si>
  <si>
    <t>website</t>
  </si>
  <si>
    <t>telefoonnummer</t>
  </si>
  <si>
    <t>telephone number</t>
  </si>
  <si>
    <t>Value must always be: xs:dateTime</t>
  </si>
  <si>
    <t>Value is alwas dct:MediatypeOrExtent</t>
  </si>
  <si>
    <t>rdf class</t>
  </si>
  <si>
    <t>rdf klasse</t>
  </si>
  <si>
    <t>contact organisation</t>
  </si>
  <si>
    <t>contactpunt organisatie</t>
  </si>
  <si>
    <t>label</t>
  </si>
  <si>
    <t>Implemented via  GeoNetwork thesaurus functionality (so selected from a list)</t>
  </si>
  <si>
    <t>thema</t>
  </si>
  <si>
    <t>ondersteunde codelijsten</t>
  </si>
  <si>
    <t>updatefrequentie</t>
  </si>
  <si>
    <t>voorbeeld</t>
  </si>
  <si>
    <t>andere identificator</t>
  </si>
  <si>
    <t>URL</t>
  </si>
  <si>
    <t>grootte (bytes)</t>
  </si>
  <si>
    <t>distributie</t>
  </si>
  <si>
    <t>metadatarecord</t>
  </si>
  <si>
    <t>algoritme</t>
  </si>
  <si>
    <t>checksom</t>
  </si>
  <si>
    <t>checksom waarde</t>
  </si>
  <si>
    <t>eind (datum/tijd)</t>
  </si>
  <si>
    <t>start (datum/tijd)</t>
  </si>
  <si>
    <t>notatie</t>
  </si>
  <si>
    <t>temporele begrenzing</t>
  </si>
  <si>
    <t>ruimtelijke begrenzing</t>
  </si>
  <si>
    <t>onderdeel van</t>
  </si>
  <si>
    <t>in scheme</t>
  </si>
  <si>
    <t>in thesaurus</t>
  </si>
  <si>
    <t>Value must always be: dct:LinguisticSystem</t>
  </si>
  <si>
    <t>Value is alwas dct:LicenseDocument</t>
  </si>
  <si>
    <t>organisatie</t>
  </si>
  <si>
    <t>organisation</t>
  </si>
  <si>
    <t>concept</t>
  </si>
  <si>
    <t>standaard</t>
  </si>
  <si>
    <t>beschrijving herkomst</t>
  </si>
  <si>
    <t>provenance statement</t>
  </si>
  <si>
    <t>verwante bron</t>
  </si>
  <si>
    <t>geometry</t>
  </si>
  <si>
    <t>geometrie</t>
  </si>
  <si>
    <t>period of time</t>
  </si>
  <si>
    <t>tijdsperiode</t>
  </si>
  <si>
    <t>dct:location</t>
  </si>
  <si>
    <t>location</t>
  </si>
  <si>
    <t>locatie</t>
  </si>
  <si>
    <t>extended fields</t>
  </si>
  <si>
    <t>bijkomende informatie</t>
  </si>
  <si>
    <t>subject</t>
  </si>
  <si>
    <t>predicate</t>
  </si>
  <si>
    <t>object</t>
  </si>
  <si>
    <t>predicaat</t>
  </si>
  <si>
    <t>documentatie</t>
  </si>
  <si>
    <t>over dataset</t>
  </si>
  <si>
    <t>document</t>
  </si>
  <si>
    <t>onderdeel</t>
  </si>
  <si>
    <t>gerelateerde versie</t>
  </si>
  <si>
    <t>is versie van</t>
  </si>
  <si>
    <t>conform met</t>
  </si>
  <si>
    <t>statement</t>
  </si>
  <si>
    <t>toegevoegde informatie</t>
  </si>
  <si>
    <t>Only a bounding box (encoded as GML and WKT) will be shown.</t>
  </si>
  <si>
    <t>QUESTION: is it OK to list all licences at the level of the dataset in the standard view?</t>
  </si>
  <si>
    <t>DCAT-AP property</t>
  </si>
  <si>
    <t>mandatory?</t>
  </si>
  <si>
    <t>label in GUI</t>
  </si>
  <si>
    <t>ISO 19115 element / Mapping</t>
  </si>
  <si>
    <t>Comments</t>
  </si>
  <si>
    <t>Definition (DCAT-AP)</t>
  </si>
  <si>
    <t>Cardinality (DCAT-AP)</t>
  </si>
  <si>
    <t>Dct:title (Dataset)</t>
  </si>
  <si>
    <t>Yes (1.1)</t>
  </si>
  <si>
    <t>Titel</t>
  </si>
  <si>
    <t>Citation:Title</t>
  </si>
  <si>
    <t>1…n</t>
  </si>
  <si>
    <t>Dct:description (Dataset)</t>
  </si>
  <si>
    <t>Beschrijving</t>
  </si>
  <si>
    <t>Abstract</t>
  </si>
  <si>
    <t>a free-text account of the Dataset. This property can be repeated for parallel language versions of the description</t>
  </si>
  <si>
    <t>Dcat:contactpoint (Dataset)</t>
  </si>
  <si>
    <t>Yes (bijlage 3)</t>
  </si>
  <si>
    <r>
      <rPr>
        <strike/>
        <sz val="11"/>
        <color theme="1"/>
        <rFont val="Calibri"/>
        <family val="2"/>
        <scheme val="minor"/>
      </rPr>
      <t xml:space="preserve">Beheerder </t>
    </r>
    <r>
      <rPr>
        <sz val="11"/>
        <color theme="1"/>
        <rFont val="Calibri"/>
        <family val="2"/>
        <scheme val="minor"/>
      </rPr>
      <t>Contactpunt Organisatie/ Contactpunt e-mail</t>
    </r>
  </si>
  <si>
    <r>
      <rPr>
        <strike/>
        <sz val="11"/>
        <color theme="1"/>
        <rFont val="Calibri"/>
        <family val="2"/>
        <scheme val="minor"/>
      </rPr>
      <t>organisationName, IndividualName</t>
    </r>
    <r>
      <rPr>
        <sz val="11"/>
        <color theme="1"/>
        <rFont val="Calibri"/>
        <family val="2"/>
        <scheme val="minor"/>
      </rPr>
      <t xml:space="preserve"> </t>
    </r>
    <r>
      <rPr>
        <b/>
        <sz val="11"/>
        <color theme="1"/>
        <rFont val="Calibri"/>
        <family val="2"/>
        <scheme val="minor"/>
      </rPr>
      <t>MD_DataIdentification.pointOfContact &gt; CI_ResponsibleParty &gt; CI_RoleCode.role : PointOfContact, if &lt;NULL&gt;: MD_DataIdentification.pointOfContact &gt; CI_ResponsibleParty &gt; CI_RoleCode.role : Custodian.</t>
    </r>
  </si>
  <si>
    <t>contact information that can be used for sending comments about the Dataset</t>
  </si>
  <si>
    <t>0…n</t>
  </si>
  <si>
    <t>Dcat:distribution (Dataset)</t>
  </si>
  <si>
    <t>nvt</t>
  </si>
  <si>
    <t>mapped from MD_Distribution</t>
  </si>
  <si>
    <t>distributions (dcat:Distribution and ISO:MD_Distribution/…/CI_OnlineResource) are not mapped to a single field, but to ckan Resources objects</t>
  </si>
  <si>
    <t>link from the Dataset to an available Distribution</t>
  </si>
  <si>
    <t>Dct:publisher (Dataset)</t>
  </si>
  <si>
    <t>Uitgever/eigenaar</t>
  </si>
  <si>
    <r>
      <t xml:space="preserve">organisationName (always 'GDI-Vlaanderen') </t>
    </r>
    <r>
      <rPr>
        <b/>
        <sz val="11"/>
        <color theme="1"/>
        <rFont val="Calibri"/>
        <family val="2"/>
        <scheme val="minor"/>
      </rPr>
      <t>MD_DataIdentification.pointOfContact &gt; CI_ResponsibleParty &gt; CI_RoleCode.role : publisher, if &lt;NULL&gt; then: [first] MD_DataIdentification.pointOfContact &gt; CI_ResponsibleParty &gt; CI_RoleCode.role : owner.</t>
    </r>
  </si>
  <si>
    <t>Reference to an entity (organisation) responsible for making the Dataset available.</t>
  </si>
  <si>
    <t>0…1</t>
  </si>
  <si>
    <t>Dcat:keyword (Dataset)</t>
  </si>
  <si>
    <t>No</t>
  </si>
  <si>
    <r>
      <rPr>
        <strike/>
        <sz val="11"/>
        <color theme="1"/>
        <rFont val="Calibri"/>
        <family val="2"/>
        <scheme val="minor"/>
      </rPr>
      <t xml:space="preserve">Tags </t>
    </r>
    <r>
      <rPr>
        <sz val="11"/>
        <color theme="1"/>
        <rFont val="Calibri"/>
        <family val="2"/>
        <scheme val="minor"/>
      </rPr>
      <t>Trefwoord</t>
    </r>
  </si>
  <si>
    <t>Keyword</t>
  </si>
  <si>
    <t>a keyword or tag describing the Dataset.</t>
  </si>
  <si>
    <t>Dct:accessRights</t>
  </si>
  <si>
    <r>
      <t xml:space="preserve">Toegangsrechten </t>
    </r>
    <r>
      <rPr>
        <sz val="11"/>
        <color theme="1"/>
        <rFont val="Calibri"/>
        <family val="2"/>
        <scheme val="minor"/>
      </rPr>
      <t>Toegangsbeperkingen</t>
    </r>
  </si>
  <si>
    <t>not mapped (CKAN extra:access_rights = &lt;NULL&gt;)</t>
  </si>
  <si>
    <t>Reference to information that indicates whether the Dataset is open data, has access restrictions or is not public. A controlled vocabulary with three members (:public, :restricted, :non-public) will be created and maintained by the Publications Office of the EU.</t>
  </si>
  <si>
    <t>Dct:identifier</t>
  </si>
  <si>
    <r>
      <rPr>
        <strike/>
        <sz val="11"/>
        <color theme="1"/>
        <rFont val="Calibri"/>
        <family val="2"/>
        <scheme val="minor"/>
      </rPr>
      <t xml:space="preserve">URI </t>
    </r>
    <r>
      <rPr>
        <sz val="11"/>
        <color theme="1"/>
        <rFont val="Calibri"/>
        <family val="2"/>
        <scheme val="minor"/>
      </rPr>
      <t>Identificator</t>
    </r>
  </si>
  <si>
    <t>mapped from MD_Metadata/fileIdentifier</t>
  </si>
  <si>
    <r>
      <t>this field contains the unique ID of the dataset; it is typically a UUID. I don't recall we said this should be a URL link to the metadata record:</t>
    </r>
    <r>
      <rPr>
        <i/>
        <sz val="11"/>
        <color theme="1"/>
        <rFont val="Calibri"/>
        <family val="2"/>
        <scheme val="minor"/>
      </rPr>
      <t xml:space="preserve"> Take value of ISO-FileIdentifier, in the future this wil be a URI. </t>
    </r>
  </si>
  <si>
    <t>Main identifier for the Dataset, e.g. the URI or other unique identifier in the context of the Catalogue</t>
  </si>
  <si>
    <t>Dcat:landingPage</t>
  </si>
  <si>
    <t>Bijsluiter</t>
  </si>
  <si>
    <t>not mapped (CKAN url = &lt;NULL&gt;)</t>
  </si>
  <si>
    <t>Reference to a web page that provides access to the Dataset, its Distributions and/or additional information. It is intended to point to a landing page at the original data provider, not to a page on a site of a third party, such as an aggregator</t>
  </si>
  <si>
    <t>Dct:language (Dataset)</t>
  </si>
  <si>
    <t>Taal</t>
  </si>
  <si>
    <r>
      <rPr>
        <b/>
        <sz val="11"/>
        <color theme="1"/>
        <rFont val="Calibri"/>
        <family val="2"/>
        <scheme val="minor"/>
      </rPr>
      <t xml:space="preserve">Metadata </t>
    </r>
    <r>
      <rPr>
        <sz val="11"/>
        <color theme="1"/>
        <rFont val="Calibri"/>
        <family val="2"/>
        <scheme val="minor"/>
      </rPr>
      <t>Language</t>
    </r>
  </si>
  <si>
    <t>This property refers to a language of the Dataset. This property can be repeated if there are multiple languages in the Dataset</t>
  </si>
  <si>
    <t>Dct:issued (Dataset)</t>
  </si>
  <si>
    <t>Publicatiedatum</t>
  </si>
  <si>
    <t>IdentificationInfo/Citation/CI_date (dateType=publication)</t>
  </si>
  <si>
    <t>date of formal issuance (e.g., publication) of the Dataset</t>
  </si>
  <si>
    <t>Dct:modified (Dataset)</t>
  </si>
  <si>
    <t>Laatst gewijzigd</t>
  </si>
  <si>
    <t>IdentificationInfo/Citation/CI_date (dateType=revision)</t>
  </si>
  <si>
    <t>the most recent date on which the Dataset was changed or modified.</t>
  </si>
  <si>
    <t>Dct:temporal (Dataset)</t>
  </si>
  <si>
    <r>
      <t xml:space="preserve">Geografische dekking </t>
    </r>
    <r>
      <rPr>
        <sz val="11"/>
        <color theme="1"/>
        <rFont val="Calibri"/>
        <family val="2"/>
        <scheme val="minor"/>
      </rPr>
      <t>Geldigheidsperiode van data</t>
    </r>
  </si>
  <si>
    <t>Temporal Extent (period)</t>
  </si>
  <si>
    <t>Reference to a temporal period that the Dataset covers</t>
  </si>
  <si>
    <t>Dct:spatial (Dataset)</t>
  </si>
  <si>
    <r>
      <t>Dekking in tijd</t>
    </r>
    <r>
      <rPr>
        <sz val="11"/>
        <color theme="1"/>
        <rFont val="Calibri"/>
        <family val="2"/>
        <scheme val="minor"/>
      </rPr>
      <t xml:space="preserve"> Geografische dekking van data</t>
    </r>
  </si>
  <si>
    <t>EX_geographicDescription (Code Identifier)</t>
  </si>
  <si>
    <t>Reference to a geographic region that is covered by the Dataset</t>
  </si>
  <si>
    <t>Versie</t>
  </si>
  <si>
    <t>Edition</t>
  </si>
  <si>
    <t>URI bijlage 3 is wrong, corrected here</t>
  </si>
  <si>
    <t>version number or other version designation of the Dataset.</t>
  </si>
  <si>
    <t>Dcat:AccessURL (Distribution)</t>
  </si>
  <si>
    <t>mapped (custom logic) from MD_Distribution/…/CI_OnlineResource/linkage</t>
  </si>
  <si>
    <t>The dcat:accessUrl or ISO:linkage is the URL where to download the data. It is used to define the content of the CKAN resource. In the case of ISO, some custom logic filters the multiple linkage instances to keep only the relevant ones.</t>
  </si>
  <si>
    <t>This property contains a URL that gives access to a Distribution of the Dataset. The resource at the access URL may contain information about how to get the Dataset.</t>
  </si>
  <si>
    <t>Dct: description (Distribution)</t>
  </si>
  <si>
    <t>Omschrijving</t>
  </si>
  <si>
    <t>transferOptions/MD_DigitalTransferoptions/online/CI_OnlineResource/description</t>
  </si>
  <si>
    <t>Dct:title (Distribution)</t>
  </si>
  <si>
    <t xml:space="preserve"> transferOptions/MD_DigitalTransferoptions/online/CI_OnlineResource/name</t>
  </si>
  <si>
    <t>Dct: license (Distribution)</t>
  </si>
  <si>
    <t>Licentie</t>
  </si>
  <si>
    <t>mapping based on the keywords 'Vlaamse open data' and 'kosteloos' -&gt; http://data.vlaanderen.be/doc/licentie/modellicentie-gratis-hergebruik/v1.0. If one or both keywords absent: "Zie originele metadatarecord (toegangs- en gebruiksbeperkingen)"</t>
  </si>
  <si>
    <t xml:space="preserve">*some custom logic is applied: license for the first distibution applies for all distributions in CKAN **some custom logic is applied: if keywords are present &gt; gratis open data, if not present &gt; not mapped </t>
  </si>
  <si>
    <t>Dct: format (Distribution)</t>
  </si>
  <si>
    <t>Formaat</t>
  </si>
  <si>
    <t>DistributionFormat/Format (Name + Version)</t>
  </si>
  <si>
    <t>This property refers to the file format of the Distribution</t>
  </si>
  <si>
    <t>Dcat:mediaType (Distribution)</t>
  </si>
  <si>
    <t>Mediatype</t>
  </si>
  <si>
    <t>not mapped</t>
  </si>
  <si>
    <t>Further actions:</t>
  </si>
  <si>
    <t>Dirk and Geraldine check mapping DCAT-AP - ISO (geoDCAT?)</t>
  </si>
  <si>
    <t xml:space="preserve">Philippe gives an estimate for updating CKAN GUI </t>
  </si>
  <si>
    <t>Philippe gives an estimpate for updating harvester</t>
  </si>
  <si>
    <t>Philippe gives an estimate for  updating CKAN to latest stable version</t>
  </si>
  <si>
    <t>standard</t>
  </si>
  <si>
    <t>versie nota's</t>
  </si>
  <si>
    <t>Alleen weergeven indien ingevuld</t>
  </si>
  <si>
    <t>Moet verplicht gemaakt worden</t>
  </si>
  <si>
    <t>contact name</t>
  </si>
  <si>
    <t>contactnaam</t>
  </si>
  <si>
    <t>spatial / geographic extent</t>
  </si>
  <si>
    <t>ruimtelijke dekking</t>
  </si>
  <si>
    <t xml:space="preserve">To link to another dataset (typically a dataset series). </t>
  </si>
  <si>
    <t>To link to another dataset (typically a dataset that is part of a series). Should inlcude the URI (rdf:about attribute) of the dataset.</t>
  </si>
  <si>
    <t>heeft versie</t>
  </si>
  <si>
    <t>bron metadata</t>
  </si>
  <si>
    <t xml:space="preserve">To link to another dataset. </t>
  </si>
  <si>
    <t>bron</t>
  </si>
  <si>
    <t>/rdf:RDF/dcat:Catalog/dcat:dataset/dcat:Dataset/dct:source/@rdf:resource</t>
  </si>
  <si>
    <t>Zowel accessURL en DownloadURL moeten aan de standard view worden toegevoegd. Indien beide URLs dezelfde zijn, dient natuurlijk alleen maar één worden weergegeven. Dit kan via index-fields.xsl.</t>
  </si>
  <si>
    <t>Indexed</t>
  </si>
  <si>
    <t>Local name</t>
  </si>
  <si>
    <t>strings.xml</t>
  </si>
  <si>
    <t>labels.xml</t>
  </si>
  <si>
    <t>Start section</t>
  </si>
  <si>
    <t>Stop section</t>
  </si>
  <si>
    <t>Class context</t>
  </si>
  <si>
    <t>Field</t>
  </si>
  <si>
    <t>Fieldsets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</si>
</sst>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rgb="FF00610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color rgb="FF000000"/>
      <name val="Calibri"/>
      <family val="2"/>
    </font>
    <font>
      <strike/>
      <sz val="11"/>
      <color theme="1"/>
      <name val="Calibri"/>
      <family val="2"/>
      <scheme val="minor"/>
    </font>
    <font>
      <b/>
      <strike/>
      <sz val="11"/>
      <color theme="1"/>
      <name val="Calibri"/>
      <family val="2"/>
      <scheme val="minor"/>
    </font>
    <font>
      <i/>
      <sz val="11"/>
      <color theme="1"/>
      <name val="Calibri"/>
      <family val="2"/>
      <scheme val="minor"/>
    </font>
    <font>
      <sz val="11"/>
      <color rgb="FFFF0000"/>
      <name val="Calibri"/>
      <family val="2"/>
      <scheme val="minor"/>
    </font>
    <font>
      <sz val="11"/>
      <color rgb="FF0070C0"/>
      <name val="Calibri"/>
      <family val="2"/>
      <scheme val="minor"/>
    </font>
    <font>
      <sz val="11"/>
      <color rgb="FF0070C0"/>
      <name val="Calibri"/>
      <family val="2"/>
    </font>
    <font>
      <sz val="11"/>
      <name val="Calibri"/>
      <family val="2"/>
      <scheme val="minor"/>
    </font>
  </fonts>
  <fills count="13">
    <fill>
      <patternFill patternType="none"/>
    </fill>
    <fill>
      <patternFill patternType="gray125"/>
    </fill>
    <fill>
      <patternFill patternType="solid">
        <fgColor rgb="FFC6EFCE"/>
      </patternFill>
    </fill>
    <fill>
      <patternFill patternType="solid">
        <fgColor theme="5"/>
      </patternFill>
    </fill>
    <fill>
      <patternFill patternType="solid">
        <fgColor theme="6"/>
      </patternFill>
    </fill>
    <fill>
      <patternFill patternType="solid">
        <fgColor theme="9" tint="0.59999389629810485"/>
        <bgColor indexed="64"/>
      </patternFill>
    </fill>
    <fill>
      <patternFill patternType="solid">
        <fgColor theme="0"/>
        <bgColor rgb="FFC2D69B"/>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0"/>
        <bgColor rgb="FFD99594"/>
      </patternFill>
    </fill>
    <fill>
      <patternFill patternType="solid">
        <fgColor rgb="FFFF000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5" fillId="0" borderId="0"/>
    <xf numFmtId="0" fontId="5" fillId="0" borderId="0"/>
  </cellStyleXfs>
  <cellXfs count="55">
    <xf numFmtId="0" fontId="0" fillId="0" borderId="0" xfId="0"/>
    <xf numFmtId="0" fontId="2" fillId="0" borderId="1" xfId="0" applyFont="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0" fillId="0" borderId="1" xfId="0" applyBorder="1"/>
    <xf numFmtId="0" fontId="1" fillId="2" borderId="1" xfId="1" applyBorder="1"/>
    <xf numFmtId="0" fontId="0" fillId="0" borderId="1" xfId="0" applyFill="1" applyBorder="1" applyAlignment="1">
      <alignment vertical="center" wrapText="1"/>
    </xf>
    <xf numFmtId="0" fontId="0" fillId="0" borderId="1" xfId="0" applyFill="1" applyBorder="1"/>
    <xf numFmtId="0" fontId="3" fillId="4" borderId="1" xfId="3" applyBorder="1" applyAlignment="1">
      <alignment vertical="center" wrapText="1"/>
    </xf>
    <xf numFmtId="0" fontId="3" fillId="4" borderId="1" xfId="3" applyBorder="1" applyAlignment="1">
      <alignment vertical="center"/>
    </xf>
    <xf numFmtId="0" fontId="3" fillId="4" borderId="1" xfId="3" applyBorder="1"/>
    <xf numFmtId="0" fontId="3" fillId="3" borderId="1" xfId="2" applyBorder="1" applyAlignment="1">
      <alignment horizontal="center" vertical="center"/>
    </xf>
    <xf numFmtId="0" fontId="4" fillId="0" borderId="1" xfId="0" applyFont="1" applyBorder="1" applyAlignment="1">
      <alignment vertical="center" wrapText="1"/>
    </xf>
    <xf numFmtId="0" fontId="4" fillId="5" borderId="1" xfId="0" applyFont="1" applyFill="1" applyBorder="1" applyAlignment="1">
      <alignment vertical="center" wrapText="1"/>
    </xf>
    <xf numFmtId="0" fontId="4" fillId="0" borderId="0" xfId="0" applyFont="1" applyAlignment="1">
      <alignment wrapText="1"/>
    </xf>
    <xf numFmtId="0" fontId="0" fillId="5" borderId="1" xfId="0" applyFill="1" applyBorder="1" applyAlignment="1">
      <alignment vertical="top" wrapText="1"/>
    </xf>
    <xf numFmtId="0" fontId="0" fillId="5" borderId="1" xfId="0" applyFill="1" applyBorder="1" applyAlignment="1">
      <alignment vertical="center" wrapText="1"/>
    </xf>
    <xf numFmtId="0" fontId="0" fillId="0" borderId="0" xfId="0" applyAlignment="1">
      <alignment wrapText="1"/>
    </xf>
    <xf numFmtId="0" fontId="0" fillId="8" borderId="1" xfId="0" applyFill="1" applyBorder="1" applyAlignment="1">
      <alignment vertical="center" wrapText="1"/>
    </xf>
    <xf numFmtId="0" fontId="0" fillId="7" borderId="1" xfId="0" applyFill="1" applyBorder="1" applyAlignment="1">
      <alignment vertical="center" wrapText="1"/>
    </xf>
    <xf numFmtId="0" fontId="0" fillId="7" borderId="1" xfId="0" applyFont="1" applyFill="1" applyBorder="1" applyAlignment="1">
      <alignment vertical="center" wrapText="1"/>
    </xf>
    <xf numFmtId="0" fontId="7" fillId="8" borderId="1" xfId="0" applyFont="1" applyFill="1" applyBorder="1" applyAlignment="1">
      <alignment vertical="center" wrapText="1"/>
    </xf>
    <xf numFmtId="0" fontId="6" fillId="8" borderId="1" xfId="0" applyFont="1" applyFill="1" applyBorder="1" applyAlignment="1">
      <alignment vertical="center" wrapText="1"/>
    </xf>
    <xf numFmtId="0" fontId="0" fillId="0" borderId="1" xfId="0" applyFont="1" applyBorder="1" applyAlignment="1">
      <alignment vertical="center" wrapText="1"/>
    </xf>
    <xf numFmtId="0" fontId="0" fillId="9" borderId="1" xfId="0" applyFill="1" applyBorder="1" applyAlignment="1">
      <alignment vertical="center" wrapText="1"/>
    </xf>
    <xf numFmtId="0" fontId="0" fillId="5" borderId="1" xfId="0" applyFill="1" applyBorder="1" applyAlignment="1">
      <alignment wrapText="1"/>
    </xf>
    <xf numFmtId="0" fontId="0" fillId="8" borderId="1" xfId="0" applyFont="1" applyFill="1" applyBorder="1" applyAlignment="1">
      <alignment vertical="center" wrapText="1"/>
    </xf>
    <xf numFmtId="0" fontId="0" fillId="0" borderId="1" xfId="0" applyBorder="1" applyAlignment="1">
      <alignment wrapText="1"/>
    </xf>
    <xf numFmtId="0" fontId="0" fillId="0" borderId="0" xfId="0" applyAlignment="1">
      <alignment vertical="top" wrapText="1"/>
    </xf>
    <xf numFmtId="0" fontId="0" fillId="0" borderId="0" xfId="0" applyAlignment="1">
      <alignment horizontal="left" vertical="center" wrapText="1"/>
    </xf>
    <xf numFmtId="0" fontId="0" fillId="0" borderId="1" xfId="0" applyBorder="1" applyAlignment="1"/>
    <xf numFmtId="0" fontId="0" fillId="9" borderId="1" xfId="0" applyFill="1" applyBorder="1" applyAlignment="1">
      <alignment vertical="center"/>
    </xf>
    <xf numFmtId="0" fontId="0" fillId="9" borderId="1" xfId="0" applyFill="1" applyBorder="1"/>
    <xf numFmtId="0" fontId="0" fillId="9" borderId="0" xfId="0" applyFill="1"/>
    <xf numFmtId="0" fontId="3" fillId="11" borderId="1" xfId="3" applyFill="1" applyBorder="1" applyAlignment="1">
      <alignment vertical="center"/>
    </xf>
    <xf numFmtId="0" fontId="10" fillId="0" borderId="1" xfId="0" applyFont="1" applyBorder="1" applyAlignment="1">
      <alignment vertical="center" wrapText="1"/>
    </xf>
    <xf numFmtId="0" fontId="10" fillId="4" borderId="1" xfId="3" applyFont="1" applyBorder="1" applyAlignment="1">
      <alignment vertical="center" wrapText="1"/>
    </xf>
    <xf numFmtId="0" fontId="11" fillId="6" borderId="1" xfId="4" applyFont="1" applyFill="1" applyBorder="1" applyAlignment="1">
      <alignment vertical="center" wrapText="1"/>
    </xf>
    <xf numFmtId="0" fontId="10" fillId="7" borderId="1" xfId="0" applyFont="1" applyFill="1" applyBorder="1" applyAlignment="1">
      <alignment vertical="center" wrapText="1"/>
    </xf>
    <xf numFmtId="0" fontId="9" fillId="0" borderId="1" xfId="0" applyFont="1" applyBorder="1" applyAlignment="1">
      <alignment vertical="center" wrapText="1"/>
    </xf>
    <xf numFmtId="0" fontId="9" fillId="4" borderId="1" xfId="3" applyFont="1" applyBorder="1" applyAlignment="1">
      <alignment vertical="center" wrapText="1"/>
    </xf>
    <xf numFmtId="0" fontId="10" fillId="9" borderId="1" xfId="0" applyFont="1" applyFill="1" applyBorder="1" applyAlignment="1">
      <alignment vertical="center" wrapText="1"/>
    </xf>
    <xf numFmtId="0" fontId="9" fillId="9" borderId="1" xfId="0" applyFont="1" applyFill="1" applyBorder="1" applyAlignment="1">
      <alignment vertical="center" wrapText="1"/>
    </xf>
    <xf numFmtId="0" fontId="11" fillId="10" borderId="1" xfId="4" applyFont="1" applyFill="1" applyBorder="1" applyAlignment="1">
      <alignment vertical="center" wrapText="1"/>
    </xf>
    <xf numFmtId="0" fontId="9" fillId="0" borderId="1" xfId="0" applyFont="1" applyBorder="1" applyAlignment="1">
      <alignment vertical="center"/>
    </xf>
    <xf numFmtId="0" fontId="9" fillId="7" borderId="1" xfId="0" applyFont="1" applyFill="1" applyBorder="1" applyAlignment="1">
      <alignment vertical="center" wrapText="1"/>
    </xf>
    <xf numFmtId="0" fontId="10" fillId="0" borderId="1" xfId="0" applyFont="1" applyBorder="1" applyAlignment="1">
      <alignment vertical="center"/>
    </xf>
    <xf numFmtId="0" fontId="10" fillId="4" borderId="1" xfId="3" applyFont="1" applyBorder="1" applyAlignment="1">
      <alignment vertical="center"/>
    </xf>
    <xf numFmtId="0" fontId="0" fillId="7" borderId="1" xfId="0" applyFill="1" applyBorder="1" applyAlignment="1">
      <alignment vertical="center"/>
    </xf>
    <xf numFmtId="0" fontId="12" fillId="12" borderId="1" xfId="0" applyFont="1" applyFill="1" applyBorder="1" applyAlignment="1">
      <alignment vertical="center"/>
    </xf>
    <xf numFmtId="0" fontId="12" fillId="12" borderId="1" xfId="3" applyFont="1" applyFill="1" applyBorder="1" applyAlignment="1">
      <alignment vertical="center"/>
    </xf>
    <xf numFmtId="0" fontId="0" fillId="12" borderId="1" xfId="0" applyFill="1" applyBorder="1"/>
    <xf numFmtId="0" fontId="0" fillId="12" borderId="1" xfId="0" applyFill="1" applyBorder="1" applyAlignment="1">
      <alignment wrapText="1"/>
    </xf>
    <xf numFmtId="0" fontId="3" fillId="12" borderId="1" xfId="3" applyFill="1" applyBorder="1" applyAlignment="1">
      <alignment vertical="center"/>
    </xf>
    <xf numFmtId="0" fontId="0" fillId="12" borderId="1" xfId="0" applyFill="1" applyBorder="1" applyAlignment="1">
      <alignment vertical="center"/>
    </xf>
  </cellXfs>
  <cellStyles count="6">
    <cellStyle name="Accent2" xfId="2" builtinId="33"/>
    <cellStyle name="Accent3" xfId="3" builtinId="37"/>
    <cellStyle name="Good" xfId="1" builtinId="26"/>
    <cellStyle name="Normal" xfId="0" builtinId="0"/>
    <cellStyle name="Standaard 2" xfId="4"/>
    <cellStyle name="Standaard 2 2" xf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382"/>
  <sheetViews>
    <sheetView tabSelected="1" topLeftCell="H1" workbookViewId="0">
      <pane ySplit="1" topLeftCell="A100" activePane="bottomLeft" state="frozen"/>
      <selection pane="bottomLeft" activeCell="K107" sqref="K107"/>
    </sheetView>
  </sheetViews>
  <sheetFormatPr defaultRowHeight="15" outlineLevelRow="5" x14ac:dyDescent="0.25"/>
  <cols>
    <col min="1" max="1" width="14.7109375" bestFit="1" customWidth="1"/>
    <col min="2" max="2" width="15.85546875" customWidth="1"/>
    <col min="3" max="3" width="22.85546875" customWidth="1"/>
    <col min="4" max="4" width="33.28515625" customWidth="1"/>
    <col min="5" max="5" width="99.7109375" customWidth="1"/>
    <col min="6" max="7" width="21" customWidth="1"/>
    <col min="8" max="8" width="21" bestFit="1" customWidth="1"/>
    <col min="10" max="10" width="11.7109375" bestFit="1" customWidth="1"/>
    <col min="11" max="11" width="25.140625" customWidth="1"/>
    <col min="12" max="12" width="158.7109375" bestFit="1" customWidth="1"/>
    <col min="13" max="13" width="18.42578125" bestFit="1" customWidth="1"/>
    <col min="14" max="14" width="18.140625" bestFit="1" customWidth="1"/>
    <col min="15" max="15" width="19" bestFit="1" customWidth="1"/>
    <col min="16" max="16" width="24.7109375" bestFit="1" customWidth="1"/>
    <col min="17" max="17" width="20.5703125" bestFit="1" customWidth="1"/>
    <col min="18" max="18" width="117" bestFit="1" customWidth="1"/>
  </cols>
  <sheetData>
    <row r="1" spans="1:18" x14ac:dyDescent="0.25">
      <c r="A1" t="s">
        <v>861</v>
      </c>
      <c r="B1" t="s">
        <v>859</v>
      </c>
      <c r="C1" t="s">
        <v>855</v>
      </c>
      <c r="D1" t="s">
        <v>856</v>
      </c>
      <c r="E1" t="s">
        <v>857</v>
      </c>
      <c r="F1" t="s">
        <v>860</v>
      </c>
      <c r="G1" t="s">
        <v>858</v>
      </c>
      <c r="H1" t="s">
        <v>854</v>
      </c>
      <c r="I1" t="s">
        <v>853</v>
      </c>
      <c r="J1" s="11" t="s">
        <v>0</v>
      </c>
      <c r="K1" s="11" t="s">
        <v>1</v>
      </c>
      <c r="L1" s="11" t="s">
        <v>657</v>
      </c>
      <c r="M1" s="11" t="s">
        <v>659</v>
      </c>
      <c r="N1" s="11" t="s">
        <v>635</v>
      </c>
      <c r="O1" s="11" t="s">
        <v>636</v>
      </c>
      <c r="P1" s="11" t="s">
        <v>217</v>
      </c>
      <c r="Q1" s="11" t="s">
        <v>216</v>
      </c>
      <c r="R1" s="11" t="s">
        <v>633</v>
      </c>
    </row>
    <row r="2" spans="1:18" x14ac:dyDescent="0.25">
      <c r="A2" t="str">
        <f>IF(AND(M2,NOT(K2="skos:Concept"),OR(J2="class",J3="class")),CONCATENATE("&lt;name&gt;",K2,"&lt;/name&gt;"),"")</f>
        <v/>
      </c>
      <c r="B2" t="str">
        <f>IF(AND(M2,J2="class"),L2,IF(ROW()&gt;2,IF(NOT(SUBSTITUTE(L2,B1,"")=L2),B1,""),""))</f>
        <v/>
      </c>
      <c r="C2" t="str">
        <f>IF(AND(J2="class",M2,NOT(K2="skos:Concept")),CONCATENATE("&lt;Section",H2,"&gt;",P2,"&lt;/Section",H2,"&gt;"),"")</f>
        <v/>
      </c>
      <c r="D2" t="str">
        <f t="shared" ref="D2:D65" si="0">IF(M2,CONCATENATE("&lt;element name=""",K2,""" context=""",L2,"""&gt;&lt;label&gt;",Q2,"&lt;/label&gt;&lt;/element&gt;"),"")</f>
        <v/>
      </c>
      <c r="E2" t="str">
        <f>IF(AND(J2="class",M2),CONCATENATE("&lt;section ",IF(K2="skos:Concept",CONCATENATE("xpath=""",L2,""""),"")," name=""Section",H2,"""&gt;"),"")</f>
        <v/>
      </c>
      <c r="F2" t="str">
        <f>IF(AND(M2,NOT(ISNUMBER(SEARCH("skos:Concept",L2))),NOT(J3="class")),CONCATENATE("&lt;field name=""fieldId-",ROW(),""" xpath=""",L2,"""",IF(ISNUMBER(SEARCH("@",L2)),"",CONCATENATE(" or=""",H2,""" in=""",SUBSTITUTE(L2,CONCATENATE("/",K2),""),"""")),"/&gt;"),"")</f>
        <v/>
      </c>
      <c r="G2" t="str">
        <f>IF(AND(LEN(B2)&gt;0,OR(LEN(B3)=0,J3="class")),"&lt;/section&gt;","")</f>
        <v/>
      </c>
      <c r="H2" t="str">
        <f t="shared" ref="H2:H65" si="1">IF(M2,RIGHT(K2,LEN(K2)-SEARCH(":",K2)),"")</f>
        <v/>
      </c>
      <c r="J2" s="8" t="s">
        <v>215</v>
      </c>
      <c r="K2" s="8" t="s">
        <v>2</v>
      </c>
      <c r="L2" s="8" t="s">
        <v>3</v>
      </c>
      <c r="M2" s="9" t="b">
        <v>0</v>
      </c>
      <c r="N2" s="9" t="b">
        <v>0</v>
      </c>
      <c r="O2" s="9" t="b">
        <v>0</v>
      </c>
      <c r="P2" s="9"/>
      <c r="Q2" s="10"/>
      <c r="R2" s="10" t="s">
        <v>656</v>
      </c>
    </row>
    <row r="3" spans="1:18" outlineLevel="1" x14ac:dyDescent="0.25">
      <c r="A3" t="str">
        <f t="shared" ref="A3:A66" si="2">IF(AND(M3,NOT(K3="skos:Concept"),OR(J3="class",J4="class")),CONCATENATE("&lt;name&gt;",K3,"&lt;/name&gt;"),"")</f>
        <v/>
      </c>
      <c r="B3" t="str">
        <f>IF(AND(M3,J3="class"),L3,IF(ROW()&gt;2,IF(NOT(SUBSTITUTE(L3,B2,"")=L3),B2,""),""))</f>
        <v/>
      </c>
      <c r="C3" t="str">
        <f>IF(AND(J3="class",M3,NOT(K3="skos:Concept")),CONCATENATE("&lt;Section",H3,"&gt;",P3,"&lt;/Section",H3,"&gt;"),"")</f>
        <v/>
      </c>
      <c r="D3" t="str">
        <f t="shared" si="0"/>
        <v/>
      </c>
      <c r="E3" t="str">
        <f t="shared" ref="E3:E66" si="3">IF(AND(J3="class",M3),CONCATENATE("&lt;section ",IF(K3="skos:Concept",CONCATENATE("xpath=""",L3,""""),"")," name=""Section",H3,"""&gt;"),"")</f>
        <v/>
      </c>
      <c r="F3" t="str">
        <f t="shared" ref="F3:F66" si="4">IF(AND(M3,NOT(ISNUMBER(SEARCH("skos:Concept",L3))),NOT(J4="class")),CONCATENATE("&lt;field name=""fieldId-",ROW(),""" xpath=""",L3,"""",IF(ISNUMBER(SEARCH("@",L3)),"",CONCATENATE(" or=""",H3,""" in=""",SUBSTITUTE(L3,CONCATENATE("/",K3),""),"""")),"/&gt;"),"")</f>
        <v/>
      </c>
      <c r="G3" t="str">
        <f t="shared" ref="G3:G66" si="5">IF(AND(LEN(B3)&gt;0,OR(LEN(B4)=0,J4="class")),"&lt;/section&gt;","")</f>
        <v/>
      </c>
      <c r="H3" t="str">
        <f t="shared" si="1"/>
        <v/>
      </c>
      <c r="J3" s="2" t="s">
        <v>4</v>
      </c>
      <c r="K3" s="2" t="s">
        <v>218</v>
      </c>
      <c r="L3" s="2" t="s">
        <v>219</v>
      </c>
      <c r="M3" s="3" t="b">
        <v>0</v>
      </c>
      <c r="N3" s="3" t="b">
        <v>0</v>
      </c>
      <c r="O3" s="3" t="b">
        <v>0</v>
      </c>
      <c r="P3" s="3"/>
      <c r="Q3" s="4"/>
      <c r="R3" s="4"/>
    </row>
    <row r="4" spans="1:18" outlineLevel="1" x14ac:dyDescent="0.25">
      <c r="A4" t="str">
        <f t="shared" si="2"/>
        <v/>
      </c>
      <c r="B4" t="str">
        <f>IF(AND(M4,J4="class"),L4,IF(ROW()&gt;2,IF(NOT(SUBSTITUTE(L4,B3,"")=L4),B3,""),""))</f>
        <v/>
      </c>
      <c r="C4" t="str">
        <f>IF(AND(J4="class",M4,NOT(K4="skos:Concept")),CONCATENATE("&lt;Section",H4,"&gt;",P4,"&lt;/Section",H4,"&gt;"),"")</f>
        <v/>
      </c>
      <c r="D4" t="str">
        <f t="shared" si="0"/>
        <v/>
      </c>
      <c r="E4" t="str">
        <f t="shared" si="3"/>
        <v/>
      </c>
      <c r="F4" t="str">
        <f t="shared" si="4"/>
        <v/>
      </c>
      <c r="G4" t="str">
        <f t="shared" si="5"/>
        <v/>
      </c>
      <c r="H4" t="str">
        <f t="shared" si="1"/>
        <v/>
      </c>
      <c r="J4" s="2" t="s">
        <v>4</v>
      </c>
      <c r="K4" s="2" t="s">
        <v>5</v>
      </c>
      <c r="L4" s="2" t="s">
        <v>6</v>
      </c>
      <c r="M4" s="3" t="b">
        <v>0</v>
      </c>
      <c r="N4" s="3" t="b">
        <v>0</v>
      </c>
      <c r="O4" s="3" t="b">
        <v>0</v>
      </c>
      <c r="P4" s="3"/>
      <c r="Q4" s="4"/>
      <c r="R4" s="4"/>
    </row>
    <row r="5" spans="1:18" outlineLevel="1" x14ac:dyDescent="0.25">
      <c r="A5" t="str">
        <f t="shared" si="2"/>
        <v/>
      </c>
      <c r="B5" t="str">
        <f>IF(AND(M5,J5="class"),L5,IF(ROW()&gt;2,IF(NOT(SUBSTITUTE(L5,B4,"")=L5),B4,""),""))</f>
        <v/>
      </c>
      <c r="C5" t="str">
        <f>IF(AND(J5="class",M5,NOT(K5="skos:Concept")),CONCATENATE("&lt;Section",H5,"&gt;",P5,"&lt;/Section",H5,"&gt;"),"")</f>
        <v/>
      </c>
      <c r="D5" t="str">
        <f t="shared" si="0"/>
        <v/>
      </c>
      <c r="E5" t="str">
        <f t="shared" si="3"/>
        <v/>
      </c>
      <c r="F5" t="str">
        <f t="shared" si="4"/>
        <v/>
      </c>
      <c r="G5" t="str">
        <f t="shared" si="5"/>
        <v/>
      </c>
      <c r="H5" t="str">
        <f t="shared" si="1"/>
        <v/>
      </c>
      <c r="J5" s="2" t="s">
        <v>4</v>
      </c>
      <c r="K5" s="2" t="s">
        <v>220</v>
      </c>
      <c r="L5" s="2" t="s">
        <v>221</v>
      </c>
      <c r="M5" s="3" t="b">
        <v>0</v>
      </c>
      <c r="N5" s="3" t="b">
        <v>0</v>
      </c>
      <c r="O5" s="3" t="b">
        <v>0</v>
      </c>
      <c r="P5" s="3"/>
      <c r="Q5" s="4"/>
      <c r="R5" s="4"/>
    </row>
    <row r="6" spans="1:18" outlineLevel="1" x14ac:dyDescent="0.25">
      <c r="A6" t="str">
        <f t="shared" si="2"/>
        <v/>
      </c>
      <c r="B6" t="str">
        <f>IF(AND(M6,J6="class"),L6,IF(ROW()&gt;2,IF(NOT(SUBSTITUTE(L6,B5,"")=L6),B5,""),""))</f>
        <v/>
      </c>
      <c r="C6" t="str">
        <f>IF(AND(J6="class",M6,NOT(K6="skos:Concept")),CONCATENATE("&lt;Section",H6,"&gt;",P6,"&lt;/Section",H6,"&gt;"),"")</f>
        <v/>
      </c>
      <c r="D6" t="str">
        <f t="shared" si="0"/>
        <v/>
      </c>
      <c r="E6" t="str">
        <f t="shared" si="3"/>
        <v/>
      </c>
      <c r="F6" t="str">
        <f t="shared" si="4"/>
        <v/>
      </c>
      <c r="G6" t="str">
        <f t="shared" si="5"/>
        <v/>
      </c>
      <c r="H6" t="str">
        <f t="shared" si="1"/>
        <v/>
      </c>
      <c r="J6" s="2" t="s">
        <v>4</v>
      </c>
      <c r="K6" s="2" t="s">
        <v>7</v>
      </c>
      <c r="L6" s="2" t="s">
        <v>8</v>
      </c>
      <c r="M6" s="3" t="b">
        <v>0</v>
      </c>
      <c r="N6" s="3" t="b">
        <v>0</v>
      </c>
      <c r="O6" s="3" t="b">
        <v>0</v>
      </c>
      <c r="P6" s="3"/>
      <c r="Q6" s="4"/>
      <c r="R6" s="4"/>
    </row>
    <row r="7" spans="1:18" outlineLevel="1" x14ac:dyDescent="0.25">
      <c r="A7" t="str">
        <f t="shared" si="2"/>
        <v/>
      </c>
      <c r="B7" t="str">
        <f>IF(AND(M7,J7="class"),L7,IF(ROW()&gt;2,IF(NOT(SUBSTITUTE(L7,B6,"")=L7),B6,""),""))</f>
        <v/>
      </c>
      <c r="C7" t="str">
        <f>IF(AND(J7="class",M7,NOT(K7="skos:Concept")),CONCATENATE("&lt;Section",H7,"&gt;",P7,"&lt;/Section",H7,"&gt;"),"")</f>
        <v/>
      </c>
      <c r="D7" t="str">
        <f t="shared" si="0"/>
        <v/>
      </c>
      <c r="E7" t="str">
        <f t="shared" si="3"/>
        <v/>
      </c>
      <c r="F7" t="str">
        <f t="shared" si="4"/>
        <v/>
      </c>
      <c r="G7" t="str">
        <f t="shared" si="5"/>
        <v/>
      </c>
      <c r="H7" t="str">
        <f t="shared" si="1"/>
        <v/>
      </c>
      <c r="J7" s="2" t="s">
        <v>4</v>
      </c>
      <c r="K7" s="2" t="s">
        <v>220</v>
      </c>
      <c r="L7" s="2" t="s">
        <v>222</v>
      </c>
      <c r="M7" s="3" t="b">
        <v>0</v>
      </c>
      <c r="N7" s="3" t="b">
        <v>0</v>
      </c>
      <c r="O7" s="3" t="b">
        <v>0</v>
      </c>
      <c r="P7" s="3"/>
      <c r="Q7" s="4"/>
      <c r="R7" s="4"/>
    </row>
    <row r="8" spans="1:18" outlineLevel="1" x14ac:dyDescent="0.25">
      <c r="A8" t="str">
        <f t="shared" si="2"/>
        <v/>
      </c>
      <c r="B8" t="str">
        <f>IF(AND(M8,J8="class"),L8,IF(ROW()&gt;2,IF(NOT(SUBSTITUTE(L8,B7,"")=L8),B7,""),""))</f>
        <v/>
      </c>
      <c r="C8" t="str">
        <f>IF(AND(J8="class",M8,NOT(K8="skos:Concept")),CONCATENATE("&lt;Section",H8,"&gt;",P8,"&lt;/Section",H8,"&gt;"),"")</f>
        <v/>
      </c>
      <c r="D8" t="str">
        <f t="shared" si="0"/>
        <v/>
      </c>
      <c r="E8" t="str">
        <f t="shared" si="3"/>
        <v/>
      </c>
      <c r="F8" t="str">
        <f t="shared" si="4"/>
        <v/>
      </c>
      <c r="G8" t="str">
        <f t="shared" si="5"/>
        <v/>
      </c>
      <c r="H8" t="str">
        <f t="shared" si="1"/>
        <v/>
      </c>
      <c r="J8" s="2" t="s">
        <v>214</v>
      </c>
      <c r="K8" s="2" t="s">
        <v>9</v>
      </c>
      <c r="L8" s="2" t="s">
        <v>10</v>
      </c>
      <c r="M8" s="3" t="b">
        <v>0</v>
      </c>
      <c r="N8" s="3" t="b">
        <v>0</v>
      </c>
      <c r="O8" s="3" t="b">
        <v>0</v>
      </c>
      <c r="P8" s="3"/>
      <c r="Q8" s="4"/>
      <c r="R8" s="4"/>
    </row>
    <row r="9" spans="1:18" outlineLevel="1" x14ac:dyDescent="0.25">
      <c r="A9" t="str">
        <f t="shared" si="2"/>
        <v/>
      </c>
      <c r="B9" t="str">
        <f>IF(AND(M9,J9="class"),L9,IF(ROW()&gt;2,IF(NOT(SUBSTITUTE(L9,B8,"")=L9),B8,""),""))</f>
        <v/>
      </c>
      <c r="C9" t="str">
        <f>IF(AND(J9="class",M9,NOT(K9="skos:Concept")),CONCATENATE("&lt;Section",H9,"&gt;",P9,"&lt;/Section",H9,"&gt;"),"")</f>
        <v/>
      </c>
      <c r="D9" t="str">
        <f t="shared" si="0"/>
        <v/>
      </c>
      <c r="E9" t="str">
        <f t="shared" si="3"/>
        <v/>
      </c>
      <c r="F9" t="str">
        <f t="shared" si="4"/>
        <v/>
      </c>
      <c r="G9" t="str">
        <f t="shared" si="5"/>
        <v/>
      </c>
      <c r="H9" t="str">
        <f t="shared" si="1"/>
        <v/>
      </c>
      <c r="J9" s="8" t="s">
        <v>215</v>
      </c>
      <c r="K9" s="8" t="s">
        <v>11</v>
      </c>
      <c r="L9" s="8" t="s">
        <v>12</v>
      </c>
      <c r="M9" s="9" t="b">
        <v>0</v>
      </c>
      <c r="N9" s="9" t="b">
        <v>0</v>
      </c>
      <c r="O9" s="9" t="b">
        <v>0</v>
      </c>
      <c r="P9" s="9"/>
      <c r="Q9" s="10"/>
      <c r="R9" s="10" t="s">
        <v>656</v>
      </c>
    </row>
    <row r="10" spans="1:18" outlineLevel="2" x14ac:dyDescent="0.25">
      <c r="A10" t="str">
        <f t="shared" si="2"/>
        <v/>
      </c>
      <c r="B10" t="str">
        <f>IF(AND(M10,J10="class"),L10,IF(ROW()&gt;2,IF(NOT(SUBSTITUTE(L10,B9,"")=L10),B9,""),""))</f>
        <v/>
      </c>
      <c r="C10" t="str">
        <f>IF(AND(J10="class",M10,NOT(K10="skos:Concept")),CONCATENATE("&lt;Section",H10,"&gt;",P10,"&lt;/Section",H10,"&gt;"),"")</f>
        <v/>
      </c>
      <c r="D10" t="str">
        <f t="shared" si="0"/>
        <v/>
      </c>
      <c r="E10" t="str">
        <f t="shared" si="3"/>
        <v/>
      </c>
      <c r="F10" t="str">
        <f t="shared" si="4"/>
        <v/>
      </c>
      <c r="G10" t="str">
        <f t="shared" si="5"/>
        <v/>
      </c>
      <c r="H10" t="str">
        <f t="shared" si="1"/>
        <v/>
      </c>
      <c r="J10" s="2" t="s">
        <v>4</v>
      </c>
      <c r="K10" s="2" t="s">
        <v>218</v>
      </c>
      <c r="L10" s="2" t="s">
        <v>223</v>
      </c>
      <c r="M10" s="3" t="b">
        <v>0</v>
      </c>
      <c r="N10" s="3" t="b">
        <v>0</v>
      </c>
      <c r="O10" s="3" t="b">
        <v>0</v>
      </c>
      <c r="P10" s="3"/>
      <c r="Q10" s="4"/>
      <c r="R10" s="4"/>
    </row>
    <row r="11" spans="1:18" outlineLevel="2" x14ac:dyDescent="0.25">
      <c r="A11" t="str">
        <f t="shared" si="2"/>
        <v/>
      </c>
      <c r="B11" t="str">
        <f>IF(AND(M11,J11="class"),L11,IF(ROW()&gt;2,IF(NOT(SUBSTITUTE(L11,B10,"")=L11),B10,""),""))</f>
        <v/>
      </c>
      <c r="C11" t="str">
        <f>IF(AND(J11="class",M11,NOT(K11="skos:Concept")),CONCATENATE("&lt;Section",H11,"&gt;",P11,"&lt;/Section",H11,"&gt;"),"")</f>
        <v/>
      </c>
      <c r="D11" t="str">
        <f t="shared" si="0"/>
        <v/>
      </c>
      <c r="E11" t="str">
        <f t="shared" si="3"/>
        <v/>
      </c>
      <c r="F11" t="str">
        <f t="shared" si="4"/>
        <v/>
      </c>
      <c r="G11" t="str">
        <f t="shared" si="5"/>
        <v/>
      </c>
      <c r="H11" t="str">
        <f t="shared" si="1"/>
        <v/>
      </c>
      <c r="J11" s="2" t="s">
        <v>4</v>
      </c>
      <c r="K11" s="2" t="s">
        <v>13</v>
      </c>
      <c r="L11" s="2" t="s">
        <v>14</v>
      </c>
      <c r="M11" s="3" t="b">
        <v>0</v>
      </c>
      <c r="N11" s="3" t="b">
        <v>0</v>
      </c>
      <c r="O11" s="3" t="b">
        <v>0</v>
      </c>
      <c r="P11" s="3"/>
      <c r="Q11" s="4"/>
      <c r="R11" s="4"/>
    </row>
    <row r="12" spans="1:18" outlineLevel="2" x14ac:dyDescent="0.25">
      <c r="A12" t="str">
        <f t="shared" si="2"/>
        <v/>
      </c>
      <c r="B12" t="str">
        <f>IF(AND(M12,J12="class"),L12,IF(ROW()&gt;2,IF(NOT(SUBSTITUTE(L12,B11,"")=L12),B11,""),""))</f>
        <v/>
      </c>
      <c r="C12" t="str">
        <f>IF(AND(J12="class",M12,NOT(K12="skos:Concept")),CONCATENATE("&lt;Section",H12,"&gt;",P12,"&lt;/Section",H12,"&gt;"),"")</f>
        <v/>
      </c>
      <c r="D12" t="str">
        <f t="shared" si="0"/>
        <v/>
      </c>
      <c r="E12" t="str">
        <f t="shared" si="3"/>
        <v/>
      </c>
      <c r="F12" t="str">
        <f t="shared" si="4"/>
        <v/>
      </c>
      <c r="G12" t="str">
        <f t="shared" si="5"/>
        <v/>
      </c>
      <c r="H12" t="str">
        <f t="shared" si="1"/>
        <v/>
      </c>
      <c r="J12" s="2" t="s">
        <v>4</v>
      </c>
      <c r="K12" s="2" t="s">
        <v>220</v>
      </c>
      <c r="L12" s="2" t="s">
        <v>224</v>
      </c>
      <c r="M12" s="3" t="b">
        <v>0</v>
      </c>
      <c r="N12" s="3" t="b">
        <v>0</v>
      </c>
      <c r="O12" s="3" t="b">
        <v>0</v>
      </c>
      <c r="P12" s="3"/>
      <c r="Q12" s="4"/>
      <c r="R12" s="4"/>
    </row>
    <row r="13" spans="1:18" outlineLevel="2" x14ac:dyDescent="0.25">
      <c r="A13" t="str">
        <f t="shared" si="2"/>
        <v/>
      </c>
      <c r="B13" t="str">
        <f>IF(AND(M13,J13="class"),L13,IF(ROW()&gt;2,IF(NOT(SUBSTITUTE(L13,B12,"")=L13),B12,""),""))</f>
        <v/>
      </c>
      <c r="C13" t="str">
        <f>IF(AND(J13="class",M13,NOT(K13="skos:Concept")),CONCATENATE("&lt;Section",H13,"&gt;",P13,"&lt;/Section",H13,"&gt;"),"")</f>
        <v/>
      </c>
      <c r="D13" t="str">
        <f t="shared" si="0"/>
        <v/>
      </c>
      <c r="E13" t="str">
        <f t="shared" si="3"/>
        <v/>
      </c>
      <c r="F13" t="str">
        <f t="shared" si="4"/>
        <v/>
      </c>
      <c r="G13" t="str">
        <f t="shared" si="5"/>
        <v/>
      </c>
      <c r="H13" t="str">
        <f t="shared" si="1"/>
        <v/>
      </c>
      <c r="J13" s="2" t="s">
        <v>214</v>
      </c>
      <c r="K13" s="2" t="s">
        <v>15</v>
      </c>
      <c r="L13" s="2" t="s">
        <v>16</v>
      </c>
      <c r="M13" s="3" t="b">
        <v>0</v>
      </c>
      <c r="N13" s="3" t="b">
        <v>0</v>
      </c>
      <c r="O13" s="3" t="b">
        <v>0</v>
      </c>
      <c r="P13" s="3"/>
      <c r="Q13" s="4"/>
      <c r="R13" s="4"/>
    </row>
    <row r="14" spans="1:18" outlineLevel="2" collapsed="1" x14ac:dyDescent="0.25">
      <c r="A14" t="str">
        <f t="shared" si="2"/>
        <v/>
      </c>
      <c r="B14" t="str">
        <f>IF(AND(M14,J14="class"),L14,IF(ROW()&gt;2,IF(NOT(SUBSTITUTE(L14,B13,"")=L14),B13,""),""))</f>
        <v/>
      </c>
      <c r="C14" t="str">
        <f>IF(AND(J14="class",M14,NOT(K14="skos:Concept")),CONCATENATE("&lt;Section",H14,"&gt;",P14,"&lt;/Section",H14,"&gt;"),"")</f>
        <v/>
      </c>
      <c r="D14" t="str">
        <f t="shared" si="0"/>
        <v/>
      </c>
      <c r="E14" t="str">
        <f t="shared" si="3"/>
        <v/>
      </c>
      <c r="F14" t="str">
        <f t="shared" si="4"/>
        <v/>
      </c>
      <c r="G14" t="str">
        <f t="shared" si="5"/>
        <v/>
      </c>
      <c r="H14" t="str">
        <f t="shared" si="1"/>
        <v/>
      </c>
      <c r="J14" s="8" t="s">
        <v>215</v>
      </c>
      <c r="K14" s="8" t="s">
        <v>17</v>
      </c>
      <c r="L14" s="8" t="s">
        <v>18</v>
      </c>
      <c r="M14" s="9" t="b">
        <v>0</v>
      </c>
      <c r="N14" s="9" t="b">
        <v>0</v>
      </c>
      <c r="O14" s="9" t="b">
        <v>0</v>
      </c>
      <c r="P14" s="9"/>
      <c r="Q14" s="10"/>
      <c r="R14" s="10" t="s">
        <v>656</v>
      </c>
    </row>
    <row r="15" spans="1:18" outlineLevel="2" x14ac:dyDescent="0.25">
      <c r="A15" t="str">
        <f t="shared" si="2"/>
        <v/>
      </c>
      <c r="B15" t="str">
        <f>IF(AND(M15,J15="class"),L15,IF(ROW()&gt;2,IF(NOT(SUBSTITUTE(L15,B14,"")=L15),B14,""),""))</f>
        <v/>
      </c>
      <c r="C15" t="str">
        <f>IF(AND(J15="class",M15,NOT(K15="skos:Concept")),CONCATENATE("&lt;Section",H15,"&gt;",P15,"&lt;/Section",H15,"&gt;"),"")</f>
        <v/>
      </c>
      <c r="D15" t="str">
        <f t="shared" si="0"/>
        <v/>
      </c>
      <c r="E15" t="str">
        <f t="shared" si="3"/>
        <v/>
      </c>
      <c r="F15" t="str">
        <f t="shared" si="4"/>
        <v/>
      </c>
      <c r="G15" t="str">
        <f t="shared" si="5"/>
        <v/>
      </c>
      <c r="H15" t="str">
        <f t="shared" si="1"/>
        <v/>
      </c>
      <c r="J15" s="2" t="s">
        <v>4</v>
      </c>
      <c r="K15" s="2" t="s">
        <v>218</v>
      </c>
      <c r="L15" s="2" t="s">
        <v>225</v>
      </c>
      <c r="M15" s="3" t="b">
        <v>0</v>
      </c>
      <c r="N15" s="3" t="b">
        <v>0</v>
      </c>
      <c r="O15" s="3" t="b">
        <v>0</v>
      </c>
      <c r="P15" s="3"/>
      <c r="Q15" s="4"/>
      <c r="R15" s="4"/>
    </row>
    <row r="16" spans="1:18" outlineLevel="2" x14ac:dyDescent="0.25">
      <c r="A16" t="str">
        <f t="shared" si="2"/>
        <v/>
      </c>
      <c r="B16" t="str">
        <f>IF(AND(M16,J16="class"),L16,IF(ROW()&gt;2,IF(NOT(SUBSTITUTE(L16,B15,"")=L16),B15,""),""))</f>
        <v/>
      </c>
      <c r="C16" t="str">
        <f>IF(AND(J16="class",M16,NOT(K16="skos:Concept")),CONCATENATE("&lt;Section",H16,"&gt;",P16,"&lt;/Section",H16,"&gt;"),"")</f>
        <v/>
      </c>
      <c r="D16" t="str">
        <f t="shared" si="0"/>
        <v/>
      </c>
      <c r="E16" t="str">
        <f t="shared" si="3"/>
        <v/>
      </c>
      <c r="F16" t="str">
        <f t="shared" si="4"/>
        <v/>
      </c>
      <c r="G16" t="str">
        <f t="shared" si="5"/>
        <v/>
      </c>
      <c r="H16" t="str">
        <f t="shared" si="1"/>
        <v/>
      </c>
      <c r="J16" s="2" t="s">
        <v>4</v>
      </c>
      <c r="K16" s="2" t="s">
        <v>226</v>
      </c>
      <c r="L16" s="2" t="s">
        <v>228</v>
      </c>
      <c r="M16" s="3" t="b">
        <v>0</v>
      </c>
      <c r="N16" s="3" t="b">
        <v>0</v>
      </c>
      <c r="O16" s="3" t="b">
        <v>0</v>
      </c>
      <c r="P16" s="3"/>
      <c r="Q16" s="4"/>
      <c r="R16" s="4"/>
    </row>
    <row r="17" spans="1:18" outlineLevel="2" x14ac:dyDescent="0.25">
      <c r="A17" t="str">
        <f t="shared" si="2"/>
        <v/>
      </c>
      <c r="B17" t="str">
        <f>IF(AND(M17,J17="class"),L17,IF(ROW()&gt;2,IF(NOT(SUBSTITUTE(L17,B16,"")=L17),B16,""),""))</f>
        <v/>
      </c>
      <c r="C17" t="str">
        <f>IF(AND(J17="class",M17,NOT(K17="skos:Concept")),CONCATENATE("&lt;Section",H17,"&gt;",P17,"&lt;/Section",H17,"&gt;"),"")</f>
        <v/>
      </c>
      <c r="D17" t="str">
        <f t="shared" si="0"/>
        <v/>
      </c>
      <c r="E17" t="str">
        <f t="shared" si="3"/>
        <v/>
      </c>
      <c r="F17" t="str">
        <f t="shared" si="4"/>
        <v/>
      </c>
      <c r="G17" t="str">
        <f t="shared" si="5"/>
        <v/>
      </c>
      <c r="H17" t="str">
        <f t="shared" si="1"/>
        <v/>
      </c>
      <c r="J17" s="2" t="s">
        <v>4</v>
      </c>
      <c r="K17" s="2" t="s">
        <v>229</v>
      </c>
      <c r="L17" s="2" t="s">
        <v>230</v>
      </c>
      <c r="M17" s="3" t="b">
        <v>0</v>
      </c>
      <c r="N17" s="3" t="b">
        <v>0</v>
      </c>
      <c r="O17" s="3" t="b">
        <v>0</v>
      </c>
      <c r="P17" s="3"/>
      <c r="Q17" s="4"/>
      <c r="R17" s="4"/>
    </row>
    <row r="18" spans="1:18" outlineLevel="2" x14ac:dyDescent="0.25">
      <c r="A18" t="str">
        <f t="shared" si="2"/>
        <v/>
      </c>
      <c r="B18" t="str">
        <f>IF(AND(M18,J18="class"),L18,IF(ROW()&gt;2,IF(NOT(SUBSTITUTE(L18,B17,"")=L18),B17,""),""))</f>
        <v/>
      </c>
      <c r="C18" t="str">
        <f>IF(AND(J18="class",M18,NOT(K18="skos:Concept")),CONCATENATE("&lt;Section",H18,"&gt;",P18,"&lt;/Section",H18,"&gt;"),"")</f>
        <v/>
      </c>
      <c r="D18" t="str">
        <f t="shared" si="0"/>
        <v/>
      </c>
      <c r="E18" t="str">
        <f t="shared" si="3"/>
        <v/>
      </c>
      <c r="F18" t="str">
        <f t="shared" si="4"/>
        <v/>
      </c>
      <c r="G18" t="str">
        <f t="shared" si="5"/>
        <v/>
      </c>
      <c r="H18" t="str">
        <f t="shared" si="1"/>
        <v/>
      </c>
      <c r="J18" s="2" t="s">
        <v>4</v>
      </c>
      <c r="K18" s="2" t="s">
        <v>220</v>
      </c>
      <c r="L18" s="2" t="s">
        <v>231</v>
      </c>
      <c r="M18" s="3" t="b">
        <v>0</v>
      </c>
      <c r="N18" s="3" t="b">
        <v>0</v>
      </c>
      <c r="O18" s="3" t="b">
        <v>0</v>
      </c>
      <c r="P18" s="3"/>
      <c r="Q18" s="4"/>
      <c r="R18" s="4"/>
    </row>
    <row r="19" spans="1:18" outlineLevel="2" x14ac:dyDescent="0.25">
      <c r="A19" t="str">
        <f t="shared" si="2"/>
        <v/>
      </c>
      <c r="B19" t="str">
        <f>IF(AND(M19,J19="class"),L19,IF(ROW()&gt;2,IF(NOT(SUBSTITUTE(L19,B18,"")=L19),B18,""),""))</f>
        <v/>
      </c>
      <c r="C19" t="str">
        <f>IF(AND(J19="class",M19,NOT(K19="skos:Concept")),CONCATENATE("&lt;Section",H19,"&gt;",P19,"&lt;/Section",H19,"&gt;"),"")</f>
        <v/>
      </c>
      <c r="D19" t="str">
        <f t="shared" si="0"/>
        <v/>
      </c>
      <c r="E19" t="str">
        <f t="shared" si="3"/>
        <v/>
      </c>
      <c r="F19" t="str">
        <f t="shared" si="4"/>
        <v/>
      </c>
      <c r="G19" t="str">
        <f t="shared" si="5"/>
        <v/>
      </c>
      <c r="H19" t="str">
        <f t="shared" si="1"/>
        <v/>
      </c>
      <c r="J19" s="2" t="s">
        <v>4</v>
      </c>
      <c r="K19" s="2" t="s">
        <v>232</v>
      </c>
      <c r="L19" s="2" t="s">
        <v>233</v>
      </c>
      <c r="M19" s="3" t="b">
        <v>0</v>
      </c>
      <c r="N19" s="3" t="b">
        <v>0</v>
      </c>
      <c r="O19" s="3" t="b">
        <v>0</v>
      </c>
      <c r="P19" s="3" t="str">
        <f>VLOOKUP(K19,dcat_terms!$B$2:$E$165,3,FALSE)</f>
        <v>in scheme</v>
      </c>
      <c r="Q19" s="3" t="str">
        <f>VLOOKUP(K19,dcat_terms!$B$2:$E$165,4,FALSE)</f>
        <v>in thesaurus</v>
      </c>
      <c r="R19" s="4"/>
    </row>
    <row r="20" spans="1:18" outlineLevel="1" x14ac:dyDescent="0.25">
      <c r="A20" t="str">
        <f t="shared" si="2"/>
        <v/>
      </c>
      <c r="B20" t="str">
        <f>IF(AND(M20,J20="class"),L20,IF(ROW()&gt;2,IF(NOT(SUBSTITUTE(L20,B19,"")=L20),B19,""),""))</f>
        <v/>
      </c>
      <c r="C20" t="str">
        <f>IF(AND(J20="class",M20,NOT(K20="skos:Concept")),CONCATENATE("&lt;Section",H20,"&gt;",P20,"&lt;/Section",H20,"&gt;"),"")</f>
        <v/>
      </c>
      <c r="D20" t="str">
        <f t="shared" si="0"/>
        <v/>
      </c>
      <c r="E20" t="str">
        <f t="shared" si="3"/>
        <v/>
      </c>
      <c r="F20" t="str">
        <f t="shared" si="4"/>
        <v/>
      </c>
      <c r="G20" t="str">
        <f t="shared" si="5"/>
        <v/>
      </c>
      <c r="H20" t="str">
        <f t="shared" si="1"/>
        <v/>
      </c>
      <c r="J20" s="2" t="s">
        <v>214</v>
      </c>
      <c r="K20" s="2" t="s">
        <v>19</v>
      </c>
      <c r="L20" s="2" t="s">
        <v>20</v>
      </c>
      <c r="M20" s="3" t="b">
        <v>0</v>
      </c>
      <c r="N20" s="3" t="b">
        <v>0</v>
      </c>
      <c r="O20" s="3" t="b">
        <v>0</v>
      </c>
      <c r="P20" s="3"/>
      <c r="Q20" s="4"/>
      <c r="R20" s="4"/>
    </row>
    <row r="21" spans="1:18" outlineLevel="1" x14ac:dyDescent="0.25">
      <c r="A21" t="str">
        <f t="shared" si="2"/>
        <v/>
      </c>
      <c r="B21" t="str">
        <f>IF(AND(M21,J21="class"),L21,IF(ROW()&gt;2,IF(NOT(SUBSTITUTE(L21,B20,"")=L21),B20,""),""))</f>
        <v/>
      </c>
      <c r="C21" t="str">
        <f>IF(AND(J21="class",M21,NOT(K21="skos:Concept")),CONCATENATE("&lt;Section",H21,"&gt;",P21,"&lt;/Section",H21,"&gt;"),"")</f>
        <v/>
      </c>
      <c r="D21" t="str">
        <f t="shared" si="0"/>
        <v/>
      </c>
      <c r="E21" t="str">
        <f t="shared" si="3"/>
        <v/>
      </c>
      <c r="F21" t="str">
        <f t="shared" si="4"/>
        <v/>
      </c>
      <c r="G21" t="str">
        <f t="shared" si="5"/>
        <v/>
      </c>
      <c r="H21" t="str">
        <f t="shared" si="1"/>
        <v/>
      </c>
      <c r="J21" s="8" t="s">
        <v>215</v>
      </c>
      <c r="K21" s="8" t="s">
        <v>21</v>
      </c>
      <c r="L21" s="8" t="s">
        <v>22</v>
      </c>
      <c r="M21" s="9" t="b">
        <v>0</v>
      </c>
      <c r="N21" s="9" t="b">
        <v>0</v>
      </c>
      <c r="O21" s="9" t="b">
        <v>0</v>
      </c>
      <c r="P21" s="9"/>
      <c r="Q21" s="10"/>
      <c r="R21" s="10" t="s">
        <v>656</v>
      </c>
    </row>
    <row r="22" spans="1:18" outlineLevel="1" x14ac:dyDescent="0.25">
      <c r="A22" t="str">
        <f t="shared" si="2"/>
        <v/>
      </c>
      <c r="B22" t="str">
        <f>IF(AND(M22,J22="class"),L22,IF(ROW()&gt;2,IF(NOT(SUBSTITUTE(L22,B21,"")=L22),B21,""),""))</f>
        <v/>
      </c>
      <c r="C22" t="str">
        <f>IF(AND(J22="class",M22,NOT(K22="skos:Concept")),CONCATENATE("&lt;Section",H22,"&gt;",P22,"&lt;/Section",H22,"&gt;"),"")</f>
        <v/>
      </c>
      <c r="D22" t="str">
        <f t="shared" si="0"/>
        <v/>
      </c>
      <c r="E22" t="str">
        <f t="shared" si="3"/>
        <v/>
      </c>
      <c r="F22" t="str">
        <f t="shared" si="4"/>
        <v/>
      </c>
      <c r="G22" t="str">
        <f t="shared" si="5"/>
        <v/>
      </c>
      <c r="H22" t="str">
        <f t="shared" si="1"/>
        <v/>
      </c>
      <c r="J22" s="2" t="s">
        <v>4</v>
      </c>
      <c r="K22" s="2" t="s">
        <v>218</v>
      </c>
      <c r="L22" s="2" t="s">
        <v>234</v>
      </c>
      <c r="M22" s="3" t="b">
        <v>0</v>
      </c>
      <c r="N22" s="3" t="b">
        <v>0</v>
      </c>
      <c r="O22" s="3" t="b">
        <v>0</v>
      </c>
      <c r="P22" s="3"/>
      <c r="Q22" s="4"/>
      <c r="R22" s="4"/>
    </row>
    <row r="23" spans="1:18" outlineLevel="1" x14ac:dyDescent="0.25">
      <c r="A23" t="str">
        <f t="shared" si="2"/>
        <v/>
      </c>
      <c r="B23" t="str">
        <f>IF(AND(M23,J23="class"),L23,IF(ROW()&gt;2,IF(NOT(SUBSTITUTE(L23,B22,"")=L23),B22,""),""))</f>
        <v/>
      </c>
      <c r="C23" t="str">
        <f>IF(AND(J23="class",M23,NOT(K23="skos:Concept")),CONCATENATE("&lt;Section",H23,"&gt;",P23,"&lt;/Section",H23,"&gt;"),"")</f>
        <v/>
      </c>
      <c r="D23" t="str">
        <f t="shared" si="0"/>
        <v/>
      </c>
      <c r="E23" t="str">
        <f t="shared" si="3"/>
        <v/>
      </c>
      <c r="F23" t="str">
        <f t="shared" si="4"/>
        <v/>
      </c>
      <c r="G23" t="str">
        <f t="shared" si="5"/>
        <v/>
      </c>
      <c r="H23" t="str">
        <f t="shared" si="1"/>
        <v/>
      </c>
      <c r="J23" s="2" t="s">
        <v>4</v>
      </c>
      <c r="K23" s="2" t="s">
        <v>13</v>
      </c>
      <c r="L23" s="2" t="s">
        <v>235</v>
      </c>
      <c r="M23" s="3" t="b">
        <v>0</v>
      </c>
      <c r="N23" s="3" t="b">
        <v>0</v>
      </c>
      <c r="O23" s="3" t="b">
        <v>0</v>
      </c>
      <c r="P23" s="3"/>
      <c r="Q23" s="4"/>
      <c r="R23" s="4"/>
    </row>
    <row r="24" spans="1:18" outlineLevel="1" x14ac:dyDescent="0.25">
      <c r="A24" t="str">
        <f t="shared" si="2"/>
        <v/>
      </c>
      <c r="B24" t="str">
        <f>IF(AND(M24,J24="class"),L24,IF(ROW()&gt;2,IF(NOT(SUBSTITUTE(L24,B23,"")=L24),B23,""),""))</f>
        <v/>
      </c>
      <c r="C24" t="str">
        <f>IF(AND(J24="class",M24,NOT(K24="skos:Concept")),CONCATENATE("&lt;Section",H24,"&gt;",P24,"&lt;/Section",H24,"&gt;"),"")</f>
        <v/>
      </c>
      <c r="D24" t="str">
        <f t="shared" si="0"/>
        <v/>
      </c>
      <c r="E24" t="str">
        <f t="shared" si="3"/>
        <v/>
      </c>
      <c r="F24" t="str">
        <f t="shared" si="4"/>
        <v/>
      </c>
      <c r="G24" t="str">
        <f t="shared" si="5"/>
        <v/>
      </c>
      <c r="H24" t="str">
        <f t="shared" si="1"/>
        <v/>
      </c>
      <c r="J24" s="2" t="s">
        <v>4</v>
      </c>
      <c r="K24" s="2" t="s">
        <v>220</v>
      </c>
      <c r="L24" s="2" t="s">
        <v>236</v>
      </c>
      <c r="M24" s="3" t="b">
        <v>0</v>
      </c>
      <c r="N24" s="3" t="b">
        <v>0</v>
      </c>
      <c r="O24" s="3" t="b">
        <v>0</v>
      </c>
      <c r="P24" s="3"/>
      <c r="Q24" s="4"/>
      <c r="R24" s="4"/>
    </row>
    <row r="25" spans="1:18" outlineLevel="1" x14ac:dyDescent="0.25">
      <c r="A25" t="str">
        <f t="shared" si="2"/>
        <v/>
      </c>
      <c r="B25" t="str">
        <f>IF(AND(M25,J25="class"),L25,IF(ROW()&gt;2,IF(NOT(SUBSTITUTE(L25,B24,"")=L25),B24,""),""))</f>
        <v/>
      </c>
      <c r="C25" t="str">
        <f>IF(AND(J25="class",M25,NOT(K25="skos:Concept")),CONCATENATE("&lt;Section",H25,"&gt;",P25,"&lt;/Section",H25,"&gt;"),"")</f>
        <v/>
      </c>
      <c r="D25" t="str">
        <f t="shared" si="0"/>
        <v/>
      </c>
      <c r="E25" t="str">
        <f t="shared" si="3"/>
        <v/>
      </c>
      <c r="F25" t="str">
        <f t="shared" si="4"/>
        <v/>
      </c>
      <c r="G25" t="str">
        <f t="shared" si="5"/>
        <v/>
      </c>
      <c r="H25" t="str">
        <f t="shared" si="1"/>
        <v/>
      </c>
      <c r="J25" s="2" t="s">
        <v>214</v>
      </c>
      <c r="K25" s="2" t="s">
        <v>23</v>
      </c>
      <c r="L25" s="2" t="s">
        <v>24</v>
      </c>
      <c r="M25" s="3" t="b">
        <v>0</v>
      </c>
      <c r="N25" s="3" t="b">
        <v>0</v>
      </c>
      <c r="O25" s="3" t="b">
        <v>0</v>
      </c>
      <c r="P25" s="3"/>
      <c r="Q25" s="4"/>
      <c r="R25" s="4"/>
    </row>
    <row r="26" spans="1:18" outlineLevel="1" x14ac:dyDescent="0.25">
      <c r="A26" t="str">
        <f t="shared" si="2"/>
        <v/>
      </c>
      <c r="B26" t="str">
        <f>IF(AND(M26,J26="class"),L26,IF(ROW()&gt;2,IF(NOT(SUBSTITUTE(L26,B25,"")=L26),B25,""),""))</f>
        <v/>
      </c>
      <c r="C26" t="str">
        <f>IF(AND(J26="class",M26,NOT(K26="skos:Concept")),CONCATENATE("&lt;Section",H26,"&gt;",P26,"&lt;/Section",H26,"&gt;"),"")</f>
        <v/>
      </c>
      <c r="D26" t="str">
        <f t="shared" si="0"/>
        <v/>
      </c>
      <c r="E26" t="str">
        <f t="shared" si="3"/>
        <v/>
      </c>
      <c r="F26" t="str">
        <f t="shared" si="4"/>
        <v/>
      </c>
      <c r="G26" t="str">
        <f t="shared" si="5"/>
        <v/>
      </c>
      <c r="H26" t="str">
        <f t="shared" si="1"/>
        <v/>
      </c>
      <c r="J26" s="8" t="s">
        <v>215</v>
      </c>
      <c r="K26" s="8" t="s">
        <v>25</v>
      </c>
      <c r="L26" s="8" t="s">
        <v>26</v>
      </c>
      <c r="M26" s="9" t="b">
        <v>0</v>
      </c>
      <c r="N26" s="9" t="b">
        <v>0</v>
      </c>
      <c r="O26" s="9" t="b">
        <v>0</v>
      </c>
      <c r="P26" s="9"/>
      <c r="Q26" s="10"/>
      <c r="R26" s="10" t="s">
        <v>656</v>
      </c>
    </row>
    <row r="27" spans="1:18" s="33" customFormat="1" outlineLevel="2" x14ac:dyDescent="0.25">
      <c r="A27" t="str">
        <f t="shared" si="2"/>
        <v/>
      </c>
      <c r="B27" t="str">
        <f>IF(AND(M27,J27="class"),L27,IF(ROW()&gt;2,IF(NOT(SUBSTITUTE(L27,B26,"")=L27),B26,""),""))</f>
        <v/>
      </c>
      <c r="C27" t="str">
        <f>IF(AND(J27="class",M27,NOT(K27="skos:Concept")),CONCATENATE("&lt;Section",H27,"&gt;",P27,"&lt;/Section",H27,"&gt;"),"")</f>
        <v/>
      </c>
      <c r="D27" t="str">
        <f t="shared" si="0"/>
        <v/>
      </c>
      <c r="E27" t="str">
        <f t="shared" si="3"/>
        <v/>
      </c>
      <c r="F27" t="str">
        <f t="shared" si="4"/>
        <v/>
      </c>
      <c r="G27" t="str">
        <f t="shared" si="5"/>
        <v/>
      </c>
      <c r="H27" t="str">
        <f t="shared" si="1"/>
        <v/>
      </c>
      <c r="J27" s="24" t="s">
        <v>4</v>
      </c>
      <c r="K27" s="24" t="s">
        <v>218</v>
      </c>
      <c r="L27" s="24" t="s">
        <v>237</v>
      </c>
      <c r="M27" s="31" t="b">
        <v>0</v>
      </c>
      <c r="N27" s="31" t="b">
        <v>0</v>
      </c>
      <c r="O27" s="31" t="b">
        <v>0</v>
      </c>
      <c r="P27" s="31"/>
      <c r="Q27" s="32"/>
      <c r="R27" s="32"/>
    </row>
    <row r="28" spans="1:18" s="33" customFormat="1" outlineLevel="2" x14ac:dyDescent="0.25">
      <c r="A28" t="str">
        <f t="shared" si="2"/>
        <v/>
      </c>
      <c r="B28" t="str">
        <f>IF(AND(M28,J28="class"),L28,IF(ROW()&gt;2,IF(NOT(SUBSTITUTE(L28,B27,"")=L28),B27,""),""))</f>
        <v/>
      </c>
      <c r="C28" t="str">
        <f>IF(AND(J28="class",M28,NOT(K28="skos:Concept")),CONCATENATE("&lt;Section",H28,"&gt;",P28,"&lt;/Section",H28,"&gt;"),"")</f>
        <v/>
      </c>
      <c r="D28" t="str">
        <f t="shared" si="0"/>
        <v/>
      </c>
      <c r="E28" t="str">
        <f t="shared" si="3"/>
        <v/>
      </c>
      <c r="F28" t="str">
        <f t="shared" si="4"/>
        <v/>
      </c>
      <c r="G28" t="str">
        <f t="shared" si="5"/>
        <v/>
      </c>
      <c r="H28" t="str">
        <f t="shared" si="1"/>
        <v/>
      </c>
      <c r="J28" s="24" t="s">
        <v>214</v>
      </c>
      <c r="K28" s="24" t="s">
        <v>15</v>
      </c>
      <c r="L28" s="24" t="s">
        <v>27</v>
      </c>
      <c r="M28" s="31" t="b">
        <v>0</v>
      </c>
      <c r="N28" s="31" t="b">
        <v>0</v>
      </c>
      <c r="O28" s="31" t="b">
        <v>0</v>
      </c>
      <c r="P28" s="31"/>
      <c r="Q28" s="32"/>
      <c r="R28" s="32"/>
    </row>
    <row r="29" spans="1:18" outlineLevel="2" x14ac:dyDescent="0.25">
      <c r="A29" t="str">
        <f t="shared" si="2"/>
        <v/>
      </c>
      <c r="B29" t="str">
        <f>IF(AND(M29,J29="class"),L29,IF(ROW()&gt;2,IF(NOT(SUBSTITUTE(L29,B28,"")=L29),B28,""),""))</f>
        <v/>
      </c>
      <c r="C29" t="str">
        <f>IF(AND(J29="class",M29,NOT(K29="skos:Concept")),CONCATENATE("&lt;Section",H29,"&gt;",P29,"&lt;/Section",H29,"&gt;"),"")</f>
        <v/>
      </c>
      <c r="D29" t="str">
        <f t="shared" si="0"/>
        <v/>
      </c>
      <c r="E29" t="str">
        <f t="shared" si="3"/>
        <v/>
      </c>
      <c r="F29" t="str">
        <f t="shared" si="4"/>
        <v/>
      </c>
      <c r="G29" t="str">
        <f t="shared" si="5"/>
        <v/>
      </c>
      <c r="H29" t="str">
        <f t="shared" si="1"/>
        <v/>
      </c>
      <c r="J29" s="8" t="s">
        <v>215</v>
      </c>
      <c r="K29" s="8" t="s">
        <v>17</v>
      </c>
      <c r="L29" s="8" t="s">
        <v>28</v>
      </c>
      <c r="M29" s="9" t="b">
        <v>0</v>
      </c>
      <c r="N29" s="9" t="b">
        <v>0</v>
      </c>
      <c r="O29" s="9" t="b">
        <v>0</v>
      </c>
      <c r="P29" s="9"/>
      <c r="Q29" s="10"/>
      <c r="R29" s="10" t="s">
        <v>656</v>
      </c>
    </row>
    <row r="30" spans="1:18" outlineLevel="3" x14ac:dyDescent="0.25">
      <c r="A30" t="str">
        <f t="shared" si="2"/>
        <v/>
      </c>
      <c r="B30" t="str">
        <f>IF(AND(M30,J30="class"),L30,IF(ROW()&gt;2,IF(NOT(SUBSTITUTE(L30,B29,"")=L30),B29,""),""))</f>
        <v/>
      </c>
      <c r="C30" t="str">
        <f>IF(AND(J30="class",M30,NOT(K30="skos:Concept")),CONCATENATE("&lt;Section",H30,"&gt;",P30,"&lt;/Section",H30,"&gt;"),"")</f>
        <v/>
      </c>
      <c r="D30" t="str">
        <f t="shared" si="0"/>
        <v/>
      </c>
      <c r="E30" t="str">
        <f t="shared" si="3"/>
        <v/>
      </c>
      <c r="F30" t="str">
        <f t="shared" si="4"/>
        <v/>
      </c>
      <c r="G30" t="str">
        <f t="shared" si="5"/>
        <v/>
      </c>
      <c r="H30" t="str">
        <f t="shared" si="1"/>
        <v/>
      </c>
      <c r="J30" s="2" t="s">
        <v>4</v>
      </c>
      <c r="K30" s="2" t="s">
        <v>218</v>
      </c>
      <c r="L30" s="2" t="s">
        <v>238</v>
      </c>
      <c r="M30" s="3" t="b">
        <v>0</v>
      </c>
      <c r="N30" s="3" t="b">
        <v>0</v>
      </c>
      <c r="O30" s="3" t="b">
        <v>0</v>
      </c>
      <c r="P30" s="3"/>
      <c r="Q30" s="4"/>
      <c r="R30" s="4"/>
    </row>
    <row r="31" spans="1:18" outlineLevel="3" x14ac:dyDescent="0.25">
      <c r="A31" t="str">
        <f t="shared" si="2"/>
        <v/>
      </c>
      <c r="B31" t="str">
        <f>IF(AND(M31,J31="class"),L31,IF(ROW()&gt;2,IF(NOT(SUBSTITUTE(L31,B30,"")=L31),B30,""),""))</f>
        <v/>
      </c>
      <c r="C31" t="str">
        <f>IF(AND(J31="class",M31,NOT(K31="skos:Concept")),CONCATENATE("&lt;Section",H31,"&gt;",P31,"&lt;/Section",H31,"&gt;"),"")</f>
        <v/>
      </c>
      <c r="D31" t="str">
        <f t="shared" si="0"/>
        <v/>
      </c>
      <c r="E31" t="str">
        <f t="shared" si="3"/>
        <v/>
      </c>
      <c r="F31" t="str">
        <f t="shared" si="4"/>
        <v/>
      </c>
      <c r="G31" t="str">
        <f t="shared" si="5"/>
        <v/>
      </c>
      <c r="H31" t="str">
        <f t="shared" si="1"/>
        <v/>
      </c>
      <c r="J31" s="2" t="s">
        <v>4</v>
      </c>
      <c r="K31" s="2" t="s">
        <v>226</v>
      </c>
      <c r="L31" s="2" t="s">
        <v>239</v>
      </c>
      <c r="M31" s="3" t="b">
        <v>0</v>
      </c>
      <c r="N31" s="3" t="b">
        <v>0</v>
      </c>
      <c r="O31" s="3" t="b">
        <v>0</v>
      </c>
      <c r="P31" s="3"/>
      <c r="Q31" s="4"/>
      <c r="R31" s="4"/>
    </row>
    <row r="32" spans="1:18" outlineLevel="3" x14ac:dyDescent="0.25">
      <c r="A32" t="str">
        <f t="shared" si="2"/>
        <v/>
      </c>
      <c r="B32" t="str">
        <f>IF(AND(M32,J32="class"),L32,IF(ROW()&gt;2,IF(NOT(SUBSTITUTE(L32,B31,"")=L32),B31,""),""))</f>
        <v/>
      </c>
      <c r="C32" t="str">
        <f>IF(AND(J32="class",M32,NOT(K32="skos:Concept")),CONCATENATE("&lt;Section",H32,"&gt;",P32,"&lt;/Section",H32,"&gt;"),"")</f>
        <v/>
      </c>
      <c r="D32" t="str">
        <f t="shared" si="0"/>
        <v/>
      </c>
      <c r="E32" t="str">
        <f t="shared" si="3"/>
        <v/>
      </c>
      <c r="F32" t="str">
        <f t="shared" si="4"/>
        <v/>
      </c>
      <c r="G32" t="str">
        <f t="shared" si="5"/>
        <v/>
      </c>
      <c r="H32" t="str">
        <f t="shared" si="1"/>
        <v/>
      </c>
      <c r="J32" s="2" t="s">
        <v>4</v>
      </c>
      <c r="K32" s="2" t="s">
        <v>229</v>
      </c>
      <c r="L32" s="2" t="s">
        <v>240</v>
      </c>
      <c r="M32" s="3" t="b">
        <v>0</v>
      </c>
      <c r="N32" s="3" t="b">
        <v>0</v>
      </c>
      <c r="O32" s="3" t="b">
        <v>0</v>
      </c>
      <c r="P32" s="3"/>
      <c r="Q32" s="4"/>
      <c r="R32" s="4"/>
    </row>
    <row r="33" spans="1:18" outlineLevel="3" x14ac:dyDescent="0.25">
      <c r="A33" t="str">
        <f t="shared" si="2"/>
        <v/>
      </c>
      <c r="B33" t="str">
        <f>IF(AND(M33,J33="class"),L33,IF(ROW()&gt;2,IF(NOT(SUBSTITUTE(L33,B32,"")=L33),B32,""),""))</f>
        <v/>
      </c>
      <c r="C33" t="str">
        <f>IF(AND(J33="class",M33,NOT(K33="skos:Concept")),CONCATENATE("&lt;Section",H33,"&gt;",P33,"&lt;/Section",H33,"&gt;"),"")</f>
        <v/>
      </c>
      <c r="D33" t="str">
        <f t="shared" si="0"/>
        <v/>
      </c>
      <c r="E33" t="str">
        <f t="shared" si="3"/>
        <v/>
      </c>
      <c r="F33" t="str">
        <f t="shared" si="4"/>
        <v/>
      </c>
      <c r="G33" t="str">
        <f t="shared" si="5"/>
        <v/>
      </c>
      <c r="H33" t="str">
        <f t="shared" si="1"/>
        <v/>
      </c>
      <c r="J33" s="2" t="s">
        <v>4</v>
      </c>
      <c r="K33" s="2" t="s">
        <v>220</v>
      </c>
      <c r="L33" s="2" t="s">
        <v>241</v>
      </c>
      <c r="M33" s="3" t="b">
        <v>0</v>
      </c>
      <c r="N33" s="3" t="b">
        <v>0</v>
      </c>
      <c r="O33" s="3" t="b">
        <v>0</v>
      </c>
      <c r="P33" s="3"/>
      <c r="Q33" s="4"/>
      <c r="R33" s="4"/>
    </row>
    <row r="34" spans="1:18" outlineLevel="3" x14ac:dyDescent="0.25">
      <c r="A34" t="str">
        <f t="shared" si="2"/>
        <v/>
      </c>
      <c r="B34" t="str">
        <f>IF(AND(M34,J34="class"),L34,IF(ROW()&gt;2,IF(NOT(SUBSTITUTE(L34,B33,"")=L34),B33,""),""))</f>
        <v/>
      </c>
      <c r="C34" t="str">
        <f>IF(AND(J34="class",M34,NOT(K34="skos:Concept")),CONCATENATE("&lt;Section",H34,"&gt;",P34,"&lt;/Section",H34,"&gt;"),"")</f>
        <v/>
      </c>
      <c r="D34" t="str">
        <f t="shared" si="0"/>
        <v/>
      </c>
      <c r="E34" t="str">
        <f t="shared" si="3"/>
        <v/>
      </c>
      <c r="F34" t="str">
        <f t="shared" si="4"/>
        <v/>
      </c>
      <c r="G34" t="str">
        <f t="shared" si="5"/>
        <v/>
      </c>
      <c r="H34" t="str">
        <f t="shared" si="1"/>
        <v/>
      </c>
      <c r="J34" s="2" t="s">
        <v>4</v>
      </c>
      <c r="K34" s="2" t="s">
        <v>232</v>
      </c>
      <c r="L34" s="2" t="s">
        <v>242</v>
      </c>
      <c r="M34" s="3" t="b">
        <v>0</v>
      </c>
      <c r="N34" s="3" t="b">
        <v>0</v>
      </c>
      <c r="O34" s="3" t="b">
        <v>0</v>
      </c>
      <c r="P34" s="3" t="str">
        <f>VLOOKUP(K34,dcat_terms!$B$2:$E$165,3,FALSE)</f>
        <v>in scheme</v>
      </c>
      <c r="Q34" s="3" t="str">
        <f>VLOOKUP(K34,dcat_terms!$B$2:$E$165,4,FALSE)</f>
        <v>in thesaurus</v>
      </c>
      <c r="R34" s="4"/>
    </row>
    <row r="35" spans="1:18" outlineLevel="2" x14ac:dyDescent="0.25">
      <c r="A35" t="str">
        <f t="shared" si="2"/>
        <v/>
      </c>
      <c r="B35" t="str">
        <f>IF(AND(M35,J35="class"),L35,IF(ROW()&gt;2,IF(NOT(SUBSTITUTE(L35,B34,"")=L35),B34,""),""))</f>
        <v/>
      </c>
      <c r="C35" t="str">
        <f>IF(AND(J35="class",M35,NOT(K35="skos:Concept")),CONCATENATE("&lt;Section",H35,"&gt;",P35,"&lt;/Section",H35,"&gt;"),"")</f>
        <v/>
      </c>
      <c r="D35" t="str">
        <f t="shared" si="0"/>
        <v/>
      </c>
      <c r="E35" t="str">
        <f t="shared" si="3"/>
        <v/>
      </c>
      <c r="F35" t="str">
        <f t="shared" si="4"/>
        <v/>
      </c>
      <c r="G35" t="str">
        <f t="shared" si="5"/>
        <v/>
      </c>
      <c r="H35" t="str">
        <f t="shared" si="1"/>
        <v/>
      </c>
      <c r="J35" s="2" t="s">
        <v>4</v>
      </c>
      <c r="K35" s="2" t="s">
        <v>5</v>
      </c>
      <c r="L35" s="2" t="s">
        <v>29</v>
      </c>
      <c r="M35" s="3" t="b">
        <v>0</v>
      </c>
      <c r="N35" s="3" t="b">
        <v>0</v>
      </c>
      <c r="O35" s="3" t="b">
        <v>0</v>
      </c>
      <c r="P35" s="3"/>
      <c r="Q35" s="4"/>
      <c r="R35" s="4"/>
    </row>
    <row r="36" spans="1:18" outlineLevel="2" x14ac:dyDescent="0.25">
      <c r="A36" t="str">
        <f t="shared" si="2"/>
        <v/>
      </c>
      <c r="B36" t="str">
        <f>IF(AND(M36,J36="class"),L36,IF(ROW()&gt;2,IF(NOT(SUBSTITUTE(L36,B35,"")=L36),B35,""),""))</f>
        <v/>
      </c>
      <c r="C36" t="str">
        <f>IF(AND(J36="class",M36,NOT(K36="skos:Concept")),CONCATENATE("&lt;Section",H36,"&gt;",P36,"&lt;/Section",H36,"&gt;"),"")</f>
        <v/>
      </c>
      <c r="D36" t="str">
        <f t="shared" si="0"/>
        <v/>
      </c>
      <c r="E36" t="str">
        <f t="shared" si="3"/>
        <v/>
      </c>
      <c r="F36" t="str">
        <f t="shared" si="4"/>
        <v/>
      </c>
      <c r="G36" t="str">
        <f t="shared" si="5"/>
        <v/>
      </c>
      <c r="H36" t="str">
        <f t="shared" si="1"/>
        <v/>
      </c>
      <c r="J36" s="2" t="s">
        <v>4</v>
      </c>
      <c r="K36" s="2" t="s">
        <v>220</v>
      </c>
      <c r="L36" s="2" t="s">
        <v>243</v>
      </c>
      <c r="M36" s="3" t="b">
        <v>0</v>
      </c>
      <c r="N36" s="3" t="b">
        <v>0</v>
      </c>
      <c r="O36" s="3" t="b">
        <v>0</v>
      </c>
      <c r="P36" s="3"/>
      <c r="Q36" s="4"/>
      <c r="R36" s="4"/>
    </row>
    <row r="37" spans="1:18" outlineLevel="2" x14ac:dyDescent="0.25">
      <c r="A37" t="str">
        <f t="shared" si="2"/>
        <v/>
      </c>
      <c r="B37" t="str">
        <f>IF(AND(M37,J37="class"),L37,IF(ROW()&gt;2,IF(NOT(SUBSTITUTE(L37,B36,"")=L37),B36,""),""))</f>
        <v/>
      </c>
      <c r="C37" t="str">
        <f>IF(AND(J37="class",M37,NOT(K37="skos:Concept")),CONCATENATE("&lt;Section",H37,"&gt;",P37,"&lt;/Section",H37,"&gt;"),"")</f>
        <v/>
      </c>
      <c r="D37" t="str">
        <f t="shared" si="0"/>
        <v/>
      </c>
      <c r="E37" t="str">
        <f t="shared" si="3"/>
        <v/>
      </c>
      <c r="F37" t="str">
        <f t="shared" si="4"/>
        <v/>
      </c>
      <c r="G37" t="str">
        <f t="shared" si="5"/>
        <v/>
      </c>
      <c r="H37" t="str">
        <f t="shared" si="1"/>
        <v/>
      </c>
      <c r="J37" s="2" t="s">
        <v>4</v>
      </c>
      <c r="K37" s="2" t="s">
        <v>7</v>
      </c>
      <c r="L37" s="2" t="s">
        <v>30</v>
      </c>
      <c r="M37" s="3" t="b">
        <v>0</v>
      </c>
      <c r="N37" s="3" t="b">
        <v>0</v>
      </c>
      <c r="O37" s="3" t="b">
        <v>0</v>
      </c>
      <c r="P37" s="3"/>
      <c r="Q37" s="4"/>
      <c r="R37" s="4"/>
    </row>
    <row r="38" spans="1:18" outlineLevel="2" x14ac:dyDescent="0.25">
      <c r="A38" t="str">
        <f t="shared" si="2"/>
        <v/>
      </c>
      <c r="B38" t="str">
        <f>IF(AND(M38,J38="class"),L38,IF(ROW()&gt;2,IF(NOT(SUBSTITUTE(L38,B37,"")=L38),B37,""),""))</f>
        <v/>
      </c>
      <c r="C38" t="str">
        <f>IF(AND(J38="class",M38,NOT(K38="skos:Concept")),CONCATENATE("&lt;Section",H38,"&gt;",P38,"&lt;/Section",H38,"&gt;"),"")</f>
        <v/>
      </c>
      <c r="D38" t="str">
        <f t="shared" si="0"/>
        <v/>
      </c>
      <c r="E38" t="str">
        <f t="shared" si="3"/>
        <v/>
      </c>
      <c r="F38" t="str">
        <f t="shared" si="4"/>
        <v/>
      </c>
      <c r="G38" t="str">
        <f t="shared" si="5"/>
        <v/>
      </c>
      <c r="H38" t="str">
        <f t="shared" si="1"/>
        <v/>
      </c>
      <c r="J38" s="2" t="s">
        <v>4</v>
      </c>
      <c r="K38" s="2" t="s">
        <v>220</v>
      </c>
      <c r="L38" s="2" t="s">
        <v>244</v>
      </c>
      <c r="M38" s="3" t="b">
        <v>0</v>
      </c>
      <c r="N38" s="3" t="b">
        <v>0</v>
      </c>
      <c r="O38" s="3" t="b">
        <v>0</v>
      </c>
      <c r="P38" s="3"/>
      <c r="Q38" s="4"/>
      <c r="R38" s="4"/>
    </row>
    <row r="39" spans="1:18" outlineLevel="2" x14ac:dyDescent="0.25">
      <c r="A39" t="str">
        <f t="shared" si="2"/>
        <v/>
      </c>
      <c r="B39" t="str">
        <f>IF(AND(M39,J39="class"),L39,IF(ROW()&gt;2,IF(NOT(SUBSTITUTE(L39,B38,"")=L39),B38,""),""))</f>
        <v/>
      </c>
      <c r="C39" t="str">
        <f>IF(AND(J39="class",M39,NOT(K39="skos:Concept")),CONCATENATE("&lt;Section",H39,"&gt;",P39,"&lt;/Section",H39,"&gt;"),"")</f>
        <v/>
      </c>
      <c r="D39" t="str">
        <f t="shared" si="0"/>
        <v/>
      </c>
      <c r="E39" t="str">
        <f t="shared" si="3"/>
        <v/>
      </c>
      <c r="F39" t="str">
        <f t="shared" si="4"/>
        <v/>
      </c>
      <c r="G39" t="str">
        <f t="shared" si="5"/>
        <v/>
      </c>
      <c r="H39" t="str">
        <f t="shared" si="1"/>
        <v/>
      </c>
      <c r="J39" s="2" t="s">
        <v>4</v>
      </c>
      <c r="K39" s="2" t="s">
        <v>31</v>
      </c>
      <c r="L39" s="2" t="s">
        <v>32</v>
      </c>
      <c r="M39" s="3" t="b">
        <v>0</v>
      </c>
      <c r="N39" s="3" t="b">
        <v>0</v>
      </c>
      <c r="O39" s="3" t="b">
        <v>0</v>
      </c>
      <c r="P39" s="3"/>
      <c r="Q39" s="4"/>
      <c r="R39" s="4"/>
    </row>
    <row r="40" spans="1:18" outlineLevel="1" x14ac:dyDescent="0.25">
      <c r="A40" t="str">
        <f t="shared" si="2"/>
        <v/>
      </c>
      <c r="B40" t="str">
        <f>IF(AND(M40,J40="class"),L40,IF(ROW()&gt;2,IF(NOT(SUBSTITUTE(L40,B39,"")=L40),B39,""),""))</f>
        <v/>
      </c>
      <c r="C40" t="str">
        <f>IF(AND(J40="class",M40,NOT(K40="skos:Concept")),CONCATENATE("&lt;Section",H40,"&gt;",P40,"&lt;/Section",H40,"&gt;"),"")</f>
        <v/>
      </c>
      <c r="D40" t="str">
        <f t="shared" si="0"/>
        <v/>
      </c>
      <c r="E40" t="str">
        <f t="shared" si="3"/>
        <v/>
      </c>
      <c r="F40" t="str">
        <f t="shared" si="4"/>
        <v/>
      </c>
      <c r="G40" t="str">
        <f t="shared" si="5"/>
        <v/>
      </c>
      <c r="H40" t="str">
        <f t="shared" si="1"/>
        <v/>
      </c>
      <c r="J40" s="2" t="s">
        <v>214</v>
      </c>
      <c r="K40" s="2" t="s">
        <v>33</v>
      </c>
      <c r="L40" s="2" t="s">
        <v>34</v>
      </c>
      <c r="M40" s="3" t="b">
        <v>0</v>
      </c>
      <c r="N40" s="3" t="b">
        <v>0</v>
      </c>
      <c r="O40" s="3" t="b">
        <v>0</v>
      </c>
      <c r="P40" s="3"/>
      <c r="Q40" s="4"/>
      <c r="R40" s="4"/>
    </row>
    <row r="41" spans="1:18" outlineLevel="1" x14ac:dyDescent="0.25">
      <c r="A41" t="str">
        <f t="shared" si="2"/>
        <v/>
      </c>
      <c r="B41" t="str">
        <f>IF(AND(M41,J41="class"),L41,IF(ROW()&gt;2,IF(NOT(SUBSTITUTE(L41,B40,"")=L41),B40,""),""))</f>
        <v/>
      </c>
      <c r="C41" t="str">
        <f>IF(AND(J41="class",M41,NOT(K41="skos:Concept")),CONCATENATE("&lt;Section",H41,"&gt;",P41,"&lt;/Section",H41,"&gt;"),"")</f>
        <v/>
      </c>
      <c r="D41" t="str">
        <f t="shared" si="0"/>
        <v/>
      </c>
      <c r="E41" t="str">
        <f t="shared" si="3"/>
        <v/>
      </c>
      <c r="F41" t="str">
        <f t="shared" si="4"/>
        <v/>
      </c>
      <c r="G41" t="str">
        <f t="shared" si="5"/>
        <v/>
      </c>
      <c r="H41" t="str">
        <f t="shared" si="1"/>
        <v/>
      </c>
      <c r="J41" s="8" t="s">
        <v>215</v>
      </c>
      <c r="K41" s="8" t="s">
        <v>17</v>
      </c>
      <c r="L41" s="8" t="s">
        <v>35</v>
      </c>
      <c r="M41" s="9" t="b">
        <v>0</v>
      </c>
      <c r="N41" s="9" t="b">
        <v>0</v>
      </c>
      <c r="O41" s="9" t="b">
        <v>0</v>
      </c>
      <c r="P41" s="9"/>
      <c r="Q41" s="10"/>
      <c r="R41" s="10" t="s">
        <v>656</v>
      </c>
    </row>
    <row r="42" spans="1:18" outlineLevel="2" x14ac:dyDescent="0.25">
      <c r="A42" t="str">
        <f t="shared" si="2"/>
        <v/>
      </c>
      <c r="B42" t="str">
        <f>IF(AND(M42,J42="class"),L42,IF(ROW()&gt;2,IF(NOT(SUBSTITUTE(L42,B41,"")=L42),B41,""),""))</f>
        <v/>
      </c>
      <c r="C42" t="str">
        <f>IF(AND(J42="class",M42,NOT(K42="skos:Concept")),CONCATENATE("&lt;Section",H42,"&gt;",P42,"&lt;/Section",H42,"&gt;"),"")</f>
        <v/>
      </c>
      <c r="D42" t="str">
        <f t="shared" si="0"/>
        <v/>
      </c>
      <c r="E42" t="str">
        <f t="shared" si="3"/>
        <v/>
      </c>
      <c r="F42" t="str">
        <f t="shared" si="4"/>
        <v/>
      </c>
      <c r="G42" t="str">
        <f t="shared" si="5"/>
        <v/>
      </c>
      <c r="H42" t="str">
        <f t="shared" si="1"/>
        <v/>
      </c>
      <c r="J42" s="2" t="s">
        <v>4</v>
      </c>
      <c r="K42" s="2" t="s">
        <v>218</v>
      </c>
      <c r="L42" s="2" t="s">
        <v>245</v>
      </c>
      <c r="M42" s="3" t="b">
        <v>0</v>
      </c>
      <c r="N42" s="3" t="b">
        <v>0</v>
      </c>
      <c r="O42" s="3" t="b">
        <v>0</v>
      </c>
      <c r="P42" s="3"/>
      <c r="Q42" s="4"/>
      <c r="R42" s="4"/>
    </row>
    <row r="43" spans="1:18" outlineLevel="2" x14ac:dyDescent="0.25">
      <c r="A43" t="str">
        <f t="shared" si="2"/>
        <v/>
      </c>
      <c r="B43" t="str">
        <f>IF(AND(M43,J43="class"),L43,IF(ROW()&gt;2,IF(NOT(SUBSTITUTE(L43,B42,"")=L43),B42,""),""))</f>
        <v/>
      </c>
      <c r="C43" t="str">
        <f>IF(AND(J43="class",M43,NOT(K43="skos:Concept")),CONCATENATE("&lt;Section",H43,"&gt;",P43,"&lt;/Section",H43,"&gt;"),"")</f>
        <v/>
      </c>
      <c r="D43" t="str">
        <f t="shared" si="0"/>
        <v/>
      </c>
      <c r="E43" t="str">
        <f t="shared" si="3"/>
        <v/>
      </c>
      <c r="F43" t="str">
        <f t="shared" si="4"/>
        <v/>
      </c>
      <c r="G43" t="str">
        <f t="shared" si="5"/>
        <v/>
      </c>
      <c r="H43" t="str">
        <f t="shared" si="1"/>
        <v/>
      </c>
      <c r="J43" s="2" t="s">
        <v>4</v>
      </c>
      <c r="K43" s="2" t="s">
        <v>226</v>
      </c>
      <c r="L43" s="2" t="s">
        <v>246</v>
      </c>
      <c r="M43" s="3" t="b">
        <v>0</v>
      </c>
      <c r="N43" s="3" t="b">
        <v>0</v>
      </c>
      <c r="O43" s="3" t="b">
        <v>0</v>
      </c>
      <c r="P43" s="3"/>
      <c r="Q43" s="4"/>
      <c r="R43" s="4" t="s">
        <v>705</v>
      </c>
    </row>
    <row r="44" spans="1:18" outlineLevel="2" x14ac:dyDescent="0.25">
      <c r="A44" t="str">
        <f t="shared" si="2"/>
        <v/>
      </c>
      <c r="B44" t="str">
        <f>IF(AND(M44,J44="class"),L44,IF(ROW()&gt;2,IF(NOT(SUBSTITUTE(L44,B43,"")=L44),B43,""),""))</f>
        <v/>
      </c>
      <c r="C44" t="str">
        <f>IF(AND(J44="class",M44,NOT(K44="skos:Concept")),CONCATENATE("&lt;Section",H44,"&gt;",P44,"&lt;/Section",H44,"&gt;"),"")</f>
        <v/>
      </c>
      <c r="D44" t="str">
        <f t="shared" si="0"/>
        <v/>
      </c>
      <c r="E44" t="str">
        <f t="shared" si="3"/>
        <v/>
      </c>
      <c r="F44" t="str">
        <f t="shared" si="4"/>
        <v/>
      </c>
      <c r="G44" t="str">
        <f t="shared" si="5"/>
        <v/>
      </c>
      <c r="H44" t="str">
        <f t="shared" si="1"/>
        <v/>
      </c>
      <c r="J44" s="2" t="s">
        <v>4</v>
      </c>
      <c r="K44" s="2" t="s">
        <v>229</v>
      </c>
      <c r="L44" s="2" t="s">
        <v>247</v>
      </c>
      <c r="M44" s="3" t="b">
        <v>0</v>
      </c>
      <c r="N44" s="3" t="b">
        <v>0</v>
      </c>
      <c r="O44" s="3" t="b">
        <v>0</v>
      </c>
      <c r="P44" s="3"/>
      <c r="Q44" s="4"/>
      <c r="R44" s="4"/>
    </row>
    <row r="45" spans="1:18" outlineLevel="2" x14ac:dyDescent="0.25">
      <c r="A45" t="str">
        <f t="shared" si="2"/>
        <v/>
      </c>
      <c r="B45" t="str">
        <f>IF(AND(M45,J45="class"),L45,IF(ROW()&gt;2,IF(NOT(SUBSTITUTE(L45,B44,"")=L45),B44,""),""))</f>
        <v/>
      </c>
      <c r="C45" t="str">
        <f>IF(AND(J45="class",M45,NOT(K45="skos:Concept")),CONCATENATE("&lt;Section",H45,"&gt;",P45,"&lt;/Section",H45,"&gt;"),"")</f>
        <v/>
      </c>
      <c r="D45" t="str">
        <f t="shared" si="0"/>
        <v/>
      </c>
      <c r="E45" t="str">
        <f t="shared" si="3"/>
        <v/>
      </c>
      <c r="F45" t="str">
        <f t="shared" si="4"/>
        <v/>
      </c>
      <c r="G45" t="str">
        <f t="shared" si="5"/>
        <v/>
      </c>
      <c r="H45" t="str">
        <f t="shared" si="1"/>
        <v/>
      </c>
      <c r="J45" s="2" t="s">
        <v>4</v>
      </c>
      <c r="K45" s="2" t="s">
        <v>220</v>
      </c>
      <c r="L45" s="2" t="s">
        <v>248</v>
      </c>
      <c r="M45" s="3" t="b">
        <v>0</v>
      </c>
      <c r="N45" s="3" t="b">
        <v>0</v>
      </c>
      <c r="O45" s="3" t="b">
        <v>0</v>
      </c>
      <c r="P45" s="3"/>
      <c r="Q45" s="4"/>
      <c r="R45" s="4"/>
    </row>
    <row r="46" spans="1:18" outlineLevel="2" x14ac:dyDescent="0.25">
      <c r="A46" t="str">
        <f t="shared" si="2"/>
        <v/>
      </c>
      <c r="B46" t="str">
        <f>IF(AND(M46,J46="class"),L46,IF(ROW()&gt;2,IF(NOT(SUBSTITUTE(L46,B45,"")=L46),B45,""),""))</f>
        <v/>
      </c>
      <c r="C46" t="str">
        <f>IF(AND(J46="class",M46,NOT(K46="skos:Concept")),CONCATENATE("&lt;Section",H46,"&gt;",P46,"&lt;/Section",H46,"&gt;"),"")</f>
        <v/>
      </c>
      <c r="D46" t="str">
        <f t="shared" si="0"/>
        <v/>
      </c>
      <c r="E46" t="str">
        <f t="shared" si="3"/>
        <v/>
      </c>
      <c r="F46" t="str">
        <f t="shared" si="4"/>
        <v/>
      </c>
      <c r="G46" t="str">
        <f t="shared" si="5"/>
        <v/>
      </c>
      <c r="H46" t="str">
        <f t="shared" si="1"/>
        <v/>
      </c>
      <c r="J46" s="2" t="s">
        <v>4</v>
      </c>
      <c r="K46" s="2" t="s">
        <v>232</v>
      </c>
      <c r="L46" s="2" t="s">
        <v>249</v>
      </c>
      <c r="M46" s="3" t="b">
        <v>0</v>
      </c>
      <c r="N46" s="3" t="b">
        <v>0</v>
      </c>
      <c r="O46" s="3" t="b">
        <v>0</v>
      </c>
      <c r="P46" s="3" t="str">
        <f>VLOOKUP(K46,dcat_terms!$B$2:$E$165,3,FALSE)</f>
        <v>in scheme</v>
      </c>
      <c r="Q46" s="3" t="str">
        <f>VLOOKUP(K46,dcat_terms!$B$2:$E$165,4,FALSE)</f>
        <v>in thesaurus</v>
      </c>
      <c r="R46" s="4"/>
    </row>
    <row r="47" spans="1:18" outlineLevel="1" x14ac:dyDescent="0.25">
      <c r="A47" t="str">
        <f t="shared" si="2"/>
        <v/>
      </c>
      <c r="B47" t="str">
        <f>IF(AND(M47,J47="class"),L47,IF(ROW()&gt;2,IF(NOT(SUBSTITUTE(L47,B46,"")=L47),B46,""),""))</f>
        <v/>
      </c>
      <c r="C47" t="str">
        <f>IF(AND(J47="class",M47,NOT(K47="skos:Concept")),CONCATENATE("&lt;Section",H47,"&gt;",P47,"&lt;/Section",H47,"&gt;"),"")</f>
        <v/>
      </c>
      <c r="D47" t="str">
        <f t="shared" si="0"/>
        <v/>
      </c>
      <c r="E47" t="str">
        <f t="shared" si="3"/>
        <v/>
      </c>
      <c r="F47" t="str">
        <f t="shared" si="4"/>
        <v/>
      </c>
      <c r="G47" t="str">
        <f t="shared" si="5"/>
        <v/>
      </c>
      <c r="H47" t="str">
        <f t="shared" si="1"/>
        <v/>
      </c>
      <c r="J47" s="2" t="s">
        <v>4</v>
      </c>
      <c r="K47" s="2" t="s">
        <v>36</v>
      </c>
      <c r="L47" s="2" t="s">
        <v>37</v>
      </c>
      <c r="M47" s="3" t="b">
        <v>0</v>
      </c>
      <c r="N47" s="3" t="b">
        <v>0</v>
      </c>
      <c r="O47" s="3" t="b">
        <v>0</v>
      </c>
      <c r="P47" s="3"/>
      <c r="Q47" s="4"/>
      <c r="R47" s="4"/>
    </row>
    <row r="48" spans="1:18" outlineLevel="1" x14ac:dyDescent="0.25">
      <c r="A48" t="str">
        <f t="shared" si="2"/>
        <v/>
      </c>
      <c r="B48" t="str">
        <f>IF(AND(M48,J48="class"),L48,IF(ROW()&gt;2,IF(NOT(SUBSTITUTE(L48,B47,"")=L48),B47,""),""))</f>
        <v/>
      </c>
      <c r="C48" t="str">
        <f>IF(AND(J48="class",M48,NOT(K48="skos:Concept")),CONCATENATE("&lt;Section",H48,"&gt;",P48,"&lt;/Section",H48,"&gt;"),"")</f>
        <v/>
      </c>
      <c r="D48" t="str">
        <f t="shared" si="0"/>
        <v/>
      </c>
      <c r="E48" t="str">
        <f t="shared" si="3"/>
        <v/>
      </c>
      <c r="F48" t="str">
        <f t="shared" si="4"/>
        <v/>
      </c>
      <c r="G48" t="str">
        <f t="shared" si="5"/>
        <v/>
      </c>
      <c r="H48" t="str">
        <f t="shared" si="1"/>
        <v/>
      </c>
      <c r="J48" s="2" t="s">
        <v>4</v>
      </c>
      <c r="K48" s="2" t="s">
        <v>250</v>
      </c>
      <c r="L48" s="2" t="s">
        <v>251</v>
      </c>
      <c r="M48" s="3" t="b">
        <v>0</v>
      </c>
      <c r="N48" s="3" t="b">
        <v>0</v>
      </c>
      <c r="O48" s="3" t="b">
        <v>0</v>
      </c>
      <c r="P48" s="3"/>
      <c r="Q48" s="4"/>
      <c r="R48" s="4"/>
    </row>
    <row r="49" spans="1:18" outlineLevel="1" x14ac:dyDescent="0.25">
      <c r="A49" t="str">
        <f t="shared" si="2"/>
        <v/>
      </c>
      <c r="B49" t="str">
        <f>IF(AND(M49,J49="class"),L49,IF(ROW()&gt;2,IF(NOT(SUBSTITUTE(L49,B48,"")=L49),B48,""),""))</f>
        <v/>
      </c>
      <c r="C49" t="str">
        <f>IF(AND(J49="class",M49,NOT(K49="skos:Concept")),CONCATENATE("&lt;Section",H49,"&gt;",P49,"&lt;/Section",H49,"&gt;"),"")</f>
        <v/>
      </c>
      <c r="D49" t="str">
        <f t="shared" si="0"/>
        <v/>
      </c>
      <c r="E49" t="str">
        <f t="shared" si="3"/>
        <v/>
      </c>
      <c r="F49" t="str">
        <f t="shared" si="4"/>
        <v/>
      </c>
      <c r="G49" t="str">
        <f t="shared" si="5"/>
        <v/>
      </c>
      <c r="H49" t="str">
        <f t="shared" si="1"/>
        <v/>
      </c>
      <c r="J49" s="2" t="s">
        <v>4</v>
      </c>
      <c r="K49" s="2" t="s">
        <v>38</v>
      </c>
      <c r="L49" s="2" t="s">
        <v>39</v>
      </c>
      <c r="M49" s="3" t="b">
        <v>0</v>
      </c>
      <c r="N49" s="3" t="b">
        <v>0</v>
      </c>
      <c r="O49" s="3" t="b">
        <v>0</v>
      </c>
      <c r="P49" s="3"/>
      <c r="Q49" s="4"/>
      <c r="R49" s="4"/>
    </row>
    <row r="50" spans="1:18" outlineLevel="1" x14ac:dyDescent="0.25">
      <c r="A50" t="str">
        <f t="shared" si="2"/>
        <v/>
      </c>
      <c r="B50" t="str">
        <f>IF(AND(M50,J50="class"),L50,IF(ROW()&gt;2,IF(NOT(SUBSTITUTE(L50,B49,"")=L50),B49,""),""))</f>
        <v/>
      </c>
      <c r="C50" t="str">
        <f>IF(AND(J50="class",M50,NOT(K50="skos:Concept")),CONCATENATE("&lt;Section",H50,"&gt;",P50,"&lt;/Section",H50,"&gt;"),"")</f>
        <v/>
      </c>
      <c r="D50" t="str">
        <f t="shared" si="0"/>
        <v/>
      </c>
      <c r="E50" t="str">
        <f t="shared" si="3"/>
        <v/>
      </c>
      <c r="F50" t="str">
        <f t="shared" si="4"/>
        <v/>
      </c>
      <c r="G50" t="str">
        <f t="shared" si="5"/>
        <v/>
      </c>
      <c r="H50" t="str">
        <f t="shared" si="1"/>
        <v/>
      </c>
      <c r="J50" s="2" t="s">
        <v>4</v>
      </c>
      <c r="K50" s="2" t="s">
        <v>250</v>
      </c>
      <c r="L50" s="2" t="s">
        <v>252</v>
      </c>
      <c r="M50" s="3" t="b">
        <v>0</v>
      </c>
      <c r="N50" s="3" t="b">
        <v>0</v>
      </c>
      <c r="O50" s="3" t="b">
        <v>0</v>
      </c>
      <c r="P50" s="3"/>
      <c r="Q50" s="4"/>
      <c r="R50" s="4"/>
    </row>
    <row r="51" spans="1:18" outlineLevel="1" x14ac:dyDescent="0.25">
      <c r="A51" t="str">
        <f t="shared" si="2"/>
        <v/>
      </c>
      <c r="B51" t="str">
        <f>IF(AND(M51,J51="class"),L51,IF(ROW()&gt;2,IF(NOT(SUBSTITUTE(L51,B50,"")=L51),B50,""),""))</f>
        <v/>
      </c>
      <c r="C51" t="str">
        <f>IF(AND(J51="class",M51,NOT(K51="skos:Concept")),CONCATENATE("&lt;Section",H51,"&gt;",P51,"&lt;/Section",H51,"&gt;"),"")</f>
        <v/>
      </c>
      <c r="D51" t="str">
        <f t="shared" si="0"/>
        <v/>
      </c>
      <c r="E51" t="str">
        <f t="shared" si="3"/>
        <v/>
      </c>
      <c r="F51" t="str">
        <f t="shared" si="4"/>
        <v/>
      </c>
      <c r="G51" t="str">
        <f t="shared" si="5"/>
        <v/>
      </c>
      <c r="H51" t="str">
        <f t="shared" si="1"/>
        <v/>
      </c>
      <c r="J51" s="2" t="s">
        <v>4</v>
      </c>
      <c r="K51" s="2" t="s">
        <v>40</v>
      </c>
      <c r="L51" s="2" t="s">
        <v>41</v>
      </c>
      <c r="M51" s="3" t="b">
        <v>0</v>
      </c>
      <c r="N51" s="3" t="b">
        <v>0</v>
      </c>
      <c r="O51" s="3" t="b">
        <v>0</v>
      </c>
      <c r="P51" s="3"/>
      <c r="Q51" s="4"/>
      <c r="R51" s="4"/>
    </row>
    <row r="52" spans="1:18" outlineLevel="1" x14ac:dyDescent="0.25">
      <c r="A52" t="str">
        <f t="shared" si="2"/>
        <v/>
      </c>
      <c r="B52" t="str">
        <f>IF(AND(M52,J52="class"),L52,IF(ROW()&gt;2,IF(NOT(SUBSTITUTE(L52,B51,"")=L52),B51,""),""))</f>
        <v/>
      </c>
      <c r="C52" t="str">
        <f>IF(AND(J52="class",M52,NOT(K52="skos:Concept")),CONCATENATE("&lt;Section",H52,"&gt;",P52,"&lt;/Section",H52,"&gt;"),"")</f>
        <v/>
      </c>
      <c r="D52" t="str">
        <f t="shared" si="0"/>
        <v/>
      </c>
      <c r="E52" t="str">
        <f t="shared" si="3"/>
        <v/>
      </c>
      <c r="F52" t="str">
        <f t="shared" si="4"/>
        <v/>
      </c>
      <c r="G52" t="str">
        <f t="shared" si="5"/>
        <v/>
      </c>
      <c r="H52" t="str">
        <f t="shared" si="1"/>
        <v/>
      </c>
      <c r="J52" s="8" t="s">
        <v>215</v>
      </c>
      <c r="K52" s="8" t="s">
        <v>42</v>
      </c>
      <c r="L52" s="8" t="s">
        <v>43</v>
      </c>
      <c r="M52" s="9" t="b">
        <v>0</v>
      </c>
      <c r="N52" s="9" t="b">
        <v>0</v>
      </c>
      <c r="O52" s="9" t="b">
        <v>0</v>
      </c>
      <c r="P52" s="9"/>
      <c r="Q52" s="10"/>
      <c r="R52" s="10" t="s">
        <v>656</v>
      </c>
    </row>
    <row r="53" spans="1:18" outlineLevel="1" x14ac:dyDescent="0.25">
      <c r="A53" t="str">
        <f t="shared" si="2"/>
        <v/>
      </c>
      <c r="B53" t="str">
        <f>IF(AND(M53,J53="class"),L53,IF(ROW()&gt;2,IF(NOT(SUBSTITUTE(L53,B52,"")=L53),B52,""),""))</f>
        <v/>
      </c>
      <c r="C53" t="str">
        <f>IF(AND(J53="class",M53,NOT(K53="skos:Concept")),CONCATENATE("&lt;Section",H53,"&gt;",P53,"&lt;/Section",H53,"&gt;"),"")</f>
        <v/>
      </c>
      <c r="D53" t="str">
        <f t="shared" si="0"/>
        <v/>
      </c>
      <c r="E53" t="str">
        <f t="shared" si="3"/>
        <v/>
      </c>
      <c r="F53" t="str">
        <f t="shared" si="4"/>
        <v/>
      </c>
      <c r="G53" t="str">
        <f t="shared" si="5"/>
        <v/>
      </c>
      <c r="H53" t="str">
        <f t="shared" si="1"/>
        <v/>
      </c>
      <c r="J53" s="2" t="s">
        <v>4</v>
      </c>
      <c r="K53" s="2" t="s">
        <v>218</v>
      </c>
      <c r="L53" s="2" t="s">
        <v>253</v>
      </c>
      <c r="M53" s="3" t="b">
        <v>0</v>
      </c>
      <c r="N53" s="3" t="b">
        <v>0</v>
      </c>
      <c r="O53" s="3" t="b">
        <v>0</v>
      </c>
      <c r="P53" s="3"/>
      <c r="Q53" s="4"/>
      <c r="R53" s="4"/>
    </row>
    <row r="54" spans="1:18" outlineLevel="1" x14ac:dyDescent="0.25">
      <c r="A54" t="str">
        <f t="shared" si="2"/>
        <v/>
      </c>
      <c r="B54" t="str">
        <f>IF(AND(M54,J54="class"),L54,IF(ROW()&gt;2,IF(NOT(SUBSTITUTE(L54,B53,"")=L54),B53,""),""))</f>
        <v/>
      </c>
      <c r="C54" t="str">
        <f>IF(AND(J54="class",M54,NOT(K54="skos:Concept")),CONCATENATE("&lt;Section",H54,"&gt;",P54,"&lt;/Section",H54,"&gt;"),"")</f>
        <v/>
      </c>
      <c r="D54" t="str">
        <f t="shared" si="0"/>
        <v/>
      </c>
      <c r="E54" t="str">
        <f t="shared" si="3"/>
        <v/>
      </c>
      <c r="F54" t="str">
        <f t="shared" si="4"/>
        <v/>
      </c>
      <c r="G54" t="str">
        <f t="shared" si="5"/>
        <v/>
      </c>
      <c r="H54" t="str">
        <f t="shared" si="1"/>
        <v/>
      </c>
      <c r="J54" s="2" t="s">
        <v>4</v>
      </c>
      <c r="K54" s="2" t="s">
        <v>5</v>
      </c>
      <c r="L54" s="2" t="s">
        <v>254</v>
      </c>
      <c r="M54" s="3" t="b">
        <v>0</v>
      </c>
      <c r="N54" s="3" t="b">
        <v>0</v>
      </c>
      <c r="O54" s="3" t="b">
        <v>0</v>
      </c>
      <c r="P54" s="3"/>
      <c r="Q54" s="4"/>
      <c r="R54" s="4"/>
    </row>
    <row r="55" spans="1:18" outlineLevel="1" x14ac:dyDescent="0.25">
      <c r="A55" t="str">
        <f t="shared" si="2"/>
        <v/>
      </c>
      <c r="B55" t="str">
        <f>IF(AND(M55,J55="class"),L55,IF(ROW()&gt;2,IF(NOT(SUBSTITUTE(L55,B54,"")=L55),B54,""),""))</f>
        <v/>
      </c>
      <c r="C55" t="str">
        <f>IF(AND(J55="class",M55,NOT(K55="skos:Concept")),CONCATENATE("&lt;Section",H55,"&gt;",P55,"&lt;/Section",H55,"&gt;"),"")</f>
        <v/>
      </c>
      <c r="D55" t="str">
        <f t="shared" si="0"/>
        <v/>
      </c>
      <c r="E55" t="str">
        <f t="shared" si="3"/>
        <v/>
      </c>
      <c r="F55" t="str">
        <f t="shared" si="4"/>
        <v/>
      </c>
      <c r="G55" t="str">
        <f t="shared" si="5"/>
        <v/>
      </c>
      <c r="H55" t="str">
        <f t="shared" si="1"/>
        <v/>
      </c>
      <c r="J55" s="2" t="s">
        <v>4</v>
      </c>
      <c r="K55" s="2" t="s">
        <v>220</v>
      </c>
      <c r="L55" s="2" t="s">
        <v>255</v>
      </c>
      <c r="M55" s="3" t="b">
        <v>0</v>
      </c>
      <c r="N55" s="3" t="b">
        <v>0</v>
      </c>
      <c r="O55" s="3" t="b">
        <v>0</v>
      </c>
      <c r="P55" s="3"/>
      <c r="Q55" s="4"/>
      <c r="R55" s="4"/>
    </row>
    <row r="56" spans="1:18" outlineLevel="1" x14ac:dyDescent="0.25">
      <c r="A56" t="str">
        <f t="shared" si="2"/>
        <v/>
      </c>
      <c r="B56" t="str">
        <f>IF(AND(M56,J56="class"),L56,IF(ROW()&gt;2,IF(NOT(SUBSTITUTE(L56,B55,"")=L56),B55,""),""))</f>
        <v/>
      </c>
      <c r="C56" t="str">
        <f>IF(AND(J56="class",M56,NOT(K56="skos:Concept")),CONCATENATE("&lt;Section",H56,"&gt;",P56,"&lt;/Section",H56,"&gt;"),"")</f>
        <v/>
      </c>
      <c r="D56" t="str">
        <f t="shared" si="0"/>
        <v/>
      </c>
      <c r="E56" t="str">
        <f t="shared" si="3"/>
        <v/>
      </c>
      <c r="F56" t="str">
        <f t="shared" si="4"/>
        <v/>
      </c>
      <c r="G56" t="str">
        <f t="shared" si="5"/>
        <v/>
      </c>
      <c r="H56" t="str">
        <f t="shared" si="1"/>
        <v/>
      </c>
      <c r="J56" s="2" t="s">
        <v>4</v>
      </c>
      <c r="K56" s="2" t="s">
        <v>44</v>
      </c>
      <c r="L56" s="2" t="s">
        <v>256</v>
      </c>
      <c r="M56" s="3" t="b">
        <v>0</v>
      </c>
      <c r="N56" s="3" t="b">
        <v>0</v>
      </c>
      <c r="O56" s="3" t="b">
        <v>0</v>
      </c>
      <c r="P56" s="3"/>
      <c r="Q56" s="4"/>
      <c r="R56" s="4"/>
    </row>
    <row r="57" spans="1:18" outlineLevel="1" x14ac:dyDescent="0.25">
      <c r="A57" t="str">
        <f t="shared" si="2"/>
        <v/>
      </c>
      <c r="B57" t="str">
        <f>IF(AND(M57,J57="class"),L57,IF(ROW()&gt;2,IF(NOT(SUBSTITUTE(L57,B56,"")=L57),B56,""),""))</f>
        <v/>
      </c>
      <c r="C57" t="str">
        <f>IF(AND(J57="class",M57,NOT(K57="skos:Concept")),CONCATENATE("&lt;Section",H57,"&gt;",P57,"&lt;/Section",H57,"&gt;"),"")</f>
        <v/>
      </c>
      <c r="D57" t="str">
        <f t="shared" si="0"/>
        <v/>
      </c>
      <c r="E57" t="str">
        <f t="shared" si="3"/>
        <v/>
      </c>
      <c r="F57" t="str">
        <f t="shared" si="4"/>
        <v/>
      </c>
      <c r="G57" t="str">
        <f t="shared" si="5"/>
        <v/>
      </c>
      <c r="H57" t="str">
        <f t="shared" si="1"/>
        <v/>
      </c>
      <c r="J57" s="2" t="s">
        <v>4</v>
      </c>
      <c r="K57" s="2" t="s">
        <v>45</v>
      </c>
      <c r="L57" s="2" t="s">
        <v>257</v>
      </c>
      <c r="M57" s="3" t="b">
        <v>0</v>
      </c>
      <c r="N57" s="3" t="b">
        <v>0</v>
      </c>
      <c r="O57" s="3" t="b">
        <v>0</v>
      </c>
      <c r="P57" s="3"/>
      <c r="Q57" s="4"/>
      <c r="R57" s="4"/>
    </row>
    <row r="58" spans="1:18" outlineLevel="1" x14ac:dyDescent="0.25">
      <c r="A58" t="str">
        <f t="shared" si="2"/>
        <v/>
      </c>
      <c r="B58" t="str">
        <f>IF(AND(M58,J58="class"),L58,IF(ROW()&gt;2,IF(NOT(SUBSTITUTE(L58,B57,"")=L58),B57,""),""))</f>
        <v/>
      </c>
      <c r="C58" t="str">
        <f>IF(AND(J58="class",M58,NOT(K58="skos:Concept")),CONCATENATE("&lt;Section",H58,"&gt;",P58,"&lt;/Section",H58,"&gt;"),"")</f>
        <v/>
      </c>
      <c r="D58" t="str">
        <f t="shared" si="0"/>
        <v/>
      </c>
      <c r="E58" t="str">
        <f t="shared" si="3"/>
        <v/>
      </c>
      <c r="F58" t="str">
        <f t="shared" si="4"/>
        <v/>
      </c>
      <c r="G58" t="str">
        <f t="shared" si="5"/>
        <v/>
      </c>
      <c r="H58" t="str">
        <f t="shared" si="1"/>
        <v/>
      </c>
      <c r="J58" s="2" t="s">
        <v>4</v>
      </c>
      <c r="K58" s="2" t="s">
        <v>46</v>
      </c>
      <c r="L58" s="2" t="s">
        <v>47</v>
      </c>
      <c r="M58" s="3" t="b">
        <v>0</v>
      </c>
      <c r="N58" s="3" t="b">
        <v>0</v>
      </c>
      <c r="O58" s="3" t="b">
        <v>0</v>
      </c>
      <c r="P58" s="3"/>
      <c r="Q58" s="4"/>
      <c r="R58" s="4"/>
    </row>
    <row r="59" spans="1:18" outlineLevel="1" x14ac:dyDescent="0.25">
      <c r="A59" t="str">
        <f t="shared" si="2"/>
        <v/>
      </c>
      <c r="B59" t="str">
        <f>IF(AND(M59,J59="class"),L59,IF(ROW()&gt;2,IF(NOT(SUBSTITUTE(L59,B58,"")=L59),B58,""),""))</f>
        <v/>
      </c>
      <c r="C59" t="str">
        <f>IF(AND(J59="class",M59,NOT(K59="skos:Concept")),CONCATENATE("&lt;Section",H59,"&gt;",P59,"&lt;/Section",H59,"&gt;"),"")</f>
        <v/>
      </c>
      <c r="D59" t="str">
        <f t="shared" si="0"/>
        <v/>
      </c>
      <c r="E59" t="str">
        <f t="shared" si="3"/>
        <v/>
      </c>
      <c r="F59" t="str">
        <f t="shared" si="4"/>
        <v/>
      </c>
      <c r="G59" t="str">
        <f t="shared" si="5"/>
        <v/>
      </c>
      <c r="H59" t="str">
        <f t="shared" si="1"/>
        <v/>
      </c>
      <c r="J59" s="8" t="s">
        <v>215</v>
      </c>
      <c r="K59" s="8" t="s">
        <v>48</v>
      </c>
      <c r="L59" s="8" t="s">
        <v>49</v>
      </c>
      <c r="M59" s="9" t="b">
        <v>0</v>
      </c>
      <c r="N59" s="9" t="b">
        <v>0</v>
      </c>
      <c r="O59" s="9" t="b">
        <v>0</v>
      </c>
      <c r="P59" s="9"/>
      <c r="Q59" s="10"/>
      <c r="R59" s="10" t="s">
        <v>656</v>
      </c>
    </row>
    <row r="60" spans="1:18" outlineLevel="2" x14ac:dyDescent="0.25">
      <c r="A60" t="str">
        <f t="shared" si="2"/>
        <v/>
      </c>
      <c r="B60" t="str">
        <f>IF(AND(M60,J60="class"),L60,IF(ROW()&gt;2,IF(NOT(SUBSTITUTE(L60,B59,"")=L60),B59,""),""))</f>
        <v/>
      </c>
      <c r="C60" t="str">
        <f>IF(AND(J60="class",M60,NOT(K60="skos:Concept")),CONCATENATE("&lt;Section",H60,"&gt;",P60,"&lt;/Section",H60,"&gt;"),"")</f>
        <v/>
      </c>
      <c r="D60" t="str">
        <f t="shared" si="0"/>
        <v/>
      </c>
      <c r="E60" t="str">
        <f t="shared" si="3"/>
        <v/>
      </c>
      <c r="F60" t="str">
        <f t="shared" si="4"/>
        <v/>
      </c>
      <c r="G60" t="str">
        <f t="shared" si="5"/>
        <v/>
      </c>
      <c r="H60" t="str">
        <f t="shared" si="1"/>
        <v/>
      </c>
      <c r="J60" s="2" t="s">
        <v>4</v>
      </c>
      <c r="K60" s="2" t="s">
        <v>218</v>
      </c>
      <c r="L60" s="2" t="s">
        <v>258</v>
      </c>
      <c r="M60" s="3" t="b">
        <v>0</v>
      </c>
      <c r="N60" s="3" t="b">
        <v>0</v>
      </c>
      <c r="O60" s="3" t="b">
        <v>0</v>
      </c>
      <c r="P60" s="3"/>
      <c r="Q60" s="4"/>
      <c r="R60" s="4"/>
    </row>
    <row r="61" spans="1:18" outlineLevel="2" x14ac:dyDescent="0.25">
      <c r="A61" t="str">
        <f t="shared" si="2"/>
        <v/>
      </c>
      <c r="B61" t="str">
        <f>IF(AND(M61,J61="class"),L61,IF(ROW()&gt;2,IF(NOT(SUBSTITUTE(L61,B60,"")=L61),B60,""),""))</f>
        <v/>
      </c>
      <c r="C61" t="str">
        <f>IF(AND(J61="class",M61,NOT(K61="skos:Concept")),CONCATENATE("&lt;Section",H61,"&gt;",P61,"&lt;/Section",H61,"&gt;"),"")</f>
        <v/>
      </c>
      <c r="D61" t="str">
        <f t="shared" si="0"/>
        <v/>
      </c>
      <c r="E61" t="str">
        <f t="shared" si="3"/>
        <v/>
      </c>
      <c r="F61" t="str">
        <f t="shared" si="4"/>
        <v/>
      </c>
      <c r="G61" t="str">
        <f t="shared" si="5"/>
        <v/>
      </c>
      <c r="H61" t="str">
        <f t="shared" si="1"/>
        <v/>
      </c>
      <c r="J61" s="2" t="s">
        <v>4</v>
      </c>
      <c r="K61" s="2" t="s">
        <v>50</v>
      </c>
      <c r="L61" s="2" t="s">
        <v>51</v>
      </c>
      <c r="M61" s="3" t="b">
        <v>0</v>
      </c>
      <c r="N61" s="3" t="b">
        <v>0</v>
      </c>
      <c r="O61" s="3" t="b">
        <v>0</v>
      </c>
      <c r="P61" s="3"/>
      <c r="Q61" s="4"/>
      <c r="R61" s="4"/>
    </row>
    <row r="62" spans="1:18" outlineLevel="2" x14ac:dyDescent="0.25">
      <c r="A62" t="str">
        <f t="shared" si="2"/>
        <v/>
      </c>
      <c r="B62" t="str">
        <f>IF(AND(M62,J62="class"),L62,IF(ROW()&gt;2,IF(NOT(SUBSTITUTE(L62,B61,"")=L62),B61,""),""))</f>
        <v/>
      </c>
      <c r="C62" t="str">
        <f>IF(AND(J62="class",M62,NOT(K62="skos:Concept")),CONCATENATE("&lt;Section",H62,"&gt;",P62,"&lt;/Section",H62,"&gt;"),"")</f>
        <v/>
      </c>
      <c r="D62" t="str">
        <f t="shared" si="0"/>
        <v/>
      </c>
      <c r="E62" t="str">
        <f t="shared" si="3"/>
        <v/>
      </c>
      <c r="F62" t="str">
        <f t="shared" si="4"/>
        <v/>
      </c>
      <c r="G62" t="str">
        <f t="shared" si="5"/>
        <v/>
      </c>
      <c r="H62" t="str">
        <f t="shared" si="1"/>
        <v/>
      </c>
      <c r="J62" s="2" t="s">
        <v>4</v>
      </c>
      <c r="K62" s="2" t="s">
        <v>38</v>
      </c>
      <c r="L62" s="2" t="s">
        <v>52</v>
      </c>
      <c r="M62" s="3" t="b">
        <v>0</v>
      </c>
      <c r="N62" s="3" t="b">
        <v>0</v>
      </c>
      <c r="O62" s="3" t="b">
        <v>0</v>
      </c>
      <c r="P62" s="3"/>
      <c r="Q62" s="4"/>
      <c r="R62" s="4"/>
    </row>
    <row r="63" spans="1:18" outlineLevel="2" x14ac:dyDescent="0.25">
      <c r="A63" t="str">
        <f t="shared" si="2"/>
        <v/>
      </c>
      <c r="B63" t="str">
        <f>IF(AND(M63,J63="class"),L63,IF(ROW()&gt;2,IF(NOT(SUBSTITUTE(L63,B62,"")=L63),B62,""),""))</f>
        <v/>
      </c>
      <c r="C63" t="str">
        <f>IF(AND(J63="class",M63,NOT(K63="skos:Concept")),CONCATENATE("&lt;Section",H63,"&gt;",P63,"&lt;/Section",H63,"&gt;"),"")</f>
        <v/>
      </c>
      <c r="D63" t="str">
        <f t="shared" si="0"/>
        <v/>
      </c>
      <c r="E63" t="str">
        <f t="shared" si="3"/>
        <v/>
      </c>
      <c r="F63" t="str">
        <f t="shared" si="4"/>
        <v/>
      </c>
      <c r="G63" t="str">
        <f t="shared" si="5"/>
        <v/>
      </c>
      <c r="H63" t="str">
        <f t="shared" si="1"/>
        <v/>
      </c>
      <c r="J63" s="2" t="s">
        <v>4</v>
      </c>
      <c r="K63" s="2" t="s">
        <v>250</v>
      </c>
      <c r="L63" s="2" t="s">
        <v>259</v>
      </c>
      <c r="M63" s="3" t="b">
        <v>0</v>
      </c>
      <c r="N63" s="3" t="b">
        <v>0</v>
      </c>
      <c r="O63" s="3" t="b">
        <v>0</v>
      </c>
      <c r="P63" s="3"/>
      <c r="Q63" s="4"/>
      <c r="R63" s="4"/>
    </row>
    <row r="64" spans="1:18" outlineLevel="2" x14ac:dyDescent="0.25">
      <c r="A64" t="str">
        <f t="shared" si="2"/>
        <v/>
      </c>
      <c r="B64" t="str">
        <f>IF(AND(M64,J64="class"),L64,IF(ROW()&gt;2,IF(NOT(SUBSTITUTE(L64,B63,"")=L64),B63,""),""))</f>
        <v/>
      </c>
      <c r="C64" t="str">
        <f>IF(AND(J64="class",M64,NOT(K64="skos:Concept")),CONCATENATE("&lt;Section",H64,"&gt;",P64,"&lt;/Section",H64,"&gt;"),"")</f>
        <v/>
      </c>
      <c r="D64" t="str">
        <f t="shared" si="0"/>
        <v/>
      </c>
      <c r="E64" t="str">
        <f t="shared" si="3"/>
        <v/>
      </c>
      <c r="F64" t="str">
        <f t="shared" si="4"/>
        <v/>
      </c>
      <c r="G64" t="str">
        <f t="shared" si="5"/>
        <v/>
      </c>
      <c r="H64" t="str">
        <f t="shared" si="1"/>
        <v/>
      </c>
      <c r="J64" s="2" t="s">
        <v>4</v>
      </c>
      <c r="K64" s="2" t="s">
        <v>53</v>
      </c>
      <c r="L64" s="2" t="s">
        <v>54</v>
      </c>
      <c r="M64" s="3" t="b">
        <v>0</v>
      </c>
      <c r="N64" s="3" t="b">
        <v>0</v>
      </c>
      <c r="O64" s="3" t="b">
        <v>0</v>
      </c>
      <c r="P64" s="3"/>
      <c r="Q64" s="4"/>
      <c r="R64" s="4"/>
    </row>
    <row r="65" spans="1:18" outlineLevel="3" x14ac:dyDescent="0.25">
      <c r="A65" t="str">
        <f t="shared" si="2"/>
        <v/>
      </c>
      <c r="B65" t="str">
        <f>IF(AND(M65,J65="class"),L65,IF(ROW()&gt;2,IF(NOT(SUBSTITUTE(L65,B64,"")=L65),B64,""),""))</f>
        <v/>
      </c>
      <c r="C65" t="str">
        <f>IF(AND(J65="class",M65,NOT(K65="skos:Concept")),CONCATENATE("&lt;Section",H65,"&gt;",P65,"&lt;/Section",H65,"&gt;"),"")</f>
        <v/>
      </c>
      <c r="D65" t="str">
        <f t="shared" si="0"/>
        <v/>
      </c>
      <c r="E65" t="str">
        <f t="shared" si="3"/>
        <v/>
      </c>
      <c r="F65" t="str">
        <f t="shared" si="4"/>
        <v/>
      </c>
      <c r="G65" t="str">
        <f t="shared" si="5"/>
        <v/>
      </c>
      <c r="H65" t="str">
        <f t="shared" si="1"/>
        <v/>
      </c>
      <c r="J65" s="8" t="s">
        <v>215</v>
      </c>
      <c r="K65" s="8" t="s">
        <v>55</v>
      </c>
      <c r="L65" s="8" t="s">
        <v>56</v>
      </c>
      <c r="M65" s="9" t="b">
        <v>0</v>
      </c>
      <c r="N65" s="9" t="b">
        <v>0</v>
      </c>
      <c r="O65" s="9" t="b">
        <v>0</v>
      </c>
      <c r="P65" s="9"/>
      <c r="Q65" s="10"/>
      <c r="R65" s="10" t="s">
        <v>656</v>
      </c>
    </row>
    <row r="66" spans="1:18" s="33" customFormat="1" outlineLevel="3" x14ac:dyDescent="0.25">
      <c r="A66" t="str">
        <f t="shared" si="2"/>
        <v/>
      </c>
      <c r="B66" t="str">
        <f>IF(AND(M66,J66="class"),L66,IF(ROW()&gt;2,IF(NOT(SUBSTITUTE(L66,B65,"")=L66),B65,""),""))</f>
        <v/>
      </c>
      <c r="C66" t="str">
        <f>IF(AND(J66="class",M66,NOT(K66="skos:Concept")),CONCATENATE("&lt;Section",H66,"&gt;",P66,"&lt;/Section",H66,"&gt;"),"")</f>
        <v/>
      </c>
      <c r="D66" t="str">
        <f t="shared" ref="D66:D129" si="6">IF(M66,CONCATENATE("&lt;element name=""",K66,""" context=""",L66,"""&gt;&lt;label&gt;",Q66,"&lt;/label&gt;&lt;/element&gt;"),"")</f>
        <v/>
      </c>
      <c r="E66" t="str">
        <f t="shared" si="3"/>
        <v/>
      </c>
      <c r="F66" t="str">
        <f t="shared" si="4"/>
        <v/>
      </c>
      <c r="G66" t="str">
        <f t="shared" si="5"/>
        <v/>
      </c>
      <c r="H66" t="str">
        <f t="shared" ref="H66:H129" si="7">IF(M66,RIGHT(K66,LEN(K66)-SEARCH(":",K66)),"")</f>
        <v/>
      </c>
      <c r="J66" s="24" t="s">
        <v>4</v>
      </c>
      <c r="K66" s="24" t="s">
        <v>218</v>
      </c>
      <c r="L66" s="24" t="s">
        <v>260</v>
      </c>
      <c r="M66" s="31" t="b">
        <v>0</v>
      </c>
      <c r="N66" s="31" t="b">
        <v>0</v>
      </c>
      <c r="O66" s="31" t="b">
        <v>0</v>
      </c>
      <c r="P66" s="31"/>
      <c r="Q66" s="32"/>
      <c r="R66" s="32"/>
    </row>
    <row r="67" spans="1:18" s="33" customFormat="1" outlineLevel="3" x14ac:dyDescent="0.25">
      <c r="A67" t="str">
        <f t="shared" ref="A67:A130" si="8">IF(AND(M67,NOT(K67="skos:Concept"),OR(J67="class",J68="class")),CONCATENATE("&lt;name&gt;",K67,"&lt;/name&gt;"),"")</f>
        <v/>
      </c>
      <c r="B67" t="str">
        <f>IF(AND(M67,J67="class"),L67,IF(ROW()&gt;2,IF(NOT(SUBSTITUTE(L67,B66,"")=L67),B66,""),""))</f>
        <v/>
      </c>
      <c r="C67" t="str">
        <f>IF(AND(J67="class",M67,NOT(K67="skos:Concept")),CONCATENATE("&lt;Section",H67,"&gt;",P67,"&lt;/Section",H67,"&gt;"),"")</f>
        <v/>
      </c>
      <c r="D67" t="str">
        <f t="shared" si="6"/>
        <v/>
      </c>
      <c r="E67" t="str">
        <f t="shared" ref="E67:E130" si="9">IF(AND(J67="class",M67),CONCATENATE("&lt;section ",IF(K67="skos:Concept",CONCATENATE("xpath=""",L67,""""),"")," name=""Section",H67,"""&gt;"),"")</f>
        <v/>
      </c>
      <c r="F67" t="str">
        <f t="shared" ref="F67:F130" si="10">IF(AND(M67,NOT(ISNUMBER(SEARCH("skos:Concept",L67))),NOT(J68="class")),CONCATENATE("&lt;field name=""fieldId-",ROW(),""" xpath=""",L67,"""",IF(ISNUMBER(SEARCH("@",L67)),"",CONCATENATE(" or=""",H67,""" in=""",SUBSTITUTE(L67,CONCATENATE("/",K67),""),"""")),"/&gt;"),"")</f>
        <v/>
      </c>
      <c r="G67" t="str">
        <f t="shared" ref="G67:G130" si="11">IF(AND(LEN(B67)&gt;0,OR(LEN(B68)=0,J68="class")),"&lt;/section&gt;","")</f>
        <v/>
      </c>
      <c r="H67" t="str">
        <f t="shared" si="7"/>
        <v/>
      </c>
      <c r="J67" s="24" t="s">
        <v>4</v>
      </c>
      <c r="K67" s="24" t="s">
        <v>5</v>
      </c>
      <c r="L67" s="24" t="s">
        <v>261</v>
      </c>
      <c r="M67" s="31" t="b">
        <v>0</v>
      </c>
      <c r="N67" s="31" t="b">
        <v>0</v>
      </c>
      <c r="O67" s="31" t="b">
        <v>0</v>
      </c>
      <c r="P67" s="31"/>
      <c r="Q67" s="32"/>
      <c r="R67" s="32"/>
    </row>
    <row r="68" spans="1:18" s="33" customFormat="1" outlineLevel="3" x14ac:dyDescent="0.25">
      <c r="A68" t="str">
        <f t="shared" si="8"/>
        <v/>
      </c>
      <c r="B68" t="str">
        <f>IF(AND(M68,J68="class"),L68,IF(ROW()&gt;2,IF(NOT(SUBSTITUTE(L68,B67,"")=L68),B67,""),""))</f>
        <v/>
      </c>
      <c r="C68" t="str">
        <f>IF(AND(J68="class",M68,NOT(K68="skos:Concept")),CONCATENATE("&lt;Section",H68,"&gt;",P68,"&lt;/Section",H68,"&gt;"),"")</f>
        <v/>
      </c>
      <c r="D68" t="str">
        <f t="shared" si="6"/>
        <v/>
      </c>
      <c r="E68" t="str">
        <f t="shared" si="9"/>
        <v/>
      </c>
      <c r="F68" t="str">
        <f t="shared" si="10"/>
        <v/>
      </c>
      <c r="G68" t="str">
        <f t="shared" si="11"/>
        <v/>
      </c>
      <c r="H68" t="str">
        <f t="shared" si="7"/>
        <v/>
      </c>
      <c r="J68" s="24" t="s">
        <v>4</v>
      </c>
      <c r="K68" s="24" t="s">
        <v>220</v>
      </c>
      <c r="L68" s="24" t="s">
        <v>262</v>
      </c>
      <c r="M68" s="31" t="b">
        <v>0</v>
      </c>
      <c r="N68" s="31" t="b">
        <v>0</v>
      </c>
      <c r="O68" s="31" t="b">
        <v>0</v>
      </c>
      <c r="P68" s="31"/>
      <c r="Q68" s="32"/>
      <c r="R68" s="32"/>
    </row>
    <row r="69" spans="1:18" s="33" customFormat="1" outlineLevel="3" x14ac:dyDescent="0.25">
      <c r="A69" t="str">
        <f t="shared" si="8"/>
        <v/>
      </c>
      <c r="B69" t="str">
        <f>IF(AND(M69,J69="class"),L69,IF(ROW()&gt;2,IF(NOT(SUBSTITUTE(L69,B68,"")=L69),B68,""),""))</f>
        <v/>
      </c>
      <c r="C69" t="str">
        <f>IF(AND(J69="class",M69,NOT(K69="skos:Concept")),CONCATENATE("&lt;Section",H69,"&gt;",P69,"&lt;/Section",H69,"&gt;"),"")</f>
        <v/>
      </c>
      <c r="D69" t="str">
        <f t="shared" si="6"/>
        <v/>
      </c>
      <c r="E69" t="str">
        <f t="shared" si="9"/>
        <v/>
      </c>
      <c r="F69" t="str">
        <f t="shared" si="10"/>
        <v/>
      </c>
      <c r="G69" t="str">
        <f t="shared" si="11"/>
        <v/>
      </c>
      <c r="H69" t="str">
        <f t="shared" si="7"/>
        <v/>
      </c>
      <c r="J69" s="24" t="s">
        <v>4</v>
      </c>
      <c r="K69" s="24" t="s">
        <v>7</v>
      </c>
      <c r="L69" s="24" t="s">
        <v>263</v>
      </c>
      <c r="M69" s="31" t="b">
        <v>0</v>
      </c>
      <c r="N69" s="31" t="b">
        <v>0</v>
      </c>
      <c r="O69" s="31" t="b">
        <v>0</v>
      </c>
      <c r="P69" s="31"/>
      <c r="Q69" s="32"/>
      <c r="R69" s="32"/>
    </row>
    <row r="70" spans="1:18" s="33" customFormat="1" outlineLevel="3" x14ac:dyDescent="0.25">
      <c r="A70" t="str">
        <f t="shared" si="8"/>
        <v/>
      </c>
      <c r="B70" t="str">
        <f>IF(AND(M70,J70="class"),L70,IF(ROW()&gt;2,IF(NOT(SUBSTITUTE(L70,B69,"")=L70),B69,""),""))</f>
        <v/>
      </c>
      <c r="C70" t="str">
        <f>IF(AND(J70="class",M70,NOT(K70="skos:Concept")),CONCATENATE("&lt;Section",H70,"&gt;",P70,"&lt;/Section",H70,"&gt;"),"")</f>
        <v/>
      </c>
      <c r="D70" t="str">
        <f t="shared" si="6"/>
        <v/>
      </c>
      <c r="E70" t="str">
        <f t="shared" si="9"/>
        <v/>
      </c>
      <c r="F70" t="str">
        <f t="shared" si="10"/>
        <v/>
      </c>
      <c r="G70" t="str">
        <f t="shared" si="11"/>
        <v/>
      </c>
      <c r="H70" t="str">
        <f t="shared" si="7"/>
        <v/>
      </c>
      <c r="J70" s="24" t="s">
        <v>4</v>
      </c>
      <c r="K70" s="24" t="s">
        <v>220</v>
      </c>
      <c r="L70" s="24" t="s">
        <v>264</v>
      </c>
      <c r="M70" s="31" t="b">
        <v>0</v>
      </c>
      <c r="N70" s="31" t="b">
        <v>0</v>
      </c>
      <c r="O70" s="31" t="b">
        <v>0</v>
      </c>
      <c r="P70" s="31"/>
      <c r="Q70" s="32"/>
      <c r="R70" s="32"/>
    </row>
    <row r="71" spans="1:18" outlineLevel="2" x14ac:dyDescent="0.25">
      <c r="A71" t="str">
        <f t="shared" si="8"/>
        <v/>
      </c>
      <c r="B71" t="str">
        <f>IF(AND(M71,J71="class"),L71,IF(ROW()&gt;2,IF(NOT(SUBSTITUTE(L71,B70,"")=L71),B70,""),""))</f>
        <v/>
      </c>
      <c r="C71" t="str">
        <f>IF(AND(J71="class",M71,NOT(K71="skos:Concept")),CONCATENATE("&lt;Section",H71,"&gt;",P71,"&lt;/Section",H71,"&gt;"),"")</f>
        <v/>
      </c>
      <c r="D71" t="str">
        <f t="shared" si="6"/>
        <v/>
      </c>
      <c r="E71" t="str">
        <f t="shared" si="9"/>
        <v/>
      </c>
      <c r="F71" t="str">
        <f t="shared" si="10"/>
        <v/>
      </c>
      <c r="G71" t="str">
        <f t="shared" si="11"/>
        <v/>
      </c>
      <c r="H71" t="str">
        <f t="shared" si="7"/>
        <v/>
      </c>
      <c r="J71" s="2" t="s">
        <v>4</v>
      </c>
      <c r="K71" s="2" t="s">
        <v>57</v>
      </c>
      <c r="L71" s="2" t="s">
        <v>58</v>
      </c>
      <c r="M71" s="3" t="b">
        <v>0</v>
      </c>
      <c r="N71" s="3" t="b">
        <v>0</v>
      </c>
      <c r="O71" s="3" t="b">
        <v>0</v>
      </c>
      <c r="P71" s="3"/>
      <c r="Q71" s="4"/>
      <c r="R71" s="4"/>
    </row>
    <row r="72" spans="1:18" outlineLevel="2" x14ac:dyDescent="0.25">
      <c r="A72" t="str">
        <f t="shared" si="8"/>
        <v/>
      </c>
      <c r="B72" t="str">
        <f>IF(AND(M72,J72="class"),L72,IF(ROW()&gt;2,IF(NOT(SUBSTITUTE(L72,B71,"")=L72),B71,""),""))</f>
        <v/>
      </c>
      <c r="C72" t="str">
        <f>IF(AND(J72="class",M72,NOT(K72="skos:Concept")),CONCATENATE("&lt;Section",H72,"&gt;",P72,"&lt;/Section",H72,"&gt;"),"")</f>
        <v/>
      </c>
      <c r="D72" t="str">
        <f t="shared" si="6"/>
        <v/>
      </c>
      <c r="E72" t="str">
        <f t="shared" si="9"/>
        <v/>
      </c>
      <c r="F72" t="str">
        <f t="shared" si="10"/>
        <v/>
      </c>
      <c r="G72" t="str">
        <f t="shared" si="11"/>
        <v/>
      </c>
      <c r="H72" t="str">
        <f t="shared" si="7"/>
        <v/>
      </c>
      <c r="J72" s="8" t="s">
        <v>215</v>
      </c>
      <c r="K72" s="8" t="s">
        <v>17</v>
      </c>
      <c r="L72" s="8" t="s">
        <v>265</v>
      </c>
      <c r="M72" s="9" t="b">
        <v>0</v>
      </c>
      <c r="N72" s="9" t="b">
        <v>0</v>
      </c>
      <c r="O72" s="9" t="b">
        <v>0</v>
      </c>
      <c r="P72" s="9"/>
      <c r="Q72" s="10"/>
      <c r="R72" s="10" t="s">
        <v>656</v>
      </c>
    </row>
    <row r="73" spans="1:18" outlineLevel="3" x14ac:dyDescent="0.25">
      <c r="A73" t="str">
        <f t="shared" si="8"/>
        <v/>
      </c>
      <c r="B73" t="str">
        <f>IF(AND(M73,J73="class"),L73,IF(ROW()&gt;2,IF(NOT(SUBSTITUTE(L73,B72,"")=L73),B72,""),""))</f>
        <v/>
      </c>
      <c r="C73" t="str">
        <f>IF(AND(J73="class",M73,NOT(K73="skos:Concept")),CONCATENATE("&lt;Section",H73,"&gt;",P73,"&lt;/Section",H73,"&gt;"),"")</f>
        <v/>
      </c>
      <c r="D73" t="str">
        <f t="shared" si="6"/>
        <v/>
      </c>
      <c r="E73" t="str">
        <f t="shared" si="9"/>
        <v/>
      </c>
      <c r="F73" t="str">
        <f t="shared" si="10"/>
        <v/>
      </c>
      <c r="G73" t="str">
        <f t="shared" si="11"/>
        <v/>
      </c>
      <c r="H73" t="str">
        <f t="shared" si="7"/>
        <v/>
      </c>
      <c r="J73" s="2" t="s">
        <v>4</v>
      </c>
      <c r="K73" s="2" t="s">
        <v>218</v>
      </c>
      <c r="L73" s="2" t="s">
        <v>266</v>
      </c>
      <c r="M73" s="3" t="b">
        <v>0</v>
      </c>
      <c r="N73" s="3" t="b">
        <v>0</v>
      </c>
      <c r="O73" s="3" t="b">
        <v>0</v>
      </c>
      <c r="P73" s="3"/>
      <c r="Q73" s="4"/>
      <c r="R73" s="4"/>
    </row>
    <row r="74" spans="1:18" outlineLevel="3" x14ac:dyDescent="0.25">
      <c r="A74" t="str">
        <f t="shared" si="8"/>
        <v/>
      </c>
      <c r="B74" t="str">
        <f>IF(AND(M74,J74="class"),L74,IF(ROW()&gt;2,IF(NOT(SUBSTITUTE(L74,B73,"")=L74),B73,""),""))</f>
        <v/>
      </c>
      <c r="C74" t="str">
        <f>IF(AND(J74="class",M74,NOT(K74="skos:Concept")),CONCATENATE("&lt;Section",H74,"&gt;",P74,"&lt;/Section",H74,"&gt;"),"")</f>
        <v/>
      </c>
      <c r="D74" t="str">
        <f t="shared" si="6"/>
        <v/>
      </c>
      <c r="E74" t="str">
        <f t="shared" si="9"/>
        <v/>
      </c>
      <c r="F74" t="str">
        <f t="shared" si="10"/>
        <v/>
      </c>
      <c r="G74" t="str">
        <f t="shared" si="11"/>
        <v/>
      </c>
      <c r="H74" t="str">
        <f t="shared" si="7"/>
        <v/>
      </c>
      <c r="J74" s="2" t="s">
        <v>4</v>
      </c>
      <c r="K74" s="2" t="s">
        <v>226</v>
      </c>
      <c r="L74" s="2" t="s">
        <v>267</v>
      </c>
      <c r="M74" s="3" t="b">
        <v>0</v>
      </c>
      <c r="N74" s="3" t="b">
        <v>0</v>
      </c>
      <c r="O74" s="3" t="b">
        <v>0</v>
      </c>
      <c r="P74" s="3"/>
      <c r="Q74" s="4"/>
      <c r="R74" s="4"/>
    </row>
    <row r="75" spans="1:18" outlineLevel="3" x14ac:dyDescent="0.25">
      <c r="A75" t="str">
        <f t="shared" si="8"/>
        <v/>
      </c>
      <c r="B75" t="str">
        <f>IF(AND(M75,J75="class"),L75,IF(ROW()&gt;2,IF(NOT(SUBSTITUTE(L75,B74,"")=L75),B74,""),""))</f>
        <v/>
      </c>
      <c r="C75" t="str">
        <f>IF(AND(J75="class",M75,NOT(K75="skos:Concept")),CONCATENATE("&lt;Section",H75,"&gt;",P75,"&lt;/Section",H75,"&gt;"),"")</f>
        <v/>
      </c>
      <c r="D75" t="str">
        <f t="shared" si="6"/>
        <v/>
      </c>
      <c r="E75" t="str">
        <f t="shared" si="9"/>
        <v/>
      </c>
      <c r="F75" t="str">
        <f t="shared" si="10"/>
        <v/>
      </c>
      <c r="G75" t="str">
        <f t="shared" si="11"/>
        <v/>
      </c>
      <c r="H75" t="str">
        <f t="shared" si="7"/>
        <v/>
      </c>
      <c r="J75" s="2" t="s">
        <v>4</v>
      </c>
      <c r="K75" s="2" t="s">
        <v>229</v>
      </c>
      <c r="L75" s="2" t="s">
        <v>268</v>
      </c>
      <c r="M75" s="3" t="b">
        <v>0</v>
      </c>
      <c r="N75" s="3" t="b">
        <v>0</v>
      </c>
      <c r="O75" s="3" t="b">
        <v>0</v>
      </c>
      <c r="P75" s="3"/>
      <c r="Q75" s="4"/>
      <c r="R75" s="4"/>
    </row>
    <row r="76" spans="1:18" outlineLevel="3" x14ac:dyDescent="0.25">
      <c r="A76" t="str">
        <f t="shared" si="8"/>
        <v/>
      </c>
      <c r="B76" t="str">
        <f>IF(AND(M76,J76="class"),L76,IF(ROW()&gt;2,IF(NOT(SUBSTITUTE(L76,B75,"")=L76),B75,""),""))</f>
        <v/>
      </c>
      <c r="C76" t="str">
        <f>IF(AND(J76="class",M76,NOT(K76="skos:Concept")),CONCATENATE("&lt;Section",H76,"&gt;",P76,"&lt;/Section",H76,"&gt;"),"")</f>
        <v/>
      </c>
      <c r="D76" t="str">
        <f t="shared" si="6"/>
        <v/>
      </c>
      <c r="E76" t="str">
        <f t="shared" si="9"/>
        <v/>
      </c>
      <c r="F76" t="str">
        <f t="shared" si="10"/>
        <v/>
      </c>
      <c r="G76" t="str">
        <f t="shared" si="11"/>
        <v/>
      </c>
      <c r="H76" t="str">
        <f t="shared" si="7"/>
        <v/>
      </c>
      <c r="J76" s="2" t="s">
        <v>4</v>
      </c>
      <c r="K76" s="2" t="s">
        <v>220</v>
      </c>
      <c r="L76" s="2" t="s">
        <v>269</v>
      </c>
      <c r="M76" s="3" t="b">
        <v>0</v>
      </c>
      <c r="N76" s="3" t="b">
        <v>0</v>
      </c>
      <c r="O76" s="3" t="b">
        <v>0</v>
      </c>
      <c r="P76" s="3"/>
      <c r="Q76" s="4"/>
      <c r="R76" s="4"/>
    </row>
    <row r="77" spans="1:18" outlineLevel="3" x14ac:dyDescent="0.25">
      <c r="A77" t="str">
        <f t="shared" si="8"/>
        <v/>
      </c>
      <c r="B77" t="str">
        <f>IF(AND(M77,J77="class"),L77,IF(ROW()&gt;2,IF(NOT(SUBSTITUTE(L77,B76,"")=L77),B76,""),""))</f>
        <v/>
      </c>
      <c r="C77" t="str">
        <f>IF(AND(J77="class",M77,NOT(K77="skos:Concept")),CONCATENATE("&lt;Section",H77,"&gt;",P77,"&lt;/Section",H77,"&gt;"),"")</f>
        <v/>
      </c>
      <c r="D77" t="str">
        <f t="shared" si="6"/>
        <v/>
      </c>
      <c r="E77" t="str">
        <f t="shared" si="9"/>
        <v/>
      </c>
      <c r="F77" t="str">
        <f t="shared" si="10"/>
        <v/>
      </c>
      <c r="G77" t="str">
        <f t="shared" si="11"/>
        <v/>
      </c>
      <c r="H77" t="str">
        <f t="shared" si="7"/>
        <v/>
      </c>
      <c r="J77" s="2" t="s">
        <v>4</v>
      </c>
      <c r="K77" s="2" t="s">
        <v>232</v>
      </c>
      <c r="L77" s="2" t="s">
        <v>270</v>
      </c>
      <c r="M77" s="3" t="b">
        <v>0</v>
      </c>
      <c r="N77" s="3" t="b">
        <v>0</v>
      </c>
      <c r="O77" s="3" t="b">
        <v>0</v>
      </c>
      <c r="P77" s="3" t="str">
        <f>VLOOKUP(K77,dcat_terms!$B$2:$E$165,3,FALSE)</f>
        <v>in scheme</v>
      </c>
      <c r="Q77" s="3" t="str">
        <f>VLOOKUP(K77,dcat_terms!$B$2:$E$165,4,FALSE)</f>
        <v>in thesaurus</v>
      </c>
      <c r="R77" s="4"/>
    </row>
    <row r="78" spans="1:18" outlineLevel="2" x14ac:dyDescent="0.25">
      <c r="A78" t="str">
        <f t="shared" si="8"/>
        <v/>
      </c>
      <c r="B78" t="str">
        <f>IF(AND(M78,J78="class"),L78,IF(ROW()&gt;2,IF(NOT(SUBSTITUTE(L78,B77,"")=L78),B77,""),""))</f>
        <v/>
      </c>
      <c r="C78" t="str">
        <f>IF(AND(J78="class",M78,NOT(K78="skos:Concept")),CONCATENATE("&lt;Section",H78,"&gt;",P78,"&lt;/Section",H78,"&gt;"),"")</f>
        <v/>
      </c>
      <c r="D78" t="str">
        <f t="shared" si="6"/>
        <v/>
      </c>
      <c r="E78" t="str">
        <f t="shared" si="9"/>
        <v/>
      </c>
      <c r="F78" t="str">
        <f t="shared" si="10"/>
        <v/>
      </c>
      <c r="G78" t="str">
        <f t="shared" si="11"/>
        <v/>
      </c>
      <c r="H78" t="str">
        <f t="shared" si="7"/>
        <v/>
      </c>
      <c r="J78" s="2" t="s">
        <v>4</v>
      </c>
      <c r="K78" s="2" t="s">
        <v>36</v>
      </c>
      <c r="L78" s="2" t="s">
        <v>59</v>
      </c>
      <c r="M78" s="3" t="b">
        <v>0</v>
      </c>
      <c r="N78" s="3" t="b">
        <v>0</v>
      </c>
      <c r="O78" s="3" t="b">
        <v>0</v>
      </c>
      <c r="P78" s="3"/>
      <c r="Q78" s="4"/>
      <c r="R78" s="4"/>
    </row>
    <row r="79" spans="1:18" outlineLevel="2" x14ac:dyDescent="0.25">
      <c r="A79" t="str">
        <f t="shared" si="8"/>
        <v/>
      </c>
      <c r="B79" t="str">
        <f>IF(AND(M79,J79="class"),L79,IF(ROW()&gt;2,IF(NOT(SUBSTITUTE(L79,B78,"")=L79),B78,""),""))</f>
        <v/>
      </c>
      <c r="C79" t="str">
        <f>IF(AND(J79="class",M79,NOT(K79="skos:Concept")),CONCATENATE("&lt;Section",H79,"&gt;",P79,"&lt;/Section",H79,"&gt;"),"")</f>
        <v/>
      </c>
      <c r="D79" t="str">
        <f t="shared" si="6"/>
        <v/>
      </c>
      <c r="E79" t="str">
        <f t="shared" si="9"/>
        <v/>
      </c>
      <c r="F79" t="str">
        <f t="shared" si="10"/>
        <v/>
      </c>
      <c r="G79" t="str">
        <f t="shared" si="11"/>
        <v/>
      </c>
      <c r="H79" t="str">
        <f t="shared" si="7"/>
        <v/>
      </c>
      <c r="J79" s="2" t="s">
        <v>4</v>
      </c>
      <c r="K79" s="2" t="s">
        <v>250</v>
      </c>
      <c r="L79" s="2" t="s">
        <v>271</v>
      </c>
      <c r="M79" s="3" t="b">
        <v>0</v>
      </c>
      <c r="N79" s="3" t="b">
        <v>0</v>
      </c>
      <c r="O79" s="3" t="b">
        <v>0</v>
      </c>
      <c r="P79" s="3"/>
      <c r="Q79" s="4"/>
      <c r="R79" s="4"/>
    </row>
    <row r="80" spans="1:18" outlineLevel="2" x14ac:dyDescent="0.25">
      <c r="A80" t="str">
        <f t="shared" si="8"/>
        <v/>
      </c>
      <c r="B80" t="str">
        <f>IF(AND(M80,J80="class"),L80,IF(ROW()&gt;2,IF(NOT(SUBSTITUTE(L80,B79,"")=L80),B79,""),""))</f>
        <v/>
      </c>
      <c r="C80" t="str">
        <f>IF(AND(J80="class",M80,NOT(K80="skos:Concept")),CONCATENATE("&lt;Section",H80,"&gt;",P80,"&lt;/Section",H80,"&gt;"),"")</f>
        <v/>
      </c>
      <c r="D80" t="str">
        <f t="shared" si="6"/>
        <v/>
      </c>
      <c r="E80" t="str">
        <f t="shared" si="9"/>
        <v/>
      </c>
      <c r="F80" t="str">
        <f t="shared" si="10"/>
        <v/>
      </c>
      <c r="G80" t="str">
        <f t="shared" si="11"/>
        <v/>
      </c>
      <c r="H80" t="str">
        <f t="shared" si="7"/>
        <v/>
      </c>
      <c r="J80" s="2" t="s">
        <v>4</v>
      </c>
      <c r="K80" s="2" t="s">
        <v>7</v>
      </c>
      <c r="L80" s="2" t="s">
        <v>60</v>
      </c>
      <c r="M80" s="3" t="b">
        <v>0</v>
      </c>
      <c r="N80" s="3" t="b">
        <v>0</v>
      </c>
      <c r="O80" s="3" t="b">
        <v>0</v>
      </c>
      <c r="P80" s="3"/>
      <c r="Q80" s="4"/>
      <c r="R80" s="4"/>
    </row>
    <row r="81" spans="1:18" outlineLevel="2" x14ac:dyDescent="0.25">
      <c r="A81" t="str">
        <f t="shared" si="8"/>
        <v/>
      </c>
      <c r="B81" t="str">
        <f>IF(AND(M81,J81="class"),L81,IF(ROW()&gt;2,IF(NOT(SUBSTITUTE(L81,B80,"")=L81),B80,""),""))</f>
        <v/>
      </c>
      <c r="C81" t="str">
        <f>IF(AND(J81="class",M81,NOT(K81="skos:Concept")),CONCATENATE("&lt;Section",H81,"&gt;",P81,"&lt;/Section",H81,"&gt;"),"")</f>
        <v/>
      </c>
      <c r="D81" t="str">
        <f t="shared" si="6"/>
        <v/>
      </c>
      <c r="E81" t="str">
        <f t="shared" si="9"/>
        <v/>
      </c>
      <c r="F81" t="str">
        <f t="shared" si="10"/>
        <v/>
      </c>
      <c r="G81" t="str">
        <f t="shared" si="11"/>
        <v/>
      </c>
      <c r="H81" t="str">
        <f t="shared" si="7"/>
        <v/>
      </c>
      <c r="J81" s="2" t="s">
        <v>4</v>
      </c>
      <c r="K81" s="2" t="s">
        <v>220</v>
      </c>
      <c r="L81" s="2" t="s">
        <v>272</v>
      </c>
      <c r="M81" s="3" t="b">
        <v>0</v>
      </c>
      <c r="N81" s="3" t="b">
        <v>0</v>
      </c>
      <c r="O81" s="3" t="b">
        <v>0</v>
      </c>
      <c r="P81" s="3"/>
      <c r="Q81" s="4"/>
      <c r="R81" s="4"/>
    </row>
    <row r="82" spans="1:18" outlineLevel="2" x14ac:dyDescent="0.25">
      <c r="A82" t="str">
        <f t="shared" si="8"/>
        <v/>
      </c>
      <c r="B82" t="str">
        <f>IF(AND(M82,J82="class"),L82,IF(ROW()&gt;2,IF(NOT(SUBSTITUTE(L82,B81,"")=L82),B81,""),""))</f>
        <v/>
      </c>
      <c r="C82" t="str">
        <f>IF(AND(J82="class",M82,NOT(K82="skos:Concept")),CONCATENATE("&lt;Section",H82,"&gt;",P82,"&lt;/Section",H82,"&gt;"),"")</f>
        <v/>
      </c>
      <c r="D82" t="str">
        <f t="shared" si="6"/>
        <v/>
      </c>
      <c r="E82" t="str">
        <f t="shared" si="9"/>
        <v/>
      </c>
      <c r="F82" t="str">
        <f t="shared" si="10"/>
        <v/>
      </c>
      <c r="G82" t="str">
        <f t="shared" si="11"/>
        <v/>
      </c>
      <c r="H82" t="str">
        <f t="shared" si="7"/>
        <v/>
      </c>
      <c r="J82" s="2" t="s">
        <v>4</v>
      </c>
      <c r="K82" s="2" t="s">
        <v>33</v>
      </c>
      <c r="L82" s="2" t="s">
        <v>61</v>
      </c>
      <c r="M82" s="3" t="b">
        <v>0</v>
      </c>
      <c r="N82" s="3" t="b">
        <v>0</v>
      </c>
      <c r="O82" s="3" t="b">
        <v>0</v>
      </c>
      <c r="P82" s="3"/>
      <c r="Q82" s="4"/>
      <c r="R82" s="4"/>
    </row>
    <row r="83" spans="1:18" outlineLevel="2" x14ac:dyDescent="0.25">
      <c r="A83" t="str">
        <f t="shared" si="8"/>
        <v/>
      </c>
      <c r="B83" t="str">
        <f>IF(AND(M83,J83="class"),L83,IF(ROW()&gt;2,IF(NOT(SUBSTITUTE(L83,B82,"")=L83),B82,""),""))</f>
        <v/>
      </c>
      <c r="C83" t="str">
        <f>IF(AND(J83="class",M83,NOT(K83="skos:Concept")),CONCATENATE("&lt;Section",H83,"&gt;",P83,"&lt;/Section",H83,"&gt;"),"")</f>
        <v/>
      </c>
      <c r="D83" t="str">
        <f t="shared" si="6"/>
        <v/>
      </c>
      <c r="E83" t="str">
        <f t="shared" si="9"/>
        <v/>
      </c>
      <c r="F83" t="str">
        <f t="shared" si="10"/>
        <v/>
      </c>
      <c r="G83" t="str">
        <f t="shared" si="11"/>
        <v/>
      </c>
      <c r="H83" t="str">
        <f t="shared" si="7"/>
        <v/>
      </c>
      <c r="J83" s="8" t="s">
        <v>215</v>
      </c>
      <c r="K83" s="8" t="s">
        <v>17</v>
      </c>
      <c r="L83" s="8" t="s">
        <v>62</v>
      </c>
      <c r="M83" s="9" t="b">
        <v>0</v>
      </c>
      <c r="N83" s="9" t="b">
        <v>0</v>
      </c>
      <c r="O83" s="9" t="b">
        <v>0</v>
      </c>
      <c r="P83" s="9"/>
      <c r="Q83" s="10"/>
      <c r="R83" s="10" t="s">
        <v>656</v>
      </c>
    </row>
    <row r="84" spans="1:18" outlineLevel="3" x14ac:dyDescent="0.25">
      <c r="A84" t="str">
        <f t="shared" si="8"/>
        <v/>
      </c>
      <c r="B84" t="str">
        <f>IF(AND(M84,J84="class"),L84,IF(ROW()&gt;2,IF(NOT(SUBSTITUTE(L84,B83,"")=L84),B83,""),""))</f>
        <v/>
      </c>
      <c r="C84" t="str">
        <f>IF(AND(J84="class",M84,NOT(K84="skos:Concept")),CONCATENATE("&lt;Section",H84,"&gt;",P84,"&lt;/Section",H84,"&gt;"),"")</f>
        <v/>
      </c>
      <c r="D84" t="str">
        <f t="shared" si="6"/>
        <v/>
      </c>
      <c r="E84" t="str">
        <f t="shared" si="9"/>
        <v/>
      </c>
      <c r="F84" t="str">
        <f t="shared" si="10"/>
        <v/>
      </c>
      <c r="G84" t="str">
        <f t="shared" si="11"/>
        <v/>
      </c>
      <c r="H84" t="str">
        <f t="shared" si="7"/>
        <v/>
      </c>
      <c r="J84" s="2" t="s">
        <v>4</v>
      </c>
      <c r="K84" s="2" t="s">
        <v>218</v>
      </c>
      <c r="L84" s="2" t="s">
        <v>273</v>
      </c>
      <c r="M84" s="3" t="b">
        <v>0</v>
      </c>
      <c r="N84" s="3" t="b">
        <v>0</v>
      </c>
      <c r="O84" s="3" t="b">
        <v>0</v>
      </c>
      <c r="P84" s="3"/>
      <c r="Q84" s="4"/>
      <c r="R84" s="4"/>
    </row>
    <row r="85" spans="1:18" outlineLevel="3" x14ac:dyDescent="0.25">
      <c r="A85" t="str">
        <f t="shared" si="8"/>
        <v/>
      </c>
      <c r="B85" t="str">
        <f>IF(AND(M85,J85="class"),L85,IF(ROW()&gt;2,IF(NOT(SUBSTITUTE(L85,B84,"")=L85),B84,""),""))</f>
        <v/>
      </c>
      <c r="C85" t="str">
        <f>IF(AND(J85="class",M85,NOT(K85="skos:Concept")),CONCATENATE("&lt;Section",H85,"&gt;",P85,"&lt;/Section",H85,"&gt;"),"")</f>
        <v/>
      </c>
      <c r="D85" t="str">
        <f t="shared" si="6"/>
        <v/>
      </c>
      <c r="E85" t="str">
        <f t="shared" si="9"/>
        <v/>
      </c>
      <c r="F85" t="str">
        <f t="shared" si="10"/>
        <v/>
      </c>
      <c r="G85" t="str">
        <f t="shared" si="11"/>
        <v/>
      </c>
      <c r="H85" t="str">
        <f t="shared" si="7"/>
        <v/>
      </c>
      <c r="J85" s="2" t="s">
        <v>4</v>
      </c>
      <c r="K85" s="2" t="s">
        <v>226</v>
      </c>
      <c r="L85" s="2" t="s">
        <v>274</v>
      </c>
      <c r="M85" s="3" t="b">
        <v>0</v>
      </c>
      <c r="N85" s="3" t="b">
        <v>0</v>
      </c>
      <c r="O85" s="3" t="b">
        <v>0</v>
      </c>
      <c r="P85" s="3"/>
      <c r="Q85" s="4"/>
      <c r="R85" s="4" t="s">
        <v>705</v>
      </c>
    </row>
    <row r="86" spans="1:18" outlineLevel="3" x14ac:dyDescent="0.25">
      <c r="A86" t="str">
        <f t="shared" si="8"/>
        <v/>
      </c>
      <c r="B86" t="str">
        <f>IF(AND(M86,J86="class"),L86,IF(ROW()&gt;2,IF(NOT(SUBSTITUTE(L86,B85,"")=L86),B85,""),""))</f>
        <v/>
      </c>
      <c r="C86" t="str">
        <f>IF(AND(J86="class",M86,NOT(K86="skos:Concept")),CONCATENATE("&lt;Section",H86,"&gt;",P86,"&lt;/Section",H86,"&gt;"),"")</f>
        <v/>
      </c>
      <c r="D86" t="str">
        <f t="shared" si="6"/>
        <v/>
      </c>
      <c r="E86" t="str">
        <f t="shared" si="9"/>
        <v/>
      </c>
      <c r="F86" t="str">
        <f t="shared" si="10"/>
        <v/>
      </c>
      <c r="G86" t="str">
        <f t="shared" si="11"/>
        <v/>
      </c>
      <c r="H86" t="str">
        <f t="shared" si="7"/>
        <v/>
      </c>
      <c r="J86" s="2" t="s">
        <v>4</v>
      </c>
      <c r="K86" s="2" t="s">
        <v>229</v>
      </c>
      <c r="L86" s="2" t="s">
        <v>275</v>
      </c>
      <c r="M86" s="3" t="b">
        <v>0</v>
      </c>
      <c r="N86" s="3" t="b">
        <v>0</v>
      </c>
      <c r="O86" s="3" t="b">
        <v>0</v>
      </c>
      <c r="P86" s="3"/>
      <c r="Q86" s="4"/>
      <c r="R86" s="4"/>
    </row>
    <row r="87" spans="1:18" outlineLevel="3" x14ac:dyDescent="0.25">
      <c r="A87" t="str">
        <f t="shared" si="8"/>
        <v/>
      </c>
      <c r="B87" t="str">
        <f>IF(AND(M87,J87="class"),L87,IF(ROW()&gt;2,IF(NOT(SUBSTITUTE(L87,B86,"")=L87),B86,""),""))</f>
        <v/>
      </c>
      <c r="C87" t="str">
        <f>IF(AND(J87="class",M87,NOT(K87="skos:Concept")),CONCATENATE("&lt;Section",H87,"&gt;",P87,"&lt;/Section",H87,"&gt;"),"")</f>
        <v/>
      </c>
      <c r="D87" t="str">
        <f t="shared" si="6"/>
        <v/>
      </c>
      <c r="E87" t="str">
        <f t="shared" si="9"/>
        <v/>
      </c>
      <c r="F87" t="str">
        <f t="shared" si="10"/>
        <v/>
      </c>
      <c r="G87" t="str">
        <f t="shared" si="11"/>
        <v/>
      </c>
      <c r="H87" t="str">
        <f t="shared" si="7"/>
        <v/>
      </c>
      <c r="J87" s="2" t="s">
        <v>4</v>
      </c>
      <c r="K87" s="2" t="s">
        <v>220</v>
      </c>
      <c r="L87" s="2" t="s">
        <v>276</v>
      </c>
      <c r="M87" s="3" t="b">
        <v>0</v>
      </c>
      <c r="N87" s="3" t="b">
        <v>0</v>
      </c>
      <c r="O87" s="3" t="b">
        <v>0</v>
      </c>
      <c r="P87" s="3"/>
      <c r="Q87" s="4"/>
      <c r="R87" s="4"/>
    </row>
    <row r="88" spans="1:18" outlineLevel="3" x14ac:dyDescent="0.25">
      <c r="A88" t="str">
        <f t="shared" si="8"/>
        <v/>
      </c>
      <c r="B88" t="str">
        <f>IF(AND(M88,J88="class"),L88,IF(ROW()&gt;2,IF(NOT(SUBSTITUTE(L88,B87,"")=L88),B87,""),""))</f>
        <v/>
      </c>
      <c r="C88" t="str">
        <f>IF(AND(J88="class",M88,NOT(K88="skos:Concept")),CONCATENATE("&lt;Section",H88,"&gt;",P88,"&lt;/Section",H88,"&gt;"),"")</f>
        <v/>
      </c>
      <c r="D88" t="str">
        <f t="shared" si="6"/>
        <v/>
      </c>
      <c r="E88" t="str">
        <f t="shared" si="9"/>
        <v/>
      </c>
      <c r="F88" t="str">
        <f t="shared" si="10"/>
        <v/>
      </c>
      <c r="G88" t="str">
        <f t="shared" si="11"/>
        <v/>
      </c>
      <c r="H88" t="str">
        <f t="shared" si="7"/>
        <v/>
      </c>
      <c r="J88" s="2" t="s">
        <v>4</v>
      </c>
      <c r="K88" s="2" t="s">
        <v>232</v>
      </c>
      <c r="L88" s="2" t="s">
        <v>277</v>
      </c>
      <c r="M88" s="3" t="b">
        <v>0</v>
      </c>
      <c r="N88" s="3" t="b">
        <v>0</v>
      </c>
      <c r="O88" s="3" t="b">
        <v>0</v>
      </c>
      <c r="P88" s="3" t="str">
        <f>VLOOKUP(K88,dcat_terms!$B$2:$E$165,3,FALSE)</f>
        <v>in scheme</v>
      </c>
      <c r="Q88" s="3" t="str">
        <f>VLOOKUP(K88,dcat_terms!$B$2:$E$165,4,FALSE)</f>
        <v>in thesaurus</v>
      </c>
      <c r="R88" s="4"/>
    </row>
    <row r="89" spans="1:18" outlineLevel="2" x14ac:dyDescent="0.25">
      <c r="A89" t="str">
        <f t="shared" si="8"/>
        <v/>
      </c>
      <c r="B89" t="str">
        <f>IF(AND(M89,J89="class"),L89,IF(ROW()&gt;2,IF(NOT(SUBSTITUTE(L89,B88,"")=L89),B88,""),""))</f>
        <v/>
      </c>
      <c r="C89" t="str">
        <f>IF(AND(J89="class",M89,NOT(K89="skos:Concept")),CONCATENATE("&lt;Section",H89,"&gt;",P89,"&lt;/Section",H89,"&gt;"),"")</f>
        <v/>
      </c>
      <c r="D89" t="str">
        <f t="shared" si="6"/>
        <v/>
      </c>
      <c r="E89" t="str">
        <f t="shared" si="9"/>
        <v/>
      </c>
      <c r="F89" t="str">
        <f t="shared" si="10"/>
        <v/>
      </c>
      <c r="G89" t="str">
        <f t="shared" si="11"/>
        <v/>
      </c>
      <c r="H89" t="str">
        <f t="shared" si="7"/>
        <v/>
      </c>
      <c r="J89" s="2" t="s">
        <v>4</v>
      </c>
      <c r="K89" s="2" t="s">
        <v>63</v>
      </c>
      <c r="L89" s="2" t="s">
        <v>64</v>
      </c>
      <c r="M89" s="3" t="b">
        <v>0</v>
      </c>
      <c r="N89" s="3" t="b">
        <v>0</v>
      </c>
      <c r="O89" s="3" t="b">
        <v>0</v>
      </c>
      <c r="P89" s="54" t="s">
        <v>526</v>
      </c>
      <c r="Q89" s="51" t="s">
        <v>848</v>
      </c>
      <c r="R89" s="4"/>
    </row>
    <row r="90" spans="1:18" outlineLevel="2" x14ac:dyDescent="0.25">
      <c r="A90" t="str">
        <f t="shared" si="8"/>
        <v/>
      </c>
      <c r="B90" t="str">
        <f>IF(AND(M90,J90="class"),L90,IF(ROW()&gt;2,IF(NOT(SUBSTITUTE(L90,B89,"")=L90),B89,""),""))</f>
        <v/>
      </c>
      <c r="C90" t="str">
        <f>IF(AND(J90="class",M90,NOT(K90="skos:Concept")),CONCATENATE("&lt;Section",H90,"&gt;",P90,"&lt;/Section",H90,"&gt;"),"")</f>
        <v/>
      </c>
      <c r="D90" t="str">
        <f t="shared" si="6"/>
        <v/>
      </c>
      <c r="E90" t="str">
        <f t="shared" si="9"/>
        <v/>
      </c>
      <c r="F90" t="str">
        <f t="shared" si="10"/>
        <v/>
      </c>
      <c r="G90" t="str">
        <f t="shared" si="11"/>
        <v/>
      </c>
      <c r="H90" t="str">
        <f t="shared" si="7"/>
        <v/>
      </c>
      <c r="J90" s="2" t="s">
        <v>4</v>
      </c>
      <c r="K90" s="2" t="s">
        <v>227</v>
      </c>
      <c r="L90" s="2" t="s">
        <v>466</v>
      </c>
      <c r="M90" s="3" t="b">
        <v>0</v>
      </c>
      <c r="N90" s="3" t="b">
        <v>0</v>
      </c>
      <c r="O90" s="3" t="b">
        <v>0</v>
      </c>
      <c r="P90" s="3"/>
      <c r="Q90" s="4"/>
      <c r="R90" s="4"/>
    </row>
    <row r="91" spans="1:18" outlineLevel="2" x14ac:dyDescent="0.25">
      <c r="A91" t="str">
        <f t="shared" si="8"/>
        <v/>
      </c>
      <c r="B91" t="str">
        <f>IF(AND(M91,J91="class"),L91,IF(ROW()&gt;2,IF(NOT(SUBSTITUTE(L91,B90,"")=L91),B90,""),""))</f>
        <v/>
      </c>
      <c r="C91" t="str">
        <f>IF(AND(J91="class",M91,NOT(K91="skos:Concept")),CONCATENATE("&lt;Section",H91,"&gt;",P91,"&lt;/Section",H91,"&gt;"),"")</f>
        <v/>
      </c>
      <c r="D91" t="str">
        <f t="shared" si="6"/>
        <v/>
      </c>
      <c r="E91" t="str">
        <f t="shared" si="9"/>
        <v/>
      </c>
      <c r="F91" t="str">
        <f t="shared" si="10"/>
        <v/>
      </c>
      <c r="G91" t="str">
        <f t="shared" si="11"/>
        <v/>
      </c>
      <c r="H91" t="str">
        <f t="shared" si="7"/>
        <v/>
      </c>
      <c r="J91" s="2" t="s">
        <v>4</v>
      </c>
      <c r="K91" s="2" t="s">
        <v>5</v>
      </c>
      <c r="L91" s="2" t="s">
        <v>65</v>
      </c>
      <c r="M91" s="3" t="b">
        <v>0</v>
      </c>
      <c r="N91" s="3" t="b">
        <v>0</v>
      </c>
      <c r="O91" s="3" t="b">
        <v>0</v>
      </c>
      <c r="P91" s="3"/>
      <c r="Q91" s="4"/>
      <c r="R91" s="4"/>
    </row>
    <row r="92" spans="1:18" outlineLevel="2" x14ac:dyDescent="0.25">
      <c r="A92" t="str">
        <f t="shared" si="8"/>
        <v/>
      </c>
      <c r="B92" t="str">
        <f>IF(AND(M92,J92="class"),L92,IF(ROW()&gt;2,IF(NOT(SUBSTITUTE(L92,B91,"")=L92),B91,""),""))</f>
        <v/>
      </c>
      <c r="C92" t="str">
        <f>IF(AND(J92="class",M92,NOT(K92="skos:Concept")),CONCATENATE("&lt;Section",H92,"&gt;",P92,"&lt;/Section",H92,"&gt;"),"")</f>
        <v/>
      </c>
      <c r="D92" t="str">
        <f t="shared" si="6"/>
        <v/>
      </c>
      <c r="E92" t="str">
        <f t="shared" si="9"/>
        <v/>
      </c>
      <c r="F92" t="str">
        <f t="shared" si="10"/>
        <v/>
      </c>
      <c r="G92" t="str">
        <f t="shared" si="11"/>
        <v/>
      </c>
      <c r="H92" t="str">
        <f t="shared" si="7"/>
        <v/>
      </c>
      <c r="J92" s="2" t="s">
        <v>4</v>
      </c>
      <c r="K92" s="2" t="s">
        <v>220</v>
      </c>
      <c r="L92" s="2" t="s">
        <v>278</v>
      </c>
      <c r="M92" s="3" t="b">
        <v>0</v>
      </c>
      <c r="N92" s="3" t="b">
        <v>0</v>
      </c>
      <c r="O92" s="3" t="b">
        <v>0</v>
      </c>
      <c r="P92" s="3"/>
      <c r="Q92" s="4"/>
      <c r="R92" s="4"/>
    </row>
    <row r="93" spans="1:18" outlineLevel="1" x14ac:dyDescent="0.25">
      <c r="A93" t="str">
        <f t="shared" si="8"/>
        <v/>
      </c>
      <c r="B93" t="str">
        <f>IF(AND(M93,J93="class"),L93,IF(ROW()&gt;2,IF(NOT(SUBSTITUTE(L93,B92,"")=L93),B92,""),""))</f>
        <v/>
      </c>
      <c r="C93" t="str">
        <f>IF(AND(J93="class",M93,NOT(K93="skos:Concept")),CONCATENATE("&lt;Section",H93,"&gt;",P93,"&lt;/Section",H93,"&gt;"),"")</f>
        <v/>
      </c>
      <c r="D93" t="str">
        <f t="shared" si="6"/>
        <v/>
      </c>
      <c r="E93" t="str">
        <f t="shared" si="9"/>
        <v/>
      </c>
      <c r="F93" t="str">
        <f t="shared" si="10"/>
        <v/>
      </c>
      <c r="G93" t="str">
        <f t="shared" si="11"/>
        <v/>
      </c>
      <c r="H93" t="str">
        <f t="shared" si="7"/>
        <v/>
      </c>
      <c r="J93" s="2" t="s">
        <v>4</v>
      </c>
      <c r="K93" s="2" t="s">
        <v>66</v>
      </c>
      <c r="L93" s="2" t="s">
        <v>67</v>
      </c>
      <c r="M93" s="3" t="b">
        <v>0</v>
      </c>
      <c r="N93" s="3" t="b">
        <v>0</v>
      </c>
      <c r="O93" s="3" t="b">
        <v>0</v>
      </c>
      <c r="P93" s="3"/>
      <c r="Q93" s="4"/>
      <c r="R93" s="4"/>
    </row>
    <row r="94" spans="1:18" outlineLevel="1" x14ac:dyDescent="0.25">
      <c r="A94" t="str">
        <f t="shared" si="8"/>
        <v/>
      </c>
      <c r="B94" t="str">
        <f>IF(AND(M94,J94="class"),L94,IF(ROW()&gt;2,IF(NOT(SUBSTITUTE(L94,B93,"")=L94),B93,""),""))</f>
        <v/>
      </c>
      <c r="C94" t="str">
        <f>IF(AND(J94="class",M94,NOT(K94="skos:Concept")),CONCATENATE("&lt;Section",H94,"&gt;",P94,"&lt;/Section",H94,"&gt;"),"")</f>
        <v/>
      </c>
      <c r="D94" t="str">
        <f t="shared" si="6"/>
        <v/>
      </c>
      <c r="E94" t="str">
        <f t="shared" si="9"/>
        <v/>
      </c>
      <c r="F94" t="str">
        <f t="shared" si="10"/>
        <v/>
      </c>
      <c r="G94" t="str">
        <f t="shared" si="11"/>
        <v/>
      </c>
      <c r="H94" t="str">
        <f t="shared" si="7"/>
        <v/>
      </c>
      <c r="J94" s="8" t="s">
        <v>215</v>
      </c>
      <c r="K94" s="8" t="s">
        <v>454</v>
      </c>
      <c r="L94" s="8" t="s">
        <v>455</v>
      </c>
      <c r="M94" s="9" t="b">
        <v>0</v>
      </c>
      <c r="N94" s="9" t="b">
        <v>0</v>
      </c>
      <c r="O94" s="9" t="b">
        <v>0</v>
      </c>
      <c r="P94" s="9"/>
      <c r="Q94" s="10"/>
      <c r="R94" s="10" t="s">
        <v>656</v>
      </c>
    </row>
    <row r="95" spans="1:18" s="33" customFormat="1" outlineLevel="2" x14ac:dyDescent="0.25">
      <c r="A95" t="str">
        <f t="shared" si="8"/>
        <v/>
      </c>
      <c r="B95" t="str">
        <f>IF(AND(M95,J95="class"),L95,IF(ROW()&gt;2,IF(NOT(SUBSTITUTE(L95,B94,"")=L95),B94,""),""))</f>
        <v/>
      </c>
      <c r="C95" t="str">
        <f>IF(AND(J95="class",M95,NOT(K95="skos:Concept")),CONCATENATE("&lt;Section",H95,"&gt;",P95,"&lt;/Section",H95,"&gt;"),"")</f>
        <v/>
      </c>
      <c r="D95" t="str">
        <f t="shared" si="6"/>
        <v/>
      </c>
      <c r="E95" t="str">
        <f t="shared" si="9"/>
        <v/>
      </c>
      <c r="F95" t="str">
        <f t="shared" si="10"/>
        <v/>
      </c>
      <c r="G95" t="str">
        <f t="shared" si="11"/>
        <v/>
      </c>
      <c r="H95" t="str">
        <f t="shared" si="7"/>
        <v/>
      </c>
      <c r="J95" s="24" t="s">
        <v>4</v>
      </c>
      <c r="K95" s="24" t="s">
        <v>218</v>
      </c>
      <c r="L95" s="24" t="s">
        <v>456</v>
      </c>
      <c r="M95" s="31" t="b">
        <v>0</v>
      </c>
      <c r="N95" s="31" t="b">
        <v>0</v>
      </c>
      <c r="O95" s="31" t="b">
        <v>0</v>
      </c>
      <c r="P95" s="31"/>
      <c r="Q95" s="32"/>
      <c r="R95" s="32"/>
    </row>
    <row r="96" spans="1:18" s="33" customFormat="1" outlineLevel="2" x14ac:dyDescent="0.25">
      <c r="A96" t="str">
        <f t="shared" si="8"/>
        <v/>
      </c>
      <c r="B96" t="str">
        <f>IF(AND(M96,J96="class"),L96,IF(ROW()&gt;2,IF(NOT(SUBSTITUTE(L96,B95,"")=L96),B95,""),""))</f>
        <v/>
      </c>
      <c r="C96" t="str">
        <f>IF(AND(J96="class",M96,NOT(K96="skos:Concept")),CONCATENATE("&lt;Section",H96,"&gt;",P96,"&lt;/Section",H96,"&gt;"),"")</f>
        <v/>
      </c>
      <c r="D96" t="str">
        <f t="shared" si="6"/>
        <v/>
      </c>
      <c r="E96" t="str">
        <f t="shared" si="9"/>
        <v/>
      </c>
      <c r="F96" t="str">
        <f t="shared" si="10"/>
        <v/>
      </c>
      <c r="G96" t="str">
        <f t="shared" si="11"/>
        <v/>
      </c>
      <c r="H96" t="str">
        <f t="shared" si="7"/>
        <v/>
      </c>
      <c r="J96" s="24" t="s">
        <v>4</v>
      </c>
      <c r="K96" s="24" t="s">
        <v>5</v>
      </c>
      <c r="L96" s="24" t="s">
        <v>457</v>
      </c>
      <c r="M96" s="31" t="b">
        <v>0</v>
      </c>
      <c r="N96" s="31" t="b">
        <v>0</v>
      </c>
      <c r="O96" s="31" t="b">
        <v>0</v>
      </c>
      <c r="P96" s="31"/>
      <c r="Q96" s="32"/>
      <c r="R96" s="32"/>
    </row>
    <row r="97" spans="1:18" s="33" customFormat="1" outlineLevel="2" x14ac:dyDescent="0.25">
      <c r="A97" t="str">
        <f t="shared" si="8"/>
        <v/>
      </c>
      <c r="B97" t="str">
        <f>IF(AND(M97,J97="class"),L97,IF(ROW()&gt;2,IF(NOT(SUBSTITUTE(L97,B96,"")=L97),B96,""),""))</f>
        <v/>
      </c>
      <c r="C97" t="str">
        <f>IF(AND(J97="class",M97,NOT(K97="skos:Concept")),CONCATENATE("&lt;Section",H97,"&gt;",P97,"&lt;/Section",H97,"&gt;"),"")</f>
        <v/>
      </c>
      <c r="D97" t="str">
        <f t="shared" si="6"/>
        <v/>
      </c>
      <c r="E97" t="str">
        <f t="shared" si="9"/>
        <v/>
      </c>
      <c r="F97" t="str">
        <f t="shared" si="10"/>
        <v/>
      </c>
      <c r="G97" t="str">
        <f t="shared" si="11"/>
        <v/>
      </c>
      <c r="H97" t="str">
        <f t="shared" si="7"/>
        <v/>
      </c>
      <c r="J97" s="24" t="s">
        <v>4</v>
      </c>
      <c r="K97" s="24" t="s">
        <v>7</v>
      </c>
      <c r="L97" s="24" t="s">
        <v>458</v>
      </c>
      <c r="M97" s="31" t="b">
        <v>0</v>
      </c>
      <c r="N97" s="31" t="b">
        <v>0</v>
      </c>
      <c r="O97" s="31" t="b">
        <v>0</v>
      </c>
      <c r="P97" s="31"/>
      <c r="Q97" s="32"/>
      <c r="R97" s="32"/>
    </row>
    <row r="98" spans="1:18" s="33" customFormat="1" outlineLevel="2" x14ac:dyDescent="0.25">
      <c r="A98" t="str">
        <f t="shared" si="8"/>
        <v/>
      </c>
      <c r="B98" t="str">
        <f>IF(AND(M98,J98="class"),L98,IF(ROW()&gt;2,IF(NOT(SUBSTITUTE(L98,B97,"")=L98),B97,""),""))</f>
        <v/>
      </c>
      <c r="C98" t="str">
        <f>IF(AND(J98="class",M98,NOT(K98="skos:Concept")),CONCATENATE("&lt;Section",H98,"&gt;",P98,"&lt;/Section",H98,"&gt;"),"")</f>
        <v/>
      </c>
      <c r="D98" t="str">
        <f t="shared" si="6"/>
        <v/>
      </c>
      <c r="E98" t="str">
        <f t="shared" si="9"/>
        <v/>
      </c>
      <c r="F98" t="str">
        <f t="shared" si="10"/>
        <v/>
      </c>
      <c r="G98" t="str">
        <f t="shared" si="11"/>
        <v/>
      </c>
      <c r="H98" t="str">
        <f t="shared" si="7"/>
        <v/>
      </c>
      <c r="J98" s="24" t="s">
        <v>4</v>
      </c>
      <c r="K98" s="24" t="s">
        <v>220</v>
      </c>
      <c r="L98" s="24" t="s">
        <v>459</v>
      </c>
      <c r="M98" s="31" t="b">
        <v>0</v>
      </c>
      <c r="N98" s="31" t="b">
        <v>0</v>
      </c>
      <c r="O98" s="31" t="b">
        <v>0</v>
      </c>
      <c r="P98" s="31"/>
      <c r="Q98" s="32"/>
      <c r="R98" s="32"/>
    </row>
    <row r="99" spans="1:18" outlineLevel="1" x14ac:dyDescent="0.25">
      <c r="A99" t="str">
        <f t="shared" si="8"/>
        <v/>
      </c>
      <c r="B99" t="str">
        <f>IF(AND(M99,J99="class"),L99,IF(ROW()&gt;2,IF(NOT(SUBSTITUTE(L99,B98,"")=L99),B98,""),""))</f>
        <v/>
      </c>
      <c r="C99" t="str">
        <f>IF(AND(J99="class",M99,NOT(K99="skos:Concept")),CONCATENATE("&lt;Section",H99,"&gt;",P99,"&lt;/Section",H99,"&gt;"),"")</f>
        <v/>
      </c>
      <c r="D99" t="str">
        <f t="shared" si="6"/>
        <v/>
      </c>
      <c r="E99" t="str">
        <f t="shared" si="9"/>
        <v/>
      </c>
      <c r="F99" t="str">
        <f t="shared" si="10"/>
        <v/>
      </c>
      <c r="G99" t="str">
        <f t="shared" si="11"/>
        <v/>
      </c>
      <c r="H99" t="str">
        <f t="shared" si="7"/>
        <v/>
      </c>
      <c r="J99" s="2" t="s">
        <v>4</v>
      </c>
      <c r="K99" s="2" t="s">
        <v>68</v>
      </c>
      <c r="L99" s="2" t="s">
        <v>69</v>
      </c>
      <c r="M99" s="3" t="b">
        <v>0</v>
      </c>
      <c r="N99" s="3" t="b">
        <v>0</v>
      </c>
      <c r="O99" s="3" t="b">
        <v>0</v>
      </c>
      <c r="P99" s="3"/>
      <c r="Q99" s="4"/>
      <c r="R99" s="4"/>
    </row>
    <row r="100" spans="1:18" outlineLevel="1" x14ac:dyDescent="0.25">
      <c r="A100" t="str">
        <f t="shared" si="8"/>
        <v/>
      </c>
      <c r="B100" t="str">
        <f>IF(AND(M100,J100="class"),L100,IF(ROW()&gt;2,IF(NOT(SUBSTITUTE(L100,B99,"")=L100),B99,""),""))</f>
        <v/>
      </c>
      <c r="C100" t="str">
        <f>IF(AND(J100="class",M100,NOT(K100="skos:Concept")),CONCATENATE("&lt;Section",H100,"&gt;",P100,"&lt;/Section",H100,"&gt;"),"")</f>
        <v/>
      </c>
      <c r="D100" t="str">
        <f t="shared" si="6"/>
        <v/>
      </c>
      <c r="E100" t="str">
        <f t="shared" si="9"/>
        <v/>
      </c>
      <c r="F100" t="str">
        <f t="shared" si="10"/>
        <v/>
      </c>
      <c r="G100" t="str">
        <f t="shared" si="11"/>
        <v/>
      </c>
      <c r="H100" t="str">
        <f t="shared" si="7"/>
        <v/>
      </c>
      <c r="J100" s="8" t="s">
        <v>215</v>
      </c>
      <c r="K100" s="8" t="s">
        <v>70</v>
      </c>
      <c r="L100" s="8" t="s">
        <v>71</v>
      </c>
      <c r="M100" s="9" t="b">
        <v>0</v>
      </c>
      <c r="N100" s="9" t="b">
        <v>0</v>
      </c>
      <c r="O100" s="9" t="b">
        <v>0</v>
      </c>
      <c r="P100" s="9"/>
      <c r="Q100" s="10"/>
      <c r="R100" s="10" t="s">
        <v>656</v>
      </c>
    </row>
    <row r="101" spans="1:18" outlineLevel="2" x14ac:dyDescent="0.25">
      <c r="A101" t="str">
        <f t="shared" si="8"/>
        <v/>
      </c>
      <c r="B101" t="str">
        <f>IF(AND(M101,J101="class"),L101,IF(ROW()&gt;2,IF(NOT(SUBSTITUTE(L101,B100,"")=L101),B100,""),""))</f>
        <v/>
      </c>
      <c r="C101" t="str">
        <f>IF(AND(J101="class",M101,NOT(K101="skos:Concept")),CONCATENATE("&lt;Section",H101,"&gt;",P101,"&lt;/Section",H101,"&gt;"),"")</f>
        <v/>
      </c>
      <c r="D101" t="str">
        <f t="shared" si="6"/>
        <v/>
      </c>
      <c r="E101" t="str">
        <f t="shared" si="9"/>
        <v/>
      </c>
      <c r="F101" t="str">
        <f t="shared" si="10"/>
        <v/>
      </c>
      <c r="G101" t="str">
        <f t="shared" si="11"/>
        <v/>
      </c>
      <c r="H101" t="str">
        <f t="shared" si="7"/>
        <v/>
      </c>
      <c r="J101" s="2" t="s">
        <v>4</v>
      </c>
      <c r="K101" s="2" t="s">
        <v>218</v>
      </c>
      <c r="L101" s="2" t="s">
        <v>279</v>
      </c>
      <c r="M101" s="3" t="b">
        <v>0</v>
      </c>
      <c r="N101" s="3" t="b">
        <v>0</v>
      </c>
      <c r="O101" s="3" t="b">
        <v>0</v>
      </c>
      <c r="P101" s="3"/>
      <c r="Q101" s="4"/>
      <c r="R101" s="4"/>
    </row>
    <row r="102" spans="1:18" outlineLevel="2" x14ac:dyDescent="0.25">
      <c r="A102" t="str">
        <f t="shared" si="8"/>
        <v/>
      </c>
      <c r="B102" t="str">
        <f>IF(AND(M102,J102="class"),L102,IF(ROW()&gt;2,IF(NOT(SUBSTITUTE(L102,B101,"")=L102),B101,""),""))</f>
        <v/>
      </c>
      <c r="C102" t="str">
        <f>IF(AND(J102="class",M102,NOT(K102="skos:Concept")),CONCATENATE("&lt;Section",H102,"&gt;",P102,"&lt;/Section",H102,"&gt;"),"")</f>
        <v/>
      </c>
      <c r="D102" t="str">
        <f t="shared" si="6"/>
        <v/>
      </c>
      <c r="E102" t="str">
        <f t="shared" si="9"/>
        <v/>
      </c>
      <c r="F102" t="str">
        <f t="shared" si="10"/>
        <v/>
      </c>
      <c r="G102" t="str">
        <f t="shared" si="11"/>
        <v/>
      </c>
      <c r="H102" t="str">
        <f t="shared" si="7"/>
        <v/>
      </c>
      <c r="J102" s="2" t="s">
        <v>4</v>
      </c>
      <c r="K102" s="2" t="s">
        <v>280</v>
      </c>
      <c r="L102" s="2" t="s">
        <v>281</v>
      </c>
      <c r="M102" s="3" t="b">
        <v>0</v>
      </c>
      <c r="N102" s="3" t="b">
        <v>0</v>
      </c>
      <c r="O102" s="3" t="b">
        <v>0</v>
      </c>
      <c r="P102" s="3"/>
      <c r="Q102" s="4"/>
      <c r="R102" s="4"/>
    </row>
    <row r="103" spans="1:18" outlineLevel="2" x14ac:dyDescent="0.25">
      <c r="A103" t="str">
        <f t="shared" si="8"/>
        <v/>
      </c>
      <c r="B103" t="str">
        <f>IF(AND(M103,J103="class"),L103,IF(ROW()&gt;2,IF(NOT(SUBSTITUTE(L103,B102,"")=L103),B102,""),""))</f>
        <v/>
      </c>
      <c r="C103" t="str">
        <f>IF(AND(J103="class",M103,NOT(K103="skos:Concept")),CONCATENATE("&lt;Section",H103,"&gt;",P103,"&lt;/Section",H103,"&gt;"),"")</f>
        <v/>
      </c>
      <c r="D103" t="str">
        <f t="shared" si="6"/>
        <v/>
      </c>
      <c r="E103" t="str">
        <f t="shared" si="9"/>
        <v/>
      </c>
      <c r="F103" t="str">
        <f t="shared" si="10"/>
        <v/>
      </c>
      <c r="G103" t="str">
        <f t="shared" si="11"/>
        <v/>
      </c>
      <c r="H103" t="str">
        <f t="shared" si="7"/>
        <v/>
      </c>
      <c r="J103" s="2" t="s">
        <v>4</v>
      </c>
      <c r="K103" s="2" t="s">
        <v>250</v>
      </c>
      <c r="L103" s="2" t="s">
        <v>282</v>
      </c>
      <c r="M103" s="3" t="b">
        <v>0</v>
      </c>
      <c r="N103" s="3" t="b">
        <v>0</v>
      </c>
      <c r="O103" s="3" t="b">
        <v>0</v>
      </c>
      <c r="P103" s="3"/>
      <c r="Q103" s="4"/>
      <c r="R103" s="4"/>
    </row>
    <row r="104" spans="1:18" outlineLevel="2" x14ac:dyDescent="0.25">
      <c r="A104" t="str">
        <f t="shared" si="8"/>
        <v/>
      </c>
      <c r="B104" t="str">
        <f>IF(AND(M104,J104="class"),L104,IF(ROW()&gt;2,IF(NOT(SUBSTITUTE(L104,B103,"")=L104),B103,""),""))</f>
        <v/>
      </c>
      <c r="C104" t="str">
        <f>IF(AND(J104="class",M104,NOT(K104="skos:Concept")),CONCATENATE("&lt;Section",H104,"&gt;",P104,"&lt;/Section",H104,"&gt;"),"")</f>
        <v/>
      </c>
      <c r="D104" t="str">
        <f t="shared" si="6"/>
        <v/>
      </c>
      <c r="E104" t="str">
        <f t="shared" si="9"/>
        <v/>
      </c>
      <c r="F104" t="str">
        <f t="shared" si="10"/>
        <v/>
      </c>
      <c r="G104" t="str">
        <f t="shared" si="11"/>
        <v/>
      </c>
      <c r="H104" t="str">
        <f t="shared" si="7"/>
        <v/>
      </c>
      <c r="J104" s="2" t="s">
        <v>4</v>
      </c>
      <c r="K104" s="2" t="s">
        <v>229</v>
      </c>
      <c r="L104" s="2" t="s">
        <v>283</v>
      </c>
      <c r="M104" s="3" t="b">
        <v>0</v>
      </c>
      <c r="N104" s="3" t="b">
        <v>0</v>
      </c>
      <c r="O104" s="3" t="b">
        <v>0</v>
      </c>
      <c r="P104" s="3"/>
      <c r="Q104" s="4"/>
      <c r="R104" s="4"/>
    </row>
    <row r="105" spans="1:18" outlineLevel="2" x14ac:dyDescent="0.25">
      <c r="A105" t="str">
        <f t="shared" si="8"/>
        <v/>
      </c>
      <c r="B105" t="str">
        <f>IF(AND(M105,J105="class"),L105,IF(ROW()&gt;2,IF(NOT(SUBSTITUTE(L105,B104,"")=L105),B104,""),""))</f>
        <v/>
      </c>
      <c r="C105" t="str">
        <f>IF(AND(J105="class",M105,NOT(K105="skos:Concept")),CONCATENATE("&lt;Section",H105,"&gt;",P105,"&lt;/Section",H105,"&gt;"),"")</f>
        <v/>
      </c>
      <c r="D105" t="str">
        <f t="shared" si="6"/>
        <v/>
      </c>
      <c r="E105" t="str">
        <f t="shared" si="9"/>
        <v/>
      </c>
      <c r="F105" t="str">
        <f t="shared" si="10"/>
        <v/>
      </c>
      <c r="G105" t="str">
        <f t="shared" si="11"/>
        <v/>
      </c>
      <c r="H105" t="str">
        <f t="shared" si="7"/>
        <v/>
      </c>
      <c r="J105" s="2" t="s">
        <v>4</v>
      </c>
      <c r="K105" s="2" t="s">
        <v>220</v>
      </c>
      <c r="L105" s="2" t="s">
        <v>284</v>
      </c>
      <c r="M105" s="3" t="b">
        <v>0</v>
      </c>
      <c r="N105" s="3" t="b">
        <v>0</v>
      </c>
      <c r="O105" s="3" t="b">
        <v>0</v>
      </c>
      <c r="P105" s="3"/>
      <c r="Q105" s="4"/>
      <c r="R105" s="4"/>
    </row>
    <row r="106" spans="1:18" outlineLevel="1" x14ac:dyDescent="0.25">
      <c r="A106" t="str">
        <f t="shared" si="8"/>
        <v/>
      </c>
      <c r="B106" t="str">
        <f>IF(AND(M106,J106="class"),L106,IF(ROW()&gt;2,IF(NOT(SUBSTITUTE(L106,B105,"")=L106),B105,""),""))</f>
        <v/>
      </c>
      <c r="C106" t="str">
        <f>IF(AND(J106="class",M106,NOT(K106="skos:Concept")),CONCATENATE("&lt;Section",H106,"&gt;",P106,"&lt;/Section",H106,"&gt;"),"")</f>
        <v/>
      </c>
      <c r="D106" t="str">
        <f t="shared" si="6"/>
        <v/>
      </c>
      <c r="E106" t="str">
        <f t="shared" si="9"/>
        <v/>
      </c>
      <c r="F106" t="str">
        <f t="shared" si="10"/>
        <v/>
      </c>
      <c r="G106" t="str">
        <f t="shared" si="11"/>
        <v/>
      </c>
      <c r="H106" t="str">
        <f t="shared" si="7"/>
        <v/>
      </c>
      <c r="J106" s="2" t="s">
        <v>4</v>
      </c>
      <c r="K106" s="2" t="s">
        <v>72</v>
      </c>
      <c r="L106" s="2" t="s">
        <v>73</v>
      </c>
      <c r="M106" s="3" t="b">
        <v>0</v>
      </c>
      <c r="N106" s="3" t="b">
        <v>0</v>
      </c>
      <c r="O106" s="3" t="b">
        <v>0</v>
      </c>
      <c r="P106" s="3"/>
      <c r="Q106" s="4"/>
      <c r="R106" s="4"/>
    </row>
    <row r="107" spans="1:18" outlineLevel="1" x14ac:dyDescent="0.25">
      <c r="A107" t="str">
        <f t="shared" si="8"/>
        <v>&lt;name&gt;dcat:Dataset&lt;/name&gt;</v>
      </c>
      <c r="B107" t="str">
        <f>IF(AND(M107,J107="class"),L107,IF(ROW()&gt;2,IF(NOT(SUBSTITUTE(L107,B106,"")=L107),B106,""),""))</f>
        <v>/rdf:RDF/dcat:Catalog/dcat:dataset/dcat:Dataset</v>
      </c>
      <c r="C107" t="str">
        <f>IF(AND(J107="class",M107,NOT(K107="skos:Concept")),CONCATENATE("&lt;Section",H107,"&gt;",P107,"&lt;/Section",H107,"&gt;"),"")</f>
        <v>&lt;SectionDataset&gt;dataset&lt;/SectionDataset&gt;</v>
      </c>
      <c r="D107" t="str">
        <f t="shared" si="6"/>
        <v>&lt;element name="dcat:Dataset" context="/rdf:RDF/dcat:Catalog/dcat:dataset/dcat:Dataset"&gt;&lt;label&gt;dataset&lt;/label&gt;&lt;/element&gt;</v>
      </c>
      <c r="E107" t="str">
        <f t="shared" si="9"/>
        <v>&lt;section  name="SectionDataset"&gt;</v>
      </c>
      <c r="F107" t="str">
        <f t="shared" si="10"/>
        <v>&lt;field name="fieldId-107" xpath="/rdf:RDF/dcat:Catalog/dcat:dataset/dcat:Dataset" or="Dataset" in="/rdf:RDF/dcat:Catalog/dcat:dataset"/&gt;</v>
      </c>
      <c r="G107" t="str">
        <f t="shared" si="11"/>
        <v/>
      </c>
      <c r="H107" t="str">
        <f t="shared" si="7"/>
        <v>Dataset</v>
      </c>
      <c r="J107" s="8" t="s">
        <v>215</v>
      </c>
      <c r="K107" s="8" t="s">
        <v>74</v>
      </c>
      <c r="L107" s="9" t="s">
        <v>75</v>
      </c>
      <c r="M107" s="9" t="b">
        <v>1</v>
      </c>
      <c r="N107" s="53" t="b">
        <v>1</v>
      </c>
      <c r="O107" s="9" t="b">
        <v>1</v>
      </c>
      <c r="P107" s="9" t="str">
        <f>VLOOKUP(K107,dcat_terms!$B$2:$E$151,3,FALSE)</f>
        <v>dataset</v>
      </c>
      <c r="Q107" s="9" t="str">
        <f>VLOOKUP(K107,dcat_terms!$B$2:$E$151,4,FALSE)</f>
        <v>dataset</v>
      </c>
      <c r="R107" s="10"/>
    </row>
    <row r="108" spans="1:18" outlineLevel="2" x14ac:dyDescent="0.25">
      <c r="A108" t="str">
        <f t="shared" si="8"/>
        <v/>
      </c>
      <c r="B108" t="str">
        <f>IF(AND(M108,J108="class"),L108,IF(ROW()&gt;2,IF(NOT(SUBSTITUTE(L108,B107,"")=L108),B107,""),""))</f>
        <v>/rdf:RDF/dcat:Catalog/dcat:dataset/dcat:Dataset</v>
      </c>
      <c r="C108" t="str">
        <f>IF(AND(J108="class",M108,NOT(K108="skos:Concept")),CONCATENATE("&lt;Section",H108,"&gt;",P108,"&lt;/Section",H108,"&gt;"),"")</f>
        <v/>
      </c>
      <c r="D108" t="str">
        <f t="shared" si="6"/>
        <v>&lt;element name="rdf:about" context="/rdf:RDF/dcat:Catalog/dcat:dataset/dcat:Dataset/@rdf:about"&gt;&lt;label&gt;URI&lt;/label&gt;&lt;/element&gt;</v>
      </c>
      <c r="E108" t="str">
        <f t="shared" si="9"/>
        <v/>
      </c>
      <c r="F108" t="str">
        <f t="shared" si="10"/>
        <v>&lt;field name="fieldId-108" xpath="/rdf:RDF/dcat:Catalog/dcat:dataset/dcat:Dataset/@rdf:about"/&gt;</v>
      </c>
      <c r="G108" t="str">
        <f t="shared" si="11"/>
        <v/>
      </c>
      <c r="H108" t="str">
        <f t="shared" si="7"/>
        <v>about</v>
      </c>
      <c r="J108" s="2" t="s">
        <v>4</v>
      </c>
      <c r="K108" s="2" t="s">
        <v>218</v>
      </c>
      <c r="L108" s="3" t="s">
        <v>285</v>
      </c>
      <c r="M108" s="3" t="b">
        <v>1</v>
      </c>
      <c r="N108" s="3" t="b">
        <v>0</v>
      </c>
      <c r="O108" s="3" t="b">
        <v>1</v>
      </c>
      <c r="P108" s="3" t="str">
        <f>VLOOKUP(K108,dcat_terms!$B$2:$E$151,3,FALSE)</f>
        <v>URI</v>
      </c>
      <c r="Q108" s="3" t="str">
        <f>VLOOKUP(K108,dcat_terms!$B$2:$E$151,4,FALSE)</f>
        <v>URI</v>
      </c>
      <c r="R108" s="4"/>
    </row>
    <row r="109" spans="1:18" outlineLevel="2" x14ac:dyDescent="0.25">
      <c r="A109" t="str">
        <f t="shared" si="8"/>
        <v/>
      </c>
      <c r="B109" t="str">
        <f>IF(AND(M109,J109="class"),L109,IF(ROW()&gt;2,IF(NOT(SUBSTITUTE(L109,B108,"")=L109),B108,""),""))</f>
        <v>/rdf:RDF/dcat:Catalog/dcat:dataset/dcat:Dataset</v>
      </c>
      <c r="C109" t="str">
        <f>IF(AND(J109="class",M109,NOT(K109="skos:Concept")),CONCATENATE("&lt;Section",H109,"&gt;",P109,"&lt;/Section",H109,"&gt;"),"")</f>
        <v/>
      </c>
      <c r="D109" t="str">
        <f t="shared" si="6"/>
        <v>&lt;element name="dct:title" context="/rdf:RDF/dcat:Catalog/dcat:dataset/dcat:Dataset/dct:title"&gt;&lt;label&gt;titel&lt;/label&gt;&lt;/element&gt;</v>
      </c>
      <c r="E109" t="str">
        <f t="shared" si="9"/>
        <v/>
      </c>
      <c r="F109" t="str">
        <f t="shared" si="10"/>
        <v>&lt;field name="fieldId-109" xpath="/rdf:RDF/dcat:Catalog/dcat:dataset/dcat:Dataset/dct:title" or="title" in="/rdf:RDF/dcat:Catalog/dcat:dataset/dcat:Dataset"/&gt;</v>
      </c>
      <c r="G109" t="str">
        <f t="shared" si="11"/>
        <v/>
      </c>
      <c r="H109" t="str">
        <f>IF(M109,RIGHT(K109,LEN(K109)-SEARCH(":",K109)),"")</f>
        <v>title</v>
      </c>
      <c r="I109">
        <v>1</v>
      </c>
      <c r="J109" s="2" t="s">
        <v>4</v>
      </c>
      <c r="K109" s="35" t="s">
        <v>5</v>
      </c>
      <c r="L109" s="3" t="s">
        <v>76</v>
      </c>
      <c r="M109" s="3" t="b">
        <v>1</v>
      </c>
      <c r="N109" t="b">
        <v>1</v>
      </c>
      <c r="O109" s="3" t="b">
        <v>1</v>
      </c>
      <c r="P109" s="3" t="str">
        <f>VLOOKUP(K109,dcat_terms!$B$2:$E$151,3,FALSE)</f>
        <v>title</v>
      </c>
      <c r="Q109" s="46" t="str">
        <f>VLOOKUP(K109,dcat_terms!$B$2:$E$151,4,FALSE)</f>
        <v>titel</v>
      </c>
      <c r="R109" s="4"/>
    </row>
    <row r="110" spans="1:18" outlineLevel="2" x14ac:dyDescent="0.25">
      <c r="A110" t="str">
        <f t="shared" si="8"/>
        <v/>
      </c>
      <c r="B110" t="str">
        <f>IF(AND(M110,J110="class"),L110,IF(ROW()&gt;2,IF(NOT(SUBSTITUTE(L110,B109,"")=L110),B109,""),""))</f>
        <v>/rdf:RDF/dcat:Catalog/dcat:dataset/dcat:Dataset</v>
      </c>
      <c r="C110" t="str">
        <f>IF(AND(J110="class",M110,NOT(K110="skos:Concept")),CONCATENATE("&lt;Section",H110,"&gt;",P110,"&lt;/Section",H110,"&gt;"),"")</f>
        <v/>
      </c>
      <c r="D110" t="str">
        <f t="shared" si="6"/>
        <v>&lt;element name="xml:lang" context="/rdf:RDF/dcat:Catalog/dcat:dataset/dcat:Dataset/dct:title/@xml:lang"&gt;&lt;label&gt;taal&lt;/label&gt;&lt;/element&gt;</v>
      </c>
      <c r="E110" t="str">
        <f t="shared" si="9"/>
        <v/>
      </c>
      <c r="F110" t="str">
        <f t="shared" si="10"/>
        <v>&lt;field name="fieldId-110" xpath="/rdf:RDF/dcat:Catalog/dcat:dataset/dcat:Dataset/dct:title/@xml:lang"/&gt;</v>
      </c>
      <c r="G110" t="str">
        <f t="shared" si="11"/>
        <v/>
      </c>
      <c r="H110" t="str">
        <f t="shared" ref="H110:H173" si="12">IF(M110,RIGHT(K110,LEN(K110)-SEARCH(":",K110)),"")</f>
        <v>lang</v>
      </c>
      <c r="J110" s="2" t="s">
        <v>4</v>
      </c>
      <c r="K110" s="2" t="s">
        <v>220</v>
      </c>
      <c r="L110" s="3" t="s">
        <v>286</v>
      </c>
      <c r="M110" s="3" t="b">
        <v>1</v>
      </c>
      <c r="N110" s="3" t="b">
        <v>0</v>
      </c>
      <c r="O110" s="3" t="b">
        <v>1</v>
      </c>
      <c r="P110" s="3" t="str">
        <f>VLOOKUP(K110,dcat_terms!$B$2:$E$151,3,FALSE)</f>
        <v>language</v>
      </c>
      <c r="Q110" s="3" t="str">
        <f>VLOOKUP(K110,dcat_terms!$B$2:$E$151,4,FALSE)</f>
        <v>taal</v>
      </c>
      <c r="R110" s="4" t="s">
        <v>655</v>
      </c>
    </row>
    <row r="111" spans="1:18" outlineLevel="2" x14ac:dyDescent="0.25">
      <c r="A111" t="str">
        <f t="shared" si="8"/>
        <v/>
      </c>
      <c r="B111" t="str">
        <f>IF(AND(M111,J111="class"),L111,IF(ROW()&gt;2,IF(NOT(SUBSTITUTE(L111,B110,"")=L111),B110,""),""))</f>
        <v>/rdf:RDF/dcat:Catalog/dcat:dataset/dcat:Dataset</v>
      </c>
      <c r="C111" t="str">
        <f>IF(AND(J111="class",M111,NOT(K111="skos:Concept")),CONCATENATE("&lt;Section",H111,"&gt;",P111,"&lt;/Section",H111,"&gt;"),"")</f>
        <v/>
      </c>
      <c r="D111" t="str">
        <f t="shared" si="6"/>
        <v>&lt;element name="dct:description" context="/rdf:RDF/dcat:Catalog/dcat:dataset/dcat:Dataset/dct:description"&gt;&lt;label&gt;beschrijving&lt;/label&gt;&lt;/element&gt;</v>
      </c>
      <c r="E111" t="str">
        <f t="shared" si="9"/>
        <v/>
      </c>
      <c r="F111" t="str">
        <f t="shared" si="10"/>
        <v>&lt;field name="fieldId-111" xpath="/rdf:RDF/dcat:Catalog/dcat:dataset/dcat:Dataset/dct:description" or="description" in="/rdf:RDF/dcat:Catalog/dcat:dataset/dcat:Dataset"/&gt;</v>
      </c>
      <c r="G111" t="str">
        <f t="shared" si="11"/>
        <v/>
      </c>
      <c r="H111" t="str">
        <f t="shared" si="12"/>
        <v>description</v>
      </c>
      <c r="I111">
        <v>1</v>
      </c>
      <c r="J111" s="2" t="s">
        <v>4</v>
      </c>
      <c r="K111" s="35" t="s">
        <v>7</v>
      </c>
      <c r="L111" s="3" t="s">
        <v>77</v>
      </c>
      <c r="M111" s="3" t="b">
        <v>1</v>
      </c>
      <c r="N111" t="b">
        <v>1</v>
      </c>
      <c r="O111" s="3" t="b">
        <v>1</v>
      </c>
      <c r="P111" s="3" t="str">
        <f>VLOOKUP(K111,dcat_terms!$B$2:$E$151,3,FALSE)</f>
        <v>description</v>
      </c>
      <c r="Q111" s="46" t="str">
        <f>VLOOKUP(K111,dcat_terms!$B$2:$E$151,4,FALSE)</f>
        <v>beschrijving</v>
      </c>
      <c r="R111" s="4"/>
    </row>
    <row r="112" spans="1:18" outlineLevel="2" x14ac:dyDescent="0.25">
      <c r="A112" t="str">
        <f t="shared" si="8"/>
        <v/>
      </c>
      <c r="B112" t="str">
        <f>IF(AND(M112,J112="class"),L112,IF(ROW()&gt;2,IF(NOT(SUBSTITUTE(L112,B111,"")=L112),B111,""),""))</f>
        <v>/rdf:RDF/dcat:Catalog/dcat:dataset/dcat:Dataset</v>
      </c>
      <c r="C112" t="str">
        <f>IF(AND(J112="class",M112,NOT(K112="skos:Concept")),CONCATENATE("&lt;Section",H112,"&gt;",P112,"&lt;/Section",H112,"&gt;"),"")</f>
        <v/>
      </c>
      <c r="D112" t="str">
        <f t="shared" si="6"/>
        <v>&lt;element name="xml:lang" context="/rdf:RDF/dcat:Catalog/dcat:dataset/dcat:Dataset/dct:description/@xml:lang"&gt;&lt;label&gt;taal&lt;/label&gt;&lt;/element&gt;</v>
      </c>
      <c r="E112" t="str">
        <f t="shared" si="9"/>
        <v/>
      </c>
      <c r="F112" t="str">
        <f t="shared" si="10"/>
        <v>&lt;field name="fieldId-112" xpath="/rdf:RDF/dcat:Catalog/dcat:dataset/dcat:Dataset/dct:description/@xml:lang"/&gt;</v>
      </c>
      <c r="G112" t="str">
        <f t="shared" si="11"/>
        <v/>
      </c>
      <c r="H112" t="str">
        <f t="shared" si="12"/>
        <v>lang</v>
      </c>
      <c r="J112" s="2" t="s">
        <v>4</v>
      </c>
      <c r="K112" s="2" t="s">
        <v>220</v>
      </c>
      <c r="L112" s="3" t="s">
        <v>287</v>
      </c>
      <c r="M112" s="3" t="b">
        <v>1</v>
      </c>
      <c r="N112" s="3" t="b">
        <v>0</v>
      </c>
      <c r="O112" s="3" t="b">
        <v>1</v>
      </c>
      <c r="P112" s="3" t="str">
        <f>VLOOKUP(K112,dcat_terms!$B$2:$E$151,3,FALSE)</f>
        <v>language</v>
      </c>
      <c r="Q112" s="3" t="str">
        <f>VLOOKUP(K112,dcat_terms!$B$2:$E$151,4,FALSE)</f>
        <v>taal</v>
      </c>
      <c r="R112" s="4" t="s">
        <v>655</v>
      </c>
    </row>
    <row r="113" spans="1:18" outlineLevel="2" x14ac:dyDescent="0.25">
      <c r="A113" t="str">
        <f t="shared" si="8"/>
        <v/>
      </c>
      <c r="B113" t="str">
        <f>IF(AND(M113,J113="class"),L113,IF(ROW()&gt;2,IF(NOT(SUBSTITUTE(L113,B112,"")=L113),B112,""),""))</f>
        <v>/rdf:RDF/dcat:Catalog/dcat:dataset/dcat:Dataset</v>
      </c>
      <c r="C113" t="str">
        <f>IF(AND(J113="class",M113,NOT(K113="skos:Concept")),CONCATENATE("&lt;Section",H113,"&gt;",P113,"&lt;/Section",H113,"&gt;"),"")</f>
        <v/>
      </c>
      <c r="D113" t="str">
        <f t="shared" si="6"/>
        <v>&lt;element name="dct:identifier" context="/rdf:RDF/dcat:Catalog/dcat:dataset/dcat:Dataset/dct:identifier"&gt;&lt;label&gt;identificator&lt;/label&gt;&lt;/element&gt;</v>
      </c>
      <c r="E113" t="str">
        <f t="shared" si="9"/>
        <v/>
      </c>
      <c r="F113" t="str">
        <f t="shared" si="10"/>
        <v>&lt;field name="fieldId-113" xpath="/rdf:RDF/dcat:Catalog/dcat:dataset/dcat:Dataset/dct:identifier" or="identifier" in="/rdf:RDF/dcat:Catalog/dcat:dataset/dcat:Dataset"/&gt;</v>
      </c>
      <c r="G113" t="str">
        <f t="shared" si="11"/>
        <v/>
      </c>
      <c r="H113" t="str">
        <f t="shared" si="12"/>
        <v>identifier</v>
      </c>
      <c r="I113">
        <v>1</v>
      </c>
      <c r="J113" s="2" t="s">
        <v>4</v>
      </c>
      <c r="K113" s="35" t="s">
        <v>31</v>
      </c>
      <c r="L113" s="3" t="s">
        <v>78</v>
      </c>
      <c r="M113" s="3" t="b">
        <v>1</v>
      </c>
      <c r="N113" t="b">
        <v>1</v>
      </c>
      <c r="O113" s="3" t="b">
        <v>1</v>
      </c>
      <c r="P113" s="3" t="str">
        <f>VLOOKUP(K113,dcat_terms!$B$2:$E$151,3,FALSE)</f>
        <v>identifier</v>
      </c>
      <c r="Q113" s="46" t="str">
        <f>VLOOKUP(K113,dcat_terms!$B$2:$E$151,4,FALSE)</f>
        <v>identificator</v>
      </c>
      <c r="R113" s="4"/>
    </row>
    <row r="114" spans="1:18" outlineLevel="2" x14ac:dyDescent="0.25">
      <c r="A114" t="str">
        <f t="shared" si="8"/>
        <v>&lt;name&gt;dcat:contactPoint&lt;/name&gt;</v>
      </c>
      <c r="B114" t="str">
        <f>IF(AND(M114,J114="class"),L114,IF(ROW()&gt;2,IF(NOT(SUBSTITUTE(L114,B113,"")=L114),B113,""),""))</f>
        <v>/rdf:RDF/dcat:Catalog/dcat:dataset/dcat:Dataset</v>
      </c>
      <c r="C114" t="str">
        <f>IF(AND(J114="class",M114,NOT(K114="skos:Concept")),CONCATENATE("&lt;Section",H114,"&gt;",P114,"&lt;/Section",H114,"&gt;"),"")</f>
        <v/>
      </c>
      <c r="D114" t="str">
        <f t="shared" si="6"/>
        <v>&lt;element name="dcat:contactPoint" context="/rdf:RDF/dcat:Catalog/dcat:dataset/dcat:Dataset/dcat:contactPoint"&gt;&lt;label&gt;contactpunt&lt;/label&gt;&lt;/element&gt;</v>
      </c>
      <c r="E114" t="str">
        <f t="shared" si="9"/>
        <v/>
      </c>
      <c r="F114" t="str">
        <f t="shared" si="10"/>
        <v/>
      </c>
      <c r="G114" t="str">
        <f t="shared" si="11"/>
        <v>&lt;/section&gt;</v>
      </c>
      <c r="H114" t="str">
        <f t="shared" si="12"/>
        <v>contactPoint</v>
      </c>
      <c r="J114" s="2" t="s">
        <v>214</v>
      </c>
      <c r="K114" s="35" t="s">
        <v>79</v>
      </c>
      <c r="L114" s="3" t="s">
        <v>80</v>
      </c>
      <c r="M114" s="3" t="b">
        <v>1</v>
      </c>
      <c r="N114" s="3" t="b">
        <v>1</v>
      </c>
      <c r="O114" s="3" t="b">
        <v>1</v>
      </c>
      <c r="P114" s="3" t="str">
        <f>VLOOKUP(K114,dcat_terms!$B$2:$E$151,3,FALSE)</f>
        <v>contact point</v>
      </c>
      <c r="Q114" s="46" t="str">
        <f>VLOOKUP(K114,dcat_terms!$B$2:$E$151,4,FALSE)</f>
        <v>contactpunt</v>
      </c>
      <c r="R114" s="4"/>
    </row>
    <row r="115" spans="1:18" outlineLevel="2" x14ac:dyDescent="0.25">
      <c r="A115" t="str">
        <f t="shared" si="8"/>
        <v>&lt;name&gt;vcard:Organization&lt;/name&gt;</v>
      </c>
      <c r="B115" t="str">
        <f>IF(AND(M115,J115="class"),L115,IF(ROW()&gt;2,IF(NOT(SUBSTITUTE(L115,B114,"")=L115),B114,""),""))</f>
        <v>/rdf:RDF/dcat:Catalog/dcat:dataset/dcat:Dataset/dcat:contactPoint/vcard:Organization</v>
      </c>
      <c r="C115" t="str">
        <f>IF(AND(J115="class",M115,NOT(K115="skos:Concept")),CONCATENATE("&lt;Section",H115,"&gt;",P115,"&lt;/Section",H115,"&gt;"),"")</f>
        <v>&lt;SectionOrganization&gt;contact organisation&lt;/SectionOrganization&gt;</v>
      </c>
      <c r="D115" t="str">
        <f t="shared" si="6"/>
        <v>&lt;element name="vcard:Organization" context="/rdf:RDF/dcat:Catalog/dcat:dataset/dcat:Dataset/dcat:contactPoint/vcard:Organization"&gt;&lt;label&gt;contactpunt organisatie&lt;/label&gt;&lt;/element&gt;</v>
      </c>
      <c r="E115" t="str">
        <f t="shared" si="9"/>
        <v>&lt;section  name="SectionOrganization"&gt;</v>
      </c>
      <c r="F115" t="str">
        <f t="shared" si="10"/>
        <v>&lt;field name="fieldId-115" xpath="/rdf:RDF/dcat:Catalog/dcat:dataset/dcat:Dataset/dcat:contactPoint/vcard:Organization" or="Organization" in="/rdf:RDF/dcat:Catalog/dcat:dataset/dcat:Dataset/dcat:contactPoint"/&gt;</v>
      </c>
      <c r="G115" t="str">
        <f t="shared" si="11"/>
        <v/>
      </c>
      <c r="H115" t="str">
        <f t="shared" si="12"/>
        <v>Organization</v>
      </c>
      <c r="J115" s="8" t="s">
        <v>215</v>
      </c>
      <c r="K115" s="36" t="s">
        <v>81</v>
      </c>
      <c r="L115" s="9" t="s">
        <v>82</v>
      </c>
      <c r="M115" s="9" t="b">
        <v>1</v>
      </c>
      <c r="N115" s="9" t="b">
        <v>1</v>
      </c>
      <c r="O115" s="9" t="b">
        <v>1</v>
      </c>
      <c r="P115" s="9" t="str">
        <f>VLOOKUP(K115,dcat_terms!$B$2:$E$151,3,FALSE)</f>
        <v>contact organisation</v>
      </c>
      <c r="Q115" s="47" t="str">
        <f>VLOOKUP(K115,dcat_terms!$B$2:$E$151,4,FALSE)</f>
        <v>contactpunt organisatie</v>
      </c>
      <c r="R115" s="10"/>
    </row>
    <row r="116" spans="1:18" outlineLevel="3" x14ac:dyDescent="0.25">
      <c r="A116" t="str">
        <f t="shared" si="8"/>
        <v/>
      </c>
      <c r="B116" t="str">
        <f>IF(AND(M116,J116="class"),L116,IF(ROW()&gt;2,IF(NOT(SUBSTITUTE(L116,B115,"")=L116),B115,""),""))</f>
        <v>/rdf:RDF/dcat:Catalog/dcat:dataset/dcat:Dataset/dcat:contactPoint/vcard:Organization</v>
      </c>
      <c r="C116" t="str">
        <f>IF(AND(J116="class",M116,NOT(K116="skos:Concept")),CONCATENATE("&lt;Section",H116,"&gt;",P116,"&lt;/Section",H116,"&gt;"),"")</f>
        <v/>
      </c>
      <c r="D116" t="str">
        <f t="shared" si="6"/>
        <v>&lt;element name="rdf:about" context="/rdf:RDF/dcat:Catalog/dcat:dataset/dcat:Dataset/dcat:contactPoint/vcard:Organization/@rdf:about"&gt;&lt;label&gt;URI&lt;/label&gt;&lt;/element&gt;</v>
      </c>
      <c r="E116" t="str">
        <f t="shared" si="9"/>
        <v/>
      </c>
      <c r="F116" t="str">
        <f t="shared" si="10"/>
        <v>&lt;field name="fieldId-116" xpath="/rdf:RDF/dcat:Catalog/dcat:dataset/dcat:Dataset/dcat:contactPoint/vcard:Organization/@rdf:about"/&gt;</v>
      </c>
      <c r="G116" t="str">
        <f t="shared" si="11"/>
        <v/>
      </c>
      <c r="H116" t="str">
        <f t="shared" si="12"/>
        <v>about</v>
      </c>
      <c r="J116" s="2" t="s">
        <v>4</v>
      </c>
      <c r="K116" s="2" t="s">
        <v>218</v>
      </c>
      <c r="L116" s="3" t="s">
        <v>288</v>
      </c>
      <c r="M116" s="3" t="b">
        <v>1</v>
      </c>
      <c r="N116" s="3" t="b">
        <v>0</v>
      </c>
      <c r="O116" s="3" t="b">
        <v>1</v>
      </c>
      <c r="P116" s="3" t="str">
        <f>VLOOKUP(K116,dcat_terms!$B$2:$E$151,3,FALSE)</f>
        <v>URI</v>
      </c>
      <c r="Q116" s="3" t="str">
        <f>VLOOKUP(K116,dcat_terms!$B$2:$E$151,4,FALSE)</f>
        <v>URI</v>
      </c>
      <c r="R116" s="4"/>
    </row>
    <row r="117" spans="1:18" outlineLevel="3" x14ac:dyDescent="0.25">
      <c r="A117" t="str">
        <f t="shared" si="8"/>
        <v/>
      </c>
      <c r="B117" t="str">
        <f>IF(AND(M117,J117="class"),L117,IF(ROW()&gt;2,IF(NOT(SUBSTITUTE(L117,B116,"")=L117),B116,""),""))</f>
        <v>/rdf:RDF/dcat:Catalog/dcat:dataset/dcat:Dataset/dcat:contactPoint/vcard:Organization</v>
      </c>
      <c r="C117" t="str">
        <f>IF(AND(J117="class",M117,NOT(K117="skos:Concept")),CONCATENATE("&lt;Section",H117,"&gt;",P117,"&lt;/Section",H117,"&gt;"),"")</f>
        <v/>
      </c>
      <c r="D117" t="str">
        <f t="shared" si="6"/>
        <v>&lt;element name="vcard:fn" context="/rdf:RDF/dcat:Catalog/dcat:dataset/dcat:Dataset/dcat:contactPoint/vcard:Organization/vcard:fn"&gt;&lt;label&gt;contactnaam&lt;/label&gt;&lt;/element&gt;</v>
      </c>
      <c r="E117" t="str">
        <f t="shared" si="9"/>
        <v/>
      </c>
      <c r="F117" t="str">
        <f t="shared" si="10"/>
        <v>&lt;field name="fieldId-117" xpath="/rdf:RDF/dcat:Catalog/dcat:dataset/dcat:Dataset/dcat:contactPoint/vcard:Organization/vcard:fn" or="fn" in="/rdf:RDF/dcat:Catalog/dcat:dataset/dcat:Dataset/dcat:contactPoint/vcard:Organization"/&gt;</v>
      </c>
      <c r="G117" t="str">
        <f t="shared" si="11"/>
        <v/>
      </c>
      <c r="H117" t="str">
        <f t="shared" si="12"/>
        <v>fn</v>
      </c>
      <c r="J117" s="2" t="s">
        <v>4</v>
      </c>
      <c r="K117" s="2" t="s">
        <v>83</v>
      </c>
      <c r="L117" s="3" t="s">
        <v>84</v>
      </c>
      <c r="M117" s="3" t="b">
        <v>1</v>
      </c>
      <c r="N117" s="3" t="b">
        <v>0</v>
      </c>
      <c r="O117" s="3" t="b">
        <v>1</v>
      </c>
      <c r="P117" s="3" t="s">
        <v>841</v>
      </c>
      <c r="Q117" s="3" t="s">
        <v>842</v>
      </c>
      <c r="R117" s="4"/>
    </row>
    <row r="118" spans="1:18" outlineLevel="3" x14ac:dyDescent="0.25">
      <c r="A118" t="str">
        <f t="shared" si="8"/>
        <v/>
      </c>
      <c r="B118" t="str">
        <f>IF(AND(M118,J118="class"),L118,IF(ROW()&gt;2,IF(NOT(SUBSTITUTE(L118,B117,"")=L118),B117,""),""))</f>
        <v>/rdf:RDF/dcat:Catalog/dcat:dataset/dcat:Dataset/dcat:contactPoint/vcard:Organization</v>
      </c>
      <c r="C118" t="str">
        <f>IF(AND(J118="class",M118,NOT(K118="skos:Concept")),CONCATENATE("&lt;Section",H118,"&gt;",P118,"&lt;/Section",H118,"&gt;"),"")</f>
        <v/>
      </c>
      <c r="D118" t="str">
        <f t="shared" si="6"/>
        <v>&lt;element name="vcard:organization-name" context="/rdf:RDF/dcat:Catalog/dcat:dataset/dcat:Dataset/dcat:contactPoint/vcard:Organization/vcard:organization-name"&gt;&lt;label&gt;naam organisatie&lt;/label&gt;&lt;/element&gt;</v>
      </c>
      <c r="E118" t="str">
        <f t="shared" si="9"/>
        <v/>
      </c>
      <c r="F118" t="str">
        <f t="shared" si="10"/>
        <v>&lt;field name="fieldId-118" xpath="/rdf:RDF/dcat:Catalog/dcat:dataset/dcat:Dataset/dcat:contactPoint/vcard:Organization/vcard:organization-name" or="organization-name" in="/rdf:RDF/dcat:Catalog/dcat:dataset/dcat:Dataset/dcat:contactPoint/vcard:Organization"/&gt;</v>
      </c>
      <c r="G118" t="str">
        <f t="shared" si="11"/>
        <v/>
      </c>
      <c r="H118" t="str">
        <f t="shared" si="12"/>
        <v>organization-name</v>
      </c>
      <c r="J118" s="2" t="s">
        <v>4</v>
      </c>
      <c r="K118" s="35" t="s">
        <v>85</v>
      </c>
      <c r="L118" s="3" t="s">
        <v>86</v>
      </c>
      <c r="M118" s="3" t="b">
        <v>1</v>
      </c>
      <c r="N118" s="3" t="b">
        <v>1</v>
      </c>
      <c r="O118" s="3" t="b">
        <v>1</v>
      </c>
      <c r="P118" s="3" t="str">
        <f>VLOOKUP(K118,dcat_terms!$B$2:$E$151,3,FALSE)</f>
        <v>organisation name</v>
      </c>
      <c r="Q118" s="3" t="str">
        <f>VLOOKUP(K118,dcat_terms!$B$2:$E$151,4,FALSE)</f>
        <v>naam organisatie</v>
      </c>
      <c r="R118" s="51" t="s">
        <v>839</v>
      </c>
    </row>
    <row r="119" spans="1:18" outlineLevel="3" x14ac:dyDescent="0.25">
      <c r="A119" t="str">
        <f t="shared" si="8"/>
        <v>&lt;name&gt;vcard:hasAddress&lt;/name&gt;</v>
      </c>
      <c r="B119" t="str">
        <f>IF(AND(M119,J119="class"),L119,IF(ROW()&gt;2,IF(NOT(SUBSTITUTE(L119,B118,"")=L119),B118,""),""))</f>
        <v>/rdf:RDF/dcat:Catalog/dcat:dataset/dcat:Dataset/dcat:contactPoint/vcard:Organization</v>
      </c>
      <c r="C119" t="str">
        <f>IF(AND(J119="class",M119,NOT(K119="skos:Concept")),CONCATENATE("&lt;Section",H119,"&gt;",P119,"&lt;/Section",H119,"&gt;"),"")</f>
        <v/>
      </c>
      <c r="D119" t="str">
        <f t="shared" si="6"/>
        <v>&lt;element name="vcard:hasAddress" context="/rdf:RDF/dcat:Catalog/dcat:dataset/dcat:Dataset/dcat:contactPoint/vcard:Organization/vcard:hasAddress"&gt;&lt;label&gt;adres&lt;/label&gt;&lt;/element&gt;</v>
      </c>
      <c r="E119" t="str">
        <f t="shared" si="9"/>
        <v/>
      </c>
      <c r="F119" t="str">
        <f t="shared" si="10"/>
        <v/>
      </c>
      <c r="G119" t="str">
        <f t="shared" si="11"/>
        <v>&lt;/section&gt;</v>
      </c>
      <c r="H119" t="str">
        <f t="shared" si="12"/>
        <v>hasAddress</v>
      </c>
      <c r="J119" s="2" t="s">
        <v>214</v>
      </c>
      <c r="K119" s="35" t="s">
        <v>87</v>
      </c>
      <c r="L119" s="3" t="s">
        <v>88</v>
      </c>
      <c r="M119" s="3" t="b">
        <v>1</v>
      </c>
      <c r="N119" s="3" t="b">
        <v>1</v>
      </c>
      <c r="O119" s="3" t="b">
        <v>1</v>
      </c>
      <c r="P119" s="3" t="str">
        <f>VLOOKUP(K119,dcat_terms!$B$2:$E$151,3,FALSE)</f>
        <v>address</v>
      </c>
      <c r="Q119" s="3" t="str">
        <f>VLOOKUP(K119,dcat_terms!$B$2:$E$151,4,FALSE)</f>
        <v>adres</v>
      </c>
      <c r="R119" s="51" t="s">
        <v>839</v>
      </c>
    </row>
    <row r="120" spans="1:18" outlineLevel="3" x14ac:dyDescent="0.25">
      <c r="A120" t="str">
        <f t="shared" si="8"/>
        <v>&lt;name&gt;vcard:Address&lt;/name&gt;</v>
      </c>
      <c r="B120" t="str">
        <f>IF(AND(M120,J120="class"),L120,IF(ROW()&gt;2,IF(NOT(SUBSTITUTE(L120,B119,"")=L120),B119,""),""))</f>
        <v>/rdf:RDF/dcat:Catalog/dcat:dataset/dcat:Dataset/dcat:contactPoint/vcard:Organization/vcard:hasAddress/vcard:Address</v>
      </c>
      <c r="C120" t="str">
        <f>IF(AND(J120="class",M120,NOT(K120="skos:Concept")),CONCATENATE("&lt;Section",H120,"&gt;",P120,"&lt;/Section",H120,"&gt;"),"")</f>
        <v>&lt;SectionAddress&gt;address&lt;/SectionAddress&gt;</v>
      </c>
      <c r="D120" t="str">
        <f t="shared" si="6"/>
        <v>&lt;element name="vcard:Address" context="/rdf:RDF/dcat:Catalog/dcat:dataset/dcat:Dataset/dcat:contactPoint/vcard:Organization/vcard:hasAddress/vcard:Address"&gt;&lt;label&gt;adres&lt;/label&gt;&lt;/element&gt;</v>
      </c>
      <c r="E120" t="str">
        <f t="shared" si="9"/>
        <v>&lt;section  name="SectionAddress"&gt;</v>
      </c>
      <c r="F120" t="str">
        <f t="shared" si="10"/>
        <v>&lt;field name="fieldId-120" xpath="/rdf:RDF/dcat:Catalog/dcat:dataset/dcat:Dataset/dcat:contactPoint/vcard:Organization/vcard:hasAddress/vcard:Address" or="Address" in="/rdf:RDF/dcat:Catalog/dcat:dataset/dcat:Dataset/dcat:contactPoint/vcard:Organization/vcard:hasAddress"/&gt;</v>
      </c>
      <c r="G120" t="str">
        <f t="shared" si="11"/>
        <v/>
      </c>
      <c r="H120" t="str">
        <f t="shared" si="12"/>
        <v>Address</v>
      </c>
      <c r="J120" s="8" t="s">
        <v>215</v>
      </c>
      <c r="K120" s="36" t="s">
        <v>89</v>
      </c>
      <c r="L120" s="9" t="s">
        <v>90</v>
      </c>
      <c r="M120" s="9" t="b">
        <v>1</v>
      </c>
      <c r="N120" s="9" t="b">
        <v>1</v>
      </c>
      <c r="O120" s="9" t="b">
        <v>1</v>
      </c>
      <c r="P120" s="9" t="str">
        <f>VLOOKUP(K120,dcat_terms!$B$2:$E$151,3,FALSE)</f>
        <v>address</v>
      </c>
      <c r="Q120" s="9" t="str">
        <f>VLOOKUP(K120,dcat_terms!$B$2:$E$151,4,FALSE)</f>
        <v>adres</v>
      </c>
      <c r="R120" s="10"/>
    </row>
    <row r="121" spans="1:18" outlineLevel="4" x14ac:dyDescent="0.25">
      <c r="A121" t="str">
        <f t="shared" si="8"/>
        <v/>
      </c>
      <c r="B121" t="str">
        <f>IF(AND(M121,J121="class"),L121,IF(ROW()&gt;2,IF(NOT(SUBSTITUTE(L121,B120,"")=L121),B120,""),""))</f>
        <v>/rdf:RDF/dcat:Catalog/dcat:dataset/dcat:Dataset/dcat:contactPoint/vcard:Organization/vcard:hasAddress/vcard:Address</v>
      </c>
      <c r="C121" t="str">
        <f>IF(AND(J121="class",M121,NOT(K121="skos:Concept")),CONCATENATE("&lt;Section",H121,"&gt;",P121,"&lt;/Section",H121,"&gt;"),"")</f>
        <v/>
      </c>
      <c r="D121" t="str">
        <f t="shared" si="6"/>
        <v>&lt;element name="rdf:about" context="/rdf:RDF/dcat:Catalog/dcat:dataset/dcat:Dataset/dcat:contactPoint/vcard:Organization/vcard:hasAddress/vcard:Address/@rdf:about"&gt;&lt;label&gt;URI&lt;/label&gt;&lt;/element&gt;</v>
      </c>
      <c r="E121" t="str">
        <f t="shared" si="9"/>
        <v/>
      </c>
      <c r="F121" t="str">
        <f t="shared" si="10"/>
        <v>&lt;field name="fieldId-121" xpath="/rdf:RDF/dcat:Catalog/dcat:dataset/dcat:Dataset/dcat:contactPoint/vcard:Organization/vcard:hasAddress/vcard:Address/@rdf:about"/&gt;</v>
      </c>
      <c r="G121" t="str">
        <f t="shared" si="11"/>
        <v/>
      </c>
      <c r="H121" t="str">
        <f t="shared" si="12"/>
        <v>about</v>
      </c>
      <c r="J121" s="2" t="s">
        <v>4</v>
      </c>
      <c r="K121" s="2" t="s">
        <v>218</v>
      </c>
      <c r="L121" s="3" t="s">
        <v>289</v>
      </c>
      <c r="M121" s="3" t="b">
        <v>1</v>
      </c>
      <c r="N121" s="3" t="b">
        <v>0</v>
      </c>
      <c r="O121" s="3" t="b">
        <v>1</v>
      </c>
      <c r="P121" s="3" t="str">
        <f>VLOOKUP(K121,dcat_terms!$B$2:$E$151,3,FALSE)</f>
        <v>URI</v>
      </c>
      <c r="Q121" s="3" t="str">
        <f>VLOOKUP(K121,dcat_terms!$B$2:$E$151,4,FALSE)</f>
        <v>URI</v>
      </c>
      <c r="R121" s="4"/>
    </row>
    <row r="122" spans="1:18" outlineLevel="4" x14ac:dyDescent="0.25">
      <c r="A122" t="str">
        <f t="shared" si="8"/>
        <v/>
      </c>
      <c r="B122" t="str">
        <f>IF(AND(M122,J122="class"),L122,IF(ROW()&gt;2,IF(NOT(SUBSTITUTE(L122,B121,"")=L122),B121,""),""))</f>
        <v>/rdf:RDF/dcat:Catalog/dcat:dataset/dcat:Dataset/dcat:contactPoint/vcard:Organization/vcard:hasAddress/vcard:Address</v>
      </c>
      <c r="C122" t="str">
        <f>IF(AND(J122="class",M122,NOT(K122="skos:Concept")),CONCATENATE("&lt;Section",H122,"&gt;",P122,"&lt;/Section",H122,"&gt;"),"")</f>
        <v/>
      </c>
      <c r="D122" t="str">
        <f t="shared" si="6"/>
        <v>&lt;element name="vcard:street-address" context="/rdf:RDF/dcat:Catalog/dcat:dataset/dcat:Dataset/dcat:contactPoint/vcard:Organization/vcard:hasAddress/vcard:Address/vcard:street-address"&gt;&lt;label&gt;street&lt;/label&gt;&lt;/element&gt;</v>
      </c>
      <c r="E122" t="str">
        <f t="shared" si="9"/>
        <v/>
      </c>
      <c r="F122" t="str">
        <f t="shared" si="10"/>
        <v>&lt;field name="fieldId-122" xpath="/rdf:RDF/dcat:Catalog/dcat:dataset/dcat:Dataset/dcat:contactPoint/vcard:Organization/vcard:hasAddress/vcard:Address/vcard:street-address" or="street-address" in="/rdf:RDF/dcat:Catalog/dcat:dataset/dcat:Dataset/dcat:contactPoint/vcard:Organization/vcard:hasAddress/vcard:Address"/&gt;</v>
      </c>
      <c r="G122" t="str">
        <f t="shared" si="11"/>
        <v/>
      </c>
      <c r="H122" t="str">
        <f t="shared" si="12"/>
        <v>street-address</v>
      </c>
      <c r="J122" s="2" t="s">
        <v>4</v>
      </c>
      <c r="K122" s="35" t="s">
        <v>290</v>
      </c>
      <c r="L122" s="3" t="s">
        <v>291</v>
      </c>
      <c r="M122" s="3" t="b">
        <v>1</v>
      </c>
      <c r="N122" s="3" t="b">
        <v>1</v>
      </c>
      <c r="O122" s="3" t="b">
        <v>1</v>
      </c>
      <c r="P122" s="3" t="str">
        <f>VLOOKUP(K122,dcat_terms!$B$2:$E$151,3,FALSE)</f>
        <v>straat</v>
      </c>
      <c r="Q122" s="3" t="str">
        <f>VLOOKUP(K122,dcat_terms!$B$2:$E$151,4,FALSE)</f>
        <v>street</v>
      </c>
      <c r="R122" s="51" t="s">
        <v>839</v>
      </c>
    </row>
    <row r="123" spans="1:18" outlineLevel="4" x14ac:dyDescent="0.25">
      <c r="A123" t="str">
        <f t="shared" si="8"/>
        <v/>
      </c>
      <c r="B123" t="str">
        <f>IF(AND(M123,J123="class"),L123,IF(ROW()&gt;2,IF(NOT(SUBSTITUTE(L123,B122,"")=L123),B122,""),""))</f>
        <v>/rdf:RDF/dcat:Catalog/dcat:dataset/dcat:Dataset/dcat:contactPoint/vcard:Organization/vcard:hasAddress/vcard:Address</v>
      </c>
      <c r="C123" t="str">
        <f>IF(AND(J123="class",M123,NOT(K123="skos:Concept")),CONCATENATE("&lt;Section",H123,"&gt;",P123,"&lt;/Section",H123,"&gt;"),"")</f>
        <v/>
      </c>
      <c r="D123" t="str">
        <f t="shared" si="6"/>
        <v>&lt;element name="vcard:locality" context="/rdf:RDF/dcat:Catalog/dcat:dataset/dcat:Dataset/dcat:contactPoint/vcard:Organization/vcard:hasAddress/vcard:Address/vcard:locality"&gt;&lt;label&gt;gemeente&lt;/label&gt;&lt;/element&gt;</v>
      </c>
      <c r="E123" t="str">
        <f t="shared" si="9"/>
        <v/>
      </c>
      <c r="F123" t="str">
        <f t="shared" si="10"/>
        <v>&lt;field name="fieldId-123" xpath="/rdf:RDF/dcat:Catalog/dcat:dataset/dcat:Dataset/dcat:contactPoint/vcard:Organization/vcard:hasAddress/vcard:Address/vcard:locality" or="locality" in="/rdf:RDF/dcat:Catalog/dcat:dataset/dcat:Dataset/dcat:contactPoint/vcard:Organization/vcard:hasAddress/vcard:Address"/&gt;</v>
      </c>
      <c r="G123" t="str">
        <f t="shared" si="11"/>
        <v/>
      </c>
      <c r="H123" t="str">
        <f t="shared" si="12"/>
        <v>locality</v>
      </c>
      <c r="J123" s="2" t="s">
        <v>4</v>
      </c>
      <c r="K123" s="35" t="s">
        <v>292</v>
      </c>
      <c r="L123" s="3" t="s">
        <v>293</v>
      </c>
      <c r="M123" s="3" t="b">
        <v>1</v>
      </c>
      <c r="N123" s="3" t="b">
        <v>1</v>
      </c>
      <c r="O123" s="3" t="b">
        <v>1</v>
      </c>
      <c r="P123" s="3" t="str">
        <f>VLOOKUP(K123,dcat_terms!$B$2:$E$151,3,FALSE)</f>
        <v>locality</v>
      </c>
      <c r="Q123" s="3" t="str">
        <f>VLOOKUP(K123,dcat_terms!$B$2:$E$151,4,FALSE)</f>
        <v>gemeente</v>
      </c>
      <c r="R123" s="51" t="s">
        <v>839</v>
      </c>
    </row>
    <row r="124" spans="1:18" outlineLevel="4" x14ac:dyDescent="0.25">
      <c r="A124" t="str">
        <f t="shared" si="8"/>
        <v/>
      </c>
      <c r="B124" t="str">
        <f>IF(AND(M124,J124="class"),L124,IF(ROW()&gt;2,IF(NOT(SUBSTITUTE(L124,B123,"")=L124),B123,""),""))</f>
        <v>/rdf:RDF/dcat:Catalog/dcat:dataset/dcat:Dataset/dcat:contactPoint/vcard:Organization/vcard:hasAddress/vcard:Address</v>
      </c>
      <c r="C124" t="str">
        <f>IF(AND(J124="class",M124,NOT(K124="skos:Concept")),CONCATENATE("&lt;Section",H124,"&gt;",P124,"&lt;/Section",H124,"&gt;"),"")</f>
        <v/>
      </c>
      <c r="D124" t="str">
        <f t="shared" si="6"/>
        <v>&lt;element name="vcard:postal-code" context="/rdf:RDF/dcat:Catalog/dcat:dataset/dcat:Dataset/dcat:contactPoint/vcard:Organization/vcard:hasAddress/vcard:Address/vcard:postal-code"&gt;&lt;label&gt;postcode&lt;/label&gt;&lt;/element&gt;</v>
      </c>
      <c r="E124" t="str">
        <f t="shared" si="9"/>
        <v/>
      </c>
      <c r="F124" t="str">
        <f t="shared" si="10"/>
        <v>&lt;field name="fieldId-124" xpath="/rdf:RDF/dcat:Catalog/dcat:dataset/dcat:Dataset/dcat:contactPoint/vcard:Organization/vcard:hasAddress/vcard:Address/vcard:postal-code" or="postal-code" in="/rdf:RDF/dcat:Catalog/dcat:dataset/dcat:Dataset/dcat:contactPoint/vcard:Organization/vcard:hasAddress/vcard:Address"/&gt;</v>
      </c>
      <c r="G124" t="str">
        <f t="shared" si="11"/>
        <v/>
      </c>
      <c r="H124" t="str">
        <f t="shared" si="12"/>
        <v>postal-code</v>
      </c>
      <c r="J124" s="2" t="s">
        <v>4</v>
      </c>
      <c r="K124" s="35" t="s">
        <v>294</v>
      </c>
      <c r="L124" s="3" t="s">
        <v>295</v>
      </c>
      <c r="M124" s="3" t="b">
        <v>1</v>
      </c>
      <c r="N124" s="3" t="b">
        <v>1</v>
      </c>
      <c r="O124" s="3" t="b">
        <v>1</v>
      </c>
      <c r="P124" s="3" t="str">
        <f>VLOOKUP(K124,dcat_terms!$B$2:$E$151,3,FALSE)</f>
        <v>postal code</v>
      </c>
      <c r="Q124" s="3" t="str">
        <f>VLOOKUP(K124,dcat_terms!$B$2:$E$151,4,FALSE)</f>
        <v>postcode</v>
      </c>
      <c r="R124" s="51" t="s">
        <v>839</v>
      </c>
    </row>
    <row r="125" spans="1:18" outlineLevel="4" x14ac:dyDescent="0.25">
      <c r="A125" t="str">
        <f t="shared" si="8"/>
        <v/>
      </c>
      <c r="B125" t="str">
        <f>IF(AND(M125,J125="class"),L125,IF(ROW()&gt;2,IF(NOT(SUBSTITUTE(L125,B124,"")=L125),B124,""),""))</f>
        <v>/rdf:RDF/dcat:Catalog/dcat:dataset/dcat:Dataset/dcat:contactPoint/vcard:Organization/vcard:hasAddress/vcard:Address</v>
      </c>
      <c r="C125" t="str">
        <f>IF(AND(J125="class",M125,NOT(K125="skos:Concept")),CONCATENATE("&lt;Section",H125,"&gt;",P125,"&lt;/Section",H125,"&gt;"),"")</f>
        <v/>
      </c>
      <c r="D125" t="str">
        <f t="shared" si="6"/>
        <v>&lt;element name="vcard:country-name" context="/rdf:RDF/dcat:Catalog/dcat:dataset/dcat:Dataset/dcat:contactPoint/vcard:Organization/vcard:hasAddress/vcard:Address/vcard:country-name"&gt;&lt;label&gt;land&lt;/label&gt;&lt;/element&gt;</v>
      </c>
      <c r="E125" t="str">
        <f t="shared" si="9"/>
        <v/>
      </c>
      <c r="F125" t="str">
        <f t="shared" si="10"/>
        <v>&lt;field name="fieldId-125" xpath="/rdf:RDF/dcat:Catalog/dcat:dataset/dcat:Dataset/dcat:contactPoint/vcard:Organization/vcard:hasAddress/vcard:Address/vcard:country-name" or="country-name" in="/rdf:RDF/dcat:Catalog/dcat:dataset/dcat:Dataset/dcat:contactPoint/vcard:Organization/vcard:hasAddress/vcard:Address"/&gt;</v>
      </c>
      <c r="G125" t="str">
        <f t="shared" si="11"/>
        <v>&lt;/section&gt;</v>
      </c>
      <c r="H125" t="str">
        <f t="shared" si="12"/>
        <v>country-name</v>
      </c>
      <c r="J125" s="2" t="s">
        <v>4</v>
      </c>
      <c r="K125" s="35" t="s">
        <v>296</v>
      </c>
      <c r="L125" s="3" t="s">
        <v>297</v>
      </c>
      <c r="M125" s="3" t="b">
        <v>1</v>
      </c>
      <c r="N125" s="3" t="b">
        <v>1</v>
      </c>
      <c r="O125" s="3" t="b">
        <v>1</v>
      </c>
      <c r="P125" s="3" t="str">
        <f>VLOOKUP(K125,dcat_terms!$B$2:$E$151,3,FALSE)</f>
        <v>country</v>
      </c>
      <c r="Q125" s="3" t="str">
        <f>VLOOKUP(K125,dcat_terms!$B$2:$E$151,4,FALSE)</f>
        <v>land</v>
      </c>
      <c r="R125" s="51" t="s">
        <v>839</v>
      </c>
    </row>
    <row r="126" spans="1:18" outlineLevel="3" x14ac:dyDescent="0.25">
      <c r="A126" t="str">
        <f t="shared" si="8"/>
        <v/>
      </c>
      <c r="B126" t="str">
        <f>IF(AND(M126,J126="class"),L126,IF(ROW()&gt;2,IF(NOT(SUBSTITUTE(L126,B125,"")=L126),B125,""),""))</f>
        <v/>
      </c>
      <c r="C126" t="str">
        <f>IF(AND(J126="class",M126,NOT(K126="skos:Concept")),CONCATENATE("&lt;Section",H126,"&gt;",P126,"&lt;/Section",H126,"&gt;"),"")</f>
        <v/>
      </c>
      <c r="D126" t="str">
        <f t="shared" si="6"/>
        <v>&lt;element name="vcard:hasEmail" context="/rdf:RDF/dcat:Catalog/dcat:dataset/dcat:Dataset/dcat:contactPoint/vcard:Organization/vcard:hasEmail"&gt;&lt;label&gt;e-mail&lt;/label&gt;&lt;/element&gt;</v>
      </c>
      <c r="E126" t="str">
        <f t="shared" si="9"/>
        <v/>
      </c>
      <c r="F126" t="str">
        <f t="shared" si="10"/>
        <v>&lt;field name="fieldId-126" xpath="/rdf:RDF/dcat:Catalog/dcat:dataset/dcat:Dataset/dcat:contactPoint/vcard:Organization/vcard:hasEmail" or="hasEmail" in="/rdf:RDF/dcat:Catalog/dcat:dataset/dcat:Dataset/dcat:contactPoint/vcard:Organization"/&gt;</v>
      </c>
      <c r="G126" t="str">
        <f t="shared" si="11"/>
        <v/>
      </c>
      <c r="H126" t="str">
        <f t="shared" si="12"/>
        <v>hasEmail</v>
      </c>
      <c r="J126" s="2" t="s">
        <v>4</v>
      </c>
      <c r="K126" s="35" t="s">
        <v>91</v>
      </c>
      <c r="L126" s="3" t="s">
        <v>92</v>
      </c>
      <c r="M126" s="3" t="b">
        <v>1</v>
      </c>
      <c r="N126" s="3" t="b">
        <v>1</v>
      </c>
      <c r="O126" s="3" t="b">
        <v>1</v>
      </c>
      <c r="P126" s="3" t="str">
        <f>VLOOKUP(K126,dcat_terms!$B$2:$E$151,3,FALSE)</f>
        <v>e-mail</v>
      </c>
      <c r="Q126" s="44" t="str">
        <f>VLOOKUP(K126,dcat_terms!$B$2:$E$151,4,FALSE)</f>
        <v>e-mail</v>
      </c>
      <c r="R126" s="51" t="s">
        <v>839</v>
      </c>
    </row>
    <row r="127" spans="1:18" outlineLevel="3" x14ac:dyDescent="0.25">
      <c r="A127" t="str">
        <f t="shared" si="8"/>
        <v/>
      </c>
      <c r="B127" t="str">
        <f>IF(AND(M127,J127="class"),L127,IF(ROW()&gt;2,IF(NOT(SUBSTITUTE(L127,B126,"")=L127),B126,""),""))</f>
        <v/>
      </c>
      <c r="C127" t="str">
        <f>IF(AND(J127="class",M127,NOT(K127="skos:Concept")),CONCATENATE("&lt;Section",H127,"&gt;",P127,"&lt;/Section",H127,"&gt;"),"")</f>
        <v/>
      </c>
      <c r="D127" t="str">
        <f t="shared" si="6"/>
        <v>&lt;element name="vcard:hasURL" context="/rdf:RDF/dcat:Catalog/dcat:dataset/dcat:Dataset/dcat:contactPoint/vcard:Organization/vcard:hasURL"&gt;&lt;label&gt;website&lt;/label&gt;&lt;/element&gt;</v>
      </c>
      <c r="E127" t="str">
        <f t="shared" si="9"/>
        <v/>
      </c>
      <c r="F127" t="str">
        <f t="shared" si="10"/>
        <v>&lt;field name="fieldId-127" xpath="/rdf:RDF/dcat:Catalog/dcat:dataset/dcat:Dataset/dcat:contactPoint/vcard:Organization/vcard:hasURL" or="hasURL" in="/rdf:RDF/dcat:Catalog/dcat:dataset/dcat:Dataset/dcat:contactPoint/vcard:Organization"/&gt;</v>
      </c>
      <c r="G127" t="str">
        <f t="shared" si="11"/>
        <v/>
      </c>
      <c r="H127" t="str">
        <f t="shared" si="12"/>
        <v>hasURL</v>
      </c>
      <c r="J127" s="2" t="s">
        <v>4</v>
      </c>
      <c r="K127" s="35" t="s">
        <v>93</v>
      </c>
      <c r="L127" s="3" t="s">
        <v>94</v>
      </c>
      <c r="M127" s="3" t="b">
        <v>1</v>
      </c>
      <c r="N127" s="3" t="b">
        <v>1</v>
      </c>
      <c r="O127" s="3" t="b">
        <v>1</v>
      </c>
      <c r="P127" s="3" t="str">
        <f>VLOOKUP(K127,dcat_terms!$B$2:$E$151,3,FALSE)</f>
        <v>website</v>
      </c>
      <c r="Q127" s="3" t="str">
        <f>VLOOKUP(K127,dcat_terms!$B$2:$E$151,4,FALSE)</f>
        <v>website</v>
      </c>
      <c r="R127" s="51" t="s">
        <v>839</v>
      </c>
    </row>
    <row r="128" spans="1:18" outlineLevel="3" x14ac:dyDescent="0.25">
      <c r="A128" t="str">
        <f t="shared" si="8"/>
        <v/>
      </c>
      <c r="B128" t="str">
        <f>IF(AND(M128,J128="class"),L128,IF(ROW()&gt;2,IF(NOT(SUBSTITUTE(L128,B127,"")=L128),B127,""),""))</f>
        <v/>
      </c>
      <c r="C128" t="str">
        <f>IF(AND(J128="class",M128,NOT(K128="skos:Concept")),CONCATENATE("&lt;Section",H128,"&gt;",P128,"&lt;/Section",H128,"&gt;"),"")</f>
        <v/>
      </c>
      <c r="D128" t="str">
        <f t="shared" si="6"/>
        <v>&lt;element name="vcard:hasTelephone" context="/rdf:RDF/dcat:Catalog/dcat:dataset/dcat:Dataset/dcat:contactPoint/vcard:Organization/vcard:hasTelephone"&gt;&lt;label&gt;telefoonnummer&lt;/label&gt;&lt;/element&gt;</v>
      </c>
      <c r="E128" t="str">
        <f t="shared" si="9"/>
        <v/>
      </c>
      <c r="F128" t="str">
        <f t="shared" si="10"/>
        <v>&lt;field name="fieldId-128" xpath="/rdf:RDF/dcat:Catalog/dcat:dataset/dcat:Dataset/dcat:contactPoint/vcard:Organization/vcard:hasTelephone" or="hasTelephone" in="/rdf:RDF/dcat:Catalog/dcat:dataset/dcat:Dataset/dcat:contactPoint/vcard:Organization"/&gt;</v>
      </c>
      <c r="G128" t="str">
        <f t="shared" si="11"/>
        <v/>
      </c>
      <c r="H128" t="str">
        <f t="shared" si="12"/>
        <v>hasTelephone</v>
      </c>
      <c r="J128" s="2" t="s">
        <v>4</v>
      </c>
      <c r="K128" s="35" t="s">
        <v>95</v>
      </c>
      <c r="L128" s="3" t="s">
        <v>96</v>
      </c>
      <c r="M128" s="3" t="b">
        <v>1</v>
      </c>
      <c r="N128" s="3" t="b">
        <v>1</v>
      </c>
      <c r="O128" s="3" t="b">
        <v>1</v>
      </c>
      <c r="P128" s="3" t="str">
        <f>VLOOKUP(K128,dcat_terms!$B$2:$E$151,3,FALSE)</f>
        <v>telephone number</v>
      </c>
      <c r="Q128" s="3" t="str">
        <f>VLOOKUP(K128,dcat_terms!$B$2:$E$151,4,FALSE)</f>
        <v>telefoonnummer</v>
      </c>
      <c r="R128" s="51" t="s">
        <v>839</v>
      </c>
    </row>
    <row r="129" spans="1:18" outlineLevel="2" x14ac:dyDescent="0.25">
      <c r="A129" t="str">
        <f t="shared" si="8"/>
        <v/>
      </c>
      <c r="B129" t="str">
        <f>IF(AND(M129,J129="class"),L129,IF(ROW()&gt;2,IF(NOT(SUBSTITUTE(L129,B128,"")=L129),B128,""),""))</f>
        <v/>
      </c>
      <c r="C129" t="str">
        <f>IF(AND(J129="class",M129,NOT(K129="skos:Concept")),CONCATENATE("&lt;Section",H129,"&gt;",P129,"&lt;/Section",H129,"&gt;"),"")</f>
        <v/>
      </c>
      <c r="D129" t="str">
        <f t="shared" si="6"/>
        <v>&lt;element name="dct:issued" context="/rdf:RDF/dcat:Catalog/dcat:dataset/dcat:Dataset/dct:issued"&gt;&lt;label&gt;publicatiedatum&lt;/label&gt;&lt;/element&gt;</v>
      </c>
      <c r="E129" t="str">
        <f t="shared" si="9"/>
        <v/>
      </c>
      <c r="F129" t="str">
        <f t="shared" si="10"/>
        <v>&lt;field name="fieldId-129" xpath="/rdf:RDF/dcat:Catalog/dcat:dataset/dcat:Dataset/dct:issued" or="issued" in="/rdf:RDF/dcat:Catalog/dcat:dataset/dcat:Dataset"/&gt;</v>
      </c>
      <c r="G129" t="str">
        <f t="shared" si="11"/>
        <v/>
      </c>
      <c r="H129" t="str">
        <f t="shared" si="12"/>
        <v>issued</v>
      </c>
      <c r="I129">
        <v>1</v>
      </c>
      <c r="J129" s="2" t="s">
        <v>4</v>
      </c>
      <c r="K129" s="35" t="s">
        <v>36</v>
      </c>
      <c r="L129" s="3" t="s">
        <v>97</v>
      </c>
      <c r="M129" s="3" t="b">
        <v>1</v>
      </c>
      <c r="N129" s="3" t="b">
        <v>1</v>
      </c>
      <c r="O129" s="3" t="b">
        <v>1</v>
      </c>
      <c r="P129" s="3" t="str">
        <f>VLOOKUP(K129,dcat_terms!$B$2:$E$151,3,FALSE)</f>
        <v>release date</v>
      </c>
      <c r="Q129" s="46" t="str">
        <f>VLOOKUP(K129,dcat_terms!$B$2:$E$151,4,FALSE)</f>
        <v>publicatiedatum</v>
      </c>
      <c r="R129" s="4"/>
    </row>
    <row r="130" spans="1:18" outlineLevel="2" x14ac:dyDescent="0.25">
      <c r="A130" t="str">
        <f t="shared" si="8"/>
        <v/>
      </c>
      <c r="B130" t="str">
        <f>IF(AND(M130,J130="class"),L130,IF(ROW()&gt;2,IF(NOT(SUBSTITUTE(L130,B129,"")=L130),B129,""),""))</f>
        <v/>
      </c>
      <c r="C130" t="str">
        <f>IF(AND(J130="class",M130,NOT(K130="skos:Concept")),CONCATENATE("&lt;Section",H130,"&gt;",P130,"&lt;/Section",H130,"&gt;"),"")</f>
        <v/>
      </c>
      <c r="D130" t="str">
        <f t="shared" ref="D130:D193" si="13">IF(M130,CONCATENATE("&lt;element name=""",K130,""" context=""",L130,"""&gt;&lt;label&gt;",Q130,"&lt;/label&gt;&lt;/element&gt;"),"")</f>
        <v/>
      </c>
      <c r="E130" t="str">
        <f t="shared" si="9"/>
        <v/>
      </c>
      <c r="F130" t="str">
        <f t="shared" si="10"/>
        <v/>
      </c>
      <c r="G130" t="str">
        <f t="shared" si="11"/>
        <v/>
      </c>
      <c r="H130" t="str">
        <f t="shared" si="12"/>
        <v/>
      </c>
      <c r="J130" s="2" t="s">
        <v>4</v>
      </c>
      <c r="K130" s="2" t="s">
        <v>250</v>
      </c>
      <c r="L130" s="2" t="s">
        <v>298</v>
      </c>
      <c r="M130" s="3" t="b">
        <v>0</v>
      </c>
      <c r="N130" s="3" t="b">
        <v>0</v>
      </c>
      <c r="O130" s="3" t="b">
        <v>0</v>
      </c>
      <c r="P130" s="3" t="e">
        <f>VLOOKUP(K130,dcat_terms!$B$2:$E$151,3,FALSE)</f>
        <v>#N/A</v>
      </c>
      <c r="Q130" s="3" t="e">
        <f>VLOOKUP(K130,dcat_terms!$B$2:$E$151,4,FALSE)</f>
        <v>#N/A</v>
      </c>
      <c r="R130" s="4" t="s">
        <v>677</v>
      </c>
    </row>
    <row r="131" spans="1:18" outlineLevel="2" x14ac:dyDescent="0.25">
      <c r="A131" t="str">
        <f t="shared" ref="A131:A194" si="14">IF(AND(M131,NOT(K131="skos:Concept"),OR(J131="class",J132="class")),CONCATENATE("&lt;name&gt;",K131,"&lt;/name&gt;"),"")</f>
        <v/>
      </c>
      <c r="B131" t="str">
        <f>IF(AND(M131,J131="class"),L131,IF(ROW()&gt;2,IF(NOT(SUBSTITUTE(L131,B130,"")=L131),B130,""),""))</f>
        <v/>
      </c>
      <c r="C131" t="str">
        <f>IF(AND(J131="class",M131,NOT(K131="skos:Concept")),CONCATENATE("&lt;Section",H131,"&gt;",P131,"&lt;/Section",H131,"&gt;"),"")</f>
        <v/>
      </c>
      <c r="D131" t="str">
        <f t="shared" si="13"/>
        <v>&lt;element name="dct:modified" context="/rdf:RDF/dcat:Catalog/dcat:dataset/dcat:Dataset/dct:modified"&gt;&lt;label&gt;laatst gewijzigd&lt;/label&gt;&lt;/element&gt;</v>
      </c>
      <c r="E131" t="str">
        <f t="shared" ref="E131:E194" si="15">IF(AND(J131="class",M131),CONCATENATE("&lt;section ",IF(K131="skos:Concept",CONCATENATE("xpath=""",L131,""""),"")," name=""Section",H131,"""&gt;"),"")</f>
        <v/>
      </c>
      <c r="F131" t="str">
        <f t="shared" ref="F131:F194" si="16">IF(AND(M131,NOT(ISNUMBER(SEARCH("skos:Concept",L131))),NOT(J132="class")),CONCATENATE("&lt;field name=""fieldId-",ROW(),""" xpath=""",L131,"""",IF(ISNUMBER(SEARCH("@",L131)),"",CONCATENATE(" or=""",H131,""" in=""",SUBSTITUTE(L131,CONCATENATE("/",K131),""),"""")),"/&gt;"),"")</f>
        <v>&lt;field name="fieldId-131" xpath="/rdf:RDF/dcat:Catalog/dcat:dataset/dcat:Dataset/dct:modified" or="modified" in="/rdf:RDF/dcat:Catalog/dcat:dataset/dcat:Dataset"/&gt;</v>
      </c>
      <c r="G131" t="str">
        <f t="shared" ref="G131:G194" si="17">IF(AND(LEN(B131)&gt;0,OR(LEN(B132)=0,J132="class")),"&lt;/section&gt;","")</f>
        <v/>
      </c>
      <c r="H131" t="str">
        <f t="shared" si="12"/>
        <v>modified</v>
      </c>
      <c r="I131">
        <v>1</v>
      </c>
      <c r="J131" s="2" t="s">
        <v>4</v>
      </c>
      <c r="K131" s="35" t="s">
        <v>38</v>
      </c>
      <c r="L131" s="3" t="s">
        <v>98</v>
      </c>
      <c r="M131" s="3" t="b">
        <v>1</v>
      </c>
      <c r="N131" s="3" t="b">
        <v>1</v>
      </c>
      <c r="O131" s="3" t="b">
        <v>1</v>
      </c>
      <c r="P131" s="3" t="str">
        <f>VLOOKUP(K131,dcat_terms!$B$2:$E$151,3,FALSE)</f>
        <v>update/ modification date</v>
      </c>
      <c r="Q131" s="46" t="str">
        <f>VLOOKUP(K131,dcat_terms!$B$2:$E$151,4,FALSE)</f>
        <v>laatst gewijzigd</v>
      </c>
      <c r="R131" s="4"/>
    </row>
    <row r="132" spans="1:18" outlineLevel="2" x14ac:dyDescent="0.25">
      <c r="A132" t="str">
        <f t="shared" si="14"/>
        <v/>
      </c>
      <c r="B132" t="str">
        <f>IF(AND(M132,J132="class"),L132,IF(ROW()&gt;2,IF(NOT(SUBSTITUTE(L132,B131,"")=L132),B131,""),""))</f>
        <v/>
      </c>
      <c r="C132" t="str">
        <f>IF(AND(J132="class",M132,NOT(K132="skos:Concept")),CONCATENATE("&lt;Section",H132,"&gt;",P132,"&lt;/Section",H132,"&gt;"),"")</f>
        <v/>
      </c>
      <c r="D132" t="str">
        <f t="shared" si="13"/>
        <v/>
      </c>
      <c r="E132" t="str">
        <f t="shared" si="15"/>
        <v/>
      </c>
      <c r="F132" t="str">
        <f t="shared" si="16"/>
        <v/>
      </c>
      <c r="G132" t="str">
        <f t="shared" si="17"/>
        <v/>
      </c>
      <c r="H132" t="str">
        <f t="shared" si="12"/>
        <v/>
      </c>
      <c r="J132" s="2" t="s">
        <v>4</v>
      </c>
      <c r="K132" s="2" t="s">
        <v>250</v>
      </c>
      <c r="L132" s="2" t="s">
        <v>299</v>
      </c>
      <c r="M132" s="3" t="b">
        <v>0</v>
      </c>
      <c r="N132" s="3" t="b">
        <v>0</v>
      </c>
      <c r="O132" s="3" t="b">
        <v>0</v>
      </c>
      <c r="P132" s="3" t="e">
        <f>VLOOKUP(K132,dcat_terms!$B$2:$E$151,3,FALSE)</f>
        <v>#N/A</v>
      </c>
      <c r="Q132" s="3" t="e">
        <f>VLOOKUP(K132,dcat_terms!$B$2:$E$151,4,FALSE)</f>
        <v>#N/A</v>
      </c>
      <c r="R132" s="4" t="s">
        <v>677</v>
      </c>
    </row>
    <row r="133" spans="1:18" outlineLevel="2" x14ac:dyDescent="0.25">
      <c r="A133" t="str">
        <f t="shared" si="14"/>
        <v>&lt;name&gt;dct:publisher&lt;/name&gt;</v>
      </c>
      <c r="B133" t="str">
        <f>IF(AND(M133,J133="class"),L133,IF(ROW()&gt;2,IF(NOT(SUBSTITUTE(L133,B132,"")=L133),B132,""),""))</f>
        <v/>
      </c>
      <c r="C133" t="str">
        <f>IF(AND(J133="class",M133,NOT(K133="skos:Concept")),CONCATENATE("&lt;Section",H133,"&gt;",P133,"&lt;/Section",H133,"&gt;"),"")</f>
        <v/>
      </c>
      <c r="D133" t="str">
        <f t="shared" si="13"/>
        <v>&lt;element name="dct:publisher" context="/rdf:RDF/dcat:Catalog/dcat:dataset/dcat:Dataset/dct:publisher"&gt;&lt;label&gt;uitgever/eigenaar&lt;/label&gt;&lt;/element&gt;</v>
      </c>
      <c r="E133" t="str">
        <f t="shared" si="15"/>
        <v/>
      </c>
      <c r="F133" t="str">
        <f t="shared" si="16"/>
        <v/>
      </c>
      <c r="G133" t="str">
        <f t="shared" si="17"/>
        <v/>
      </c>
      <c r="H133" t="str">
        <f t="shared" si="12"/>
        <v>publisher</v>
      </c>
      <c r="J133" s="2" t="s">
        <v>214</v>
      </c>
      <c r="K133" s="35" t="s">
        <v>9</v>
      </c>
      <c r="L133" s="3" t="s">
        <v>99</v>
      </c>
      <c r="M133" s="3" t="b">
        <v>1</v>
      </c>
      <c r="N133" s="3" t="b">
        <v>1</v>
      </c>
      <c r="O133" s="3" t="b">
        <v>1</v>
      </c>
      <c r="P133" s="3" t="str">
        <f>VLOOKUP(K133,dcat_terms!$B$2:$E$151,3,FALSE)</f>
        <v>publisher</v>
      </c>
      <c r="Q133" s="46" t="str">
        <f>VLOOKUP(K133,dcat_terms!$B$2:$E$151,4,FALSE)</f>
        <v>uitgever/eigenaar</v>
      </c>
      <c r="R133" s="4"/>
    </row>
    <row r="134" spans="1:18" outlineLevel="2" x14ac:dyDescent="0.25">
      <c r="A134" t="str">
        <f t="shared" si="14"/>
        <v>&lt;name&gt;foaf:Agent&lt;/name&gt;</v>
      </c>
      <c r="B134" t="str">
        <f>IF(AND(M134,J134="class"),L134,IF(ROW()&gt;2,IF(NOT(SUBSTITUTE(L134,B133,"")=L134),B133,""),""))</f>
        <v>/rdf:RDF/dcat:Catalog/dcat:dataset/dcat:Dataset/dct:publisher/foaf:Agent</v>
      </c>
      <c r="C134" t="str">
        <f>IF(AND(J134="class",M134,NOT(K134="skos:Concept")),CONCATENATE("&lt;Section",H134,"&gt;",P134,"&lt;/Section",H134,"&gt;"),"")</f>
        <v>&lt;SectionAgent&gt;organisation&lt;/SectionAgent&gt;</v>
      </c>
      <c r="D134" t="str">
        <f>IF(M134,CONCATENATE("&lt;element name=""",K134,""" context=""",L134,"""&gt;&lt;label&gt;",Q134,"&lt;/label&gt;&lt;/element&gt;"),"")</f>
        <v>&lt;element name="foaf:Agent" context="/rdf:RDF/dcat:Catalog/dcat:dataset/dcat:Dataset/dct:publisher/foaf:Agent"&gt;&lt;label&gt;organisatie&lt;/label&gt;&lt;/element&gt;</v>
      </c>
      <c r="E134" t="str">
        <f t="shared" si="15"/>
        <v>&lt;section  name="SectionAgent"&gt;</v>
      </c>
      <c r="F134" t="str">
        <f t="shared" si="16"/>
        <v>&lt;field name="fieldId-134" xpath="/rdf:RDF/dcat:Catalog/dcat:dataset/dcat:Dataset/dct:publisher/foaf:Agent" or="Agent" in="/rdf:RDF/dcat:Catalog/dcat:dataset/dcat:Dataset/dct:publisher"/&gt;</v>
      </c>
      <c r="G134" t="str">
        <f t="shared" si="17"/>
        <v/>
      </c>
      <c r="H134" t="str">
        <f t="shared" si="12"/>
        <v>Agent</v>
      </c>
      <c r="J134" s="8" t="s">
        <v>215</v>
      </c>
      <c r="K134" s="36" t="s">
        <v>11</v>
      </c>
      <c r="L134" s="9" t="s">
        <v>100</v>
      </c>
      <c r="M134" s="9" t="b">
        <v>1</v>
      </c>
      <c r="N134" s="9" t="b">
        <v>1</v>
      </c>
      <c r="O134" s="9" t="b">
        <v>1</v>
      </c>
      <c r="P134" s="9" t="str">
        <f>VLOOKUP(K134,dcat_terms!$B$2:$E$151,3,FALSE)</f>
        <v>organisation</v>
      </c>
      <c r="Q134" s="9" t="str">
        <f>VLOOKUP(K134,dcat_terms!$B$2:$E$151,4,FALSE)</f>
        <v>organisatie</v>
      </c>
      <c r="R134" s="10"/>
    </row>
    <row r="135" spans="1:18" outlineLevel="3" x14ac:dyDescent="0.25">
      <c r="A135" t="str">
        <f t="shared" si="14"/>
        <v/>
      </c>
      <c r="B135" t="str">
        <f>IF(AND(M135,J135="class"),L135,IF(ROW()&gt;2,IF(NOT(SUBSTITUTE(L135,B134,"")=L135),B134,""),""))</f>
        <v>/rdf:RDF/dcat:Catalog/dcat:dataset/dcat:Dataset/dct:publisher/foaf:Agent</v>
      </c>
      <c r="C135" t="str">
        <f>IF(AND(J135="class",M135,NOT(K135="skos:Concept")),CONCATENATE("&lt;Section",H135,"&gt;",P135,"&lt;/Section",H135,"&gt;"),"")</f>
        <v/>
      </c>
      <c r="D135" t="str">
        <f t="shared" ref="D135:D198" si="18">IF(M135,CONCATENATE("&lt;element name=""",K135,""" context=""",L135,"""&gt;&lt;label&gt;",Q135,"&lt;/label&gt;&lt;/element&gt;"),"")</f>
        <v>&lt;element name="rdf:about" context="/rdf:RDF/dcat:Catalog/dcat:dataset/dcat:Dataset/dct:publisher/foaf:Agent/@rdf:about"&gt;&lt;label&gt;URI&lt;/label&gt;&lt;/element&gt;</v>
      </c>
      <c r="E135" t="str">
        <f t="shared" si="15"/>
        <v/>
      </c>
      <c r="F135" t="str">
        <f t="shared" si="16"/>
        <v>&lt;field name="fieldId-135" xpath="/rdf:RDF/dcat:Catalog/dcat:dataset/dcat:Dataset/dct:publisher/foaf:Agent/@rdf:about"/&gt;</v>
      </c>
      <c r="G135" t="str">
        <f t="shared" si="17"/>
        <v/>
      </c>
      <c r="H135" t="str">
        <f t="shared" si="12"/>
        <v>about</v>
      </c>
      <c r="J135" s="2" t="s">
        <v>4</v>
      </c>
      <c r="K135" s="2" t="s">
        <v>218</v>
      </c>
      <c r="L135" s="3" t="s">
        <v>300</v>
      </c>
      <c r="M135" s="3" t="b">
        <v>1</v>
      </c>
      <c r="N135" s="3" t="b">
        <v>0</v>
      </c>
      <c r="O135" s="3" t="b">
        <v>1</v>
      </c>
      <c r="P135" s="3" t="str">
        <f>VLOOKUP(K135,dcat_terms!$B$2:$E$151,3,FALSE)</f>
        <v>URI</v>
      </c>
      <c r="Q135" s="3" t="str">
        <f>VLOOKUP(K135,dcat_terms!$B$2:$E$151,4,FALSE)</f>
        <v>URI</v>
      </c>
      <c r="R135" s="4"/>
    </row>
    <row r="136" spans="1:18" outlineLevel="3" x14ac:dyDescent="0.25">
      <c r="A136" t="str">
        <f t="shared" si="14"/>
        <v/>
      </c>
      <c r="B136" t="str">
        <f>IF(AND(M136,J136="class"),L136,IF(ROW()&gt;2,IF(NOT(SUBSTITUTE(L136,B135,"")=L136),B135,""),""))</f>
        <v>/rdf:RDF/dcat:Catalog/dcat:dataset/dcat:Dataset/dct:publisher/foaf:Agent</v>
      </c>
      <c r="C136" t="str">
        <f>IF(AND(J136="class",M136,NOT(K136="skos:Concept")),CONCATENATE("&lt;Section",H136,"&gt;",P136,"&lt;/Section",H136,"&gt;"),"")</f>
        <v/>
      </c>
      <c r="D136" t="str">
        <f t="shared" si="18"/>
        <v>&lt;element name="foaf:name" context="/rdf:RDF/dcat:Catalog/dcat:dataset/dcat:Dataset/dct:publisher/foaf:Agent/foaf:name"&gt;&lt;label&gt;naam&lt;/label&gt;&lt;/element&gt;</v>
      </c>
      <c r="E136" t="str">
        <f t="shared" si="15"/>
        <v/>
      </c>
      <c r="F136" t="str">
        <f t="shared" si="16"/>
        <v>&lt;field name="fieldId-136" xpath="/rdf:RDF/dcat:Catalog/dcat:dataset/dcat:Dataset/dct:publisher/foaf:Agent/foaf:name" or="name" in="/rdf:RDF/dcat:Catalog/dcat:dataset/dcat:Dataset/dct:publisher/foaf:Agent"/&gt;</v>
      </c>
      <c r="G136" t="str">
        <f t="shared" si="17"/>
        <v/>
      </c>
      <c r="H136" t="str">
        <f t="shared" si="12"/>
        <v>name</v>
      </c>
      <c r="J136" s="2" t="s">
        <v>4</v>
      </c>
      <c r="K136" s="35" t="s">
        <v>13</v>
      </c>
      <c r="L136" s="3" t="s">
        <v>101</v>
      </c>
      <c r="M136" s="3" t="b">
        <v>1</v>
      </c>
      <c r="N136" s="3" t="b">
        <v>1</v>
      </c>
      <c r="O136" s="3" t="b">
        <v>1</v>
      </c>
      <c r="P136" s="3" t="str">
        <f>VLOOKUP(K136,dcat_terms!$B$2:$E$151,3,FALSE)</f>
        <v>name</v>
      </c>
      <c r="Q136" s="3" t="str">
        <f>VLOOKUP(K136,dcat_terms!$B$2:$E$151,4,FALSE)</f>
        <v>naam</v>
      </c>
      <c r="R136" s="51" t="s">
        <v>840</v>
      </c>
    </row>
    <row r="137" spans="1:18" outlineLevel="3" x14ac:dyDescent="0.25">
      <c r="A137" t="str">
        <f t="shared" si="14"/>
        <v/>
      </c>
      <c r="B137" t="str">
        <f>IF(AND(M137,J137="class"),L137,IF(ROW()&gt;2,IF(NOT(SUBSTITUTE(L137,B136,"")=L137),B136,""),""))</f>
        <v>/rdf:RDF/dcat:Catalog/dcat:dataset/dcat:Dataset/dct:publisher/foaf:Agent</v>
      </c>
      <c r="C137" t="str">
        <f>IF(AND(J137="class",M137,NOT(K137="skos:Concept")),CONCATENATE("&lt;Section",H137,"&gt;",P137,"&lt;/Section",H137,"&gt;"),"")</f>
        <v/>
      </c>
      <c r="D137" t="str">
        <f t="shared" si="18"/>
        <v>&lt;element name="xml:lang" context="/rdf:RDF/dcat:Catalog/dcat:dataset/dcat:Dataset/dct:publisher/foaf:Agent/foaf:name/@xml:lang"&gt;&lt;label&gt;taal&lt;/label&gt;&lt;/element&gt;</v>
      </c>
      <c r="E137" t="str">
        <f t="shared" si="15"/>
        <v/>
      </c>
      <c r="F137" t="str">
        <f t="shared" si="16"/>
        <v>&lt;field name="fieldId-137" xpath="/rdf:RDF/dcat:Catalog/dcat:dataset/dcat:Dataset/dct:publisher/foaf:Agent/foaf:name/@xml:lang"/&gt;</v>
      </c>
      <c r="G137" t="str">
        <f t="shared" si="17"/>
        <v/>
      </c>
      <c r="H137" t="str">
        <f t="shared" si="12"/>
        <v>lang</v>
      </c>
      <c r="J137" s="2" t="s">
        <v>4</v>
      </c>
      <c r="K137" s="2" t="s">
        <v>220</v>
      </c>
      <c r="L137" s="3" t="s">
        <v>301</v>
      </c>
      <c r="M137" s="3" t="b">
        <v>1</v>
      </c>
      <c r="N137" s="3" t="b">
        <v>0</v>
      </c>
      <c r="O137" s="3" t="b">
        <v>0</v>
      </c>
      <c r="P137" s="3" t="str">
        <f>VLOOKUP(K137,dcat_terms!$B$2:$E$151,3,FALSE)</f>
        <v>language</v>
      </c>
      <c r="Q137" s="3" t="str">
        <f>VLOOKUP(K137,dcat_terms!$B$2:$E$151,4,FALSE)</f>
        <v>taal</v>
      </c>
      <c r="R137" s="4" t="s">
        <v>655</v>
      </c>
    </row>
    <row r="138" spans="1:18" outlineLevel="3" x14ac:dyDescent="0.25">
      <c r="A138" t="str">
        <f t="shared" si="14"/>
        <v>&lt;name&gt;dct:type&lt;/name&gt;</v>
      </c>
      <c r="B138" t="str">
        <f>IF(AND(M138,J138="class"),L138,IF(ROW()&gt;2,IF(NOT(SUBSTITUTE(L138,B137,"")=L138),B137,""),""))</f>
        <v>/rdf:RDF/dcat:Catalog/dcat:dataset/dcat:Dataset/dct:publisher/foaf:Agent</v>
      </c>
      <c r="C138" t="str">
        <f>IF(AND(J138="class",M138,NOT(K138="skos:Concept")),CONCATENATE("&lt;Section",H138,"&gt;",P138,"&lt;/Section",H138,"&gt;"),"")</f>
        <v/>
      </c>
      <c r="D138" t="str">
        <f t="shared" si="18"/>
        <v>&lt;element name="dct:type" context="/rdf:RDF/dcat:Catalog/dcat:dataset/dcat:Dataset/dct:publisher/foaf:Agent/dct:type"&gt;&lt;label&gt;type&lt;/label&gt;&lt;/element&gt;</v>
      </c>
      <c r="E138" t="str">
        <f t="shared" si="15"/>
        <v/>
      </c>
      <c r="F138" t="str">
        <f t="shared" si="16"/>
        <v/>
      </c>
      <c r="G138" t="str">
        <f t="shared" si="17"/>
        <v>&lt;/section&gt;</v>
      </c>
      <c r="H138" t="str">
        <f t="shared" si="12"/>
        <v>type</v>
      </c>
      <c r="J138" s="2" t="s">
        <v>214</v>
      </c>
      <c r="K138" s="2" t="s">
        <v>15</v>
      </c>
      <c r="L138" s="3" t="s">
        <v>102</v>
      </c>
      <c r="M138" s="3" t="b">
        <v>1</v>
      </c>
      <c r="N138" s="3" t="b">
        <v>0</v>
      </c>
      <c r="O138" s="3" t="b">
        <v>1</v>
      </c>
      <c r="P138" s="3" t="str">
        <f>VLOOKUP(K138,dcat_terms!$B$2:$E$151,3,FALSE)</f>
        <v>type</v>
      </c>
      <c r="Q138" s="3" t="str">
        <f>VLOOKUP(K138,dcat_terms!$B$2:$E$151,4,FALSE)</f>
        <v>type</v>
      </c>
      <c r="R138" s="4"/>
    </row>
    <row r="139" spans="1:18" outlineLevel="3" x14ac:dyDescent="0.25">
      <c r="A139" t="str">
        <f t="shared" si="14"/>
        <v/>
      </c>
      <c r="B139" t="str">
        <f>IF(AND(M139,J139="class"),L139,IF(ROW()&gt;2,IF(NOT(SUBSTITUTE(L139,B138,"")=L139),B138,""),""))</f>
        <v>/rdf:RDF/dcat:Catalog/dcat:dataset/dcat:Dataset/dct:publisher/foaf:Agent/dct:type/skos:Concept</v>
      </c>
      <c r="C139" t="str">
        <f>IF(AND(J139="class",M139,NOT(K139="skos:Concept")),CONCATENATE("&lt;Section",H139,"&gt;",P139,"&lt;/Section",H139,"&gt;"),"")</f>
        <v/>
      </c>
      <c r="D139" t="str">
        <f t="shared" si="18"/>
        <v>&lt;element name="skos:Concept" context="/rdf:RDF/dcat:Catalog/dcat:dataset/dcat:Dataset/dct:publisher/foaf:Agent/dct:type/skos:Concept"&gt;&lt;label&gt;concept&lt;/label&gt;&lt;/element&gt;</v>
      </c>
      <c r="E139" t="str">
        <f t="shared" si="15"/>
        <v>&lt;section xpath="/rdf:RDF/dcat:Catalog/dcat:dataset/dcat:Dataset/dct:publisher/foaf:Agent/dct:type/skos:Concept" name="SectionConcept"&gt;</v>
      </c>
      <c r="F139" t="str">
        <f t="shared" si="16"/>
        <v/>
      </c>
      <c r="G139" t="str">
        <f t="shared" si="17"/>
        <v/>
      </c>
      <c r="H139" t="str">
        <f t="shared" si="12"/>
        <v>Concept</v>
      </c>
      <c r="J139" s="8" t="s">
        <v>215</v>
      </c>
      <c r="K139" s="8" t="s">
        <v>17</v>
      </c>
      <c r="L139" s="9" t="s">
        <v>103</v>
      </c>
      <c r="M139" s="9" t="b">
        <v>1</v>
      </c>
      <c r="N139" s="53" t="b">
        <v>0</v>
      </c>
      <c r="O139" s="9" t="b">
        <v>1</v>
      </c>
      <c r="P139" s="9" t="str">
        <f>VLOOKUP(K139,dcat_terms!$B$2:$E$151,3,FALSE)</f>
        <v>concept</v>
      </c>
      <c r="Q139" s="9" t="str">
        <f>VLOOKUP(K139,dcat_terms!$B$2:$E$151,4,FALSE)</f>
        <v>concept</v>
      </c>
      <c r="R139" s="10" t="s">
        <v>684</v>
      </c>
    </row>
    <row r="140" spans="1:18" outlineLevel="4" x14ac:dyDescent="0.25">
      <c r="A140" t="str">
        <f t="shared" si="14"/>
        <v/>
      </c>
      <c r="B140" t="str">
        <f>IF(AND(M140,J140="class"),L140,IF(ROW()&gt;2,IF(NOT(SUBSTITUTE(L140,B139,"")=L140),B139,""),""))</f>
        <v>/rdf:RDF/dcat:Catalog/dcat:dataset/dcat:Dataset/dct:publisher/foaf:Agent/dct:type/skos:Concept</v>
      </c>
      <c r="C140" t="str">
        <f>IF(AND(J140="class",M140,NOT(K140="skos:Concept")),CONCATENATE("&lt;Section",H140,"&gt;",P140,"&lt;/Section",H140,"&gt;"),"")</f>
        <v/>
      </c>
      <c r="D140" t="str">
        <f t="shared" si="18"/>
        <v>&lt;element name="rdf:about" context="/rdf:RDF/dcat:Catalog/dcat:dataset/dcat:Dataset/dct:publisher/foaf:Agent/dct:type/skos:Concept/@rdf:about"&gt;&lt;label&gt;URI&lt;/label&gt;&lt;/element&gt;</v>
      </c>
      <c r="E140" t="str">
        <f t="shared" si="15"/>
        <v/>
      </c>
      <c r="F140" t="str">
        <f t="shared" si="16"/>
        <v/>
      </c>
      <c r="G140" t="str">
        <f t="shared" si="17"/>
        <v/>
      </c>
      <c r="H140" t="str">
        <f t="shared" si="12"/>
        <v>about</v>
      </c>
      <c r="J140" s="2" t="s">
        <v>4</v>
      </c>
      <c r="K140" s="2" t="s">
        <v>218</v>
      </c>
      <c r="L140" s="3" t="s">
        <v>302</v>
      </c>
      <c r="M140" s="3" t="b">
        <v>1</v>
      </c>
      <c r="N140" s="3" t="b">
        <v>0</v>
      </c>
      <c r="O140" s="3" t="b">
        <v>1</v>
      </c>
      <c r="P140" s="3" t="str">
        <f>VLOOKUP(K140,dcat_terms!$B$2:$E$151,3,FALSE)</f>
        <v>URI</v>
      </c>
      <c r="Q140" s="3" t="str">
        <f>VLOOKUP(K140,dcat_terms!$B$2:$E$151,4,FALSE)</f>
        <v>URI</v>
      </c>
      <c r="R140" s="4" t="s">
        <v>684</v>
      </c>
    </row>
    <row r="141" spans="1:18" outlineLevel="4" x14ac:dyDescent="0.25">
      <c r="A141" t="str">
        <f t="shared" si="14"/>
        <v/>
      </c>
      <c r="B141" t="str">
        <f>IF(AND(M141,J141="class"),L141,IF(ROW()&gt;2,IF(NOT(SUBSTITUTE(L141,B140,"")=L141),B140,""),""))</f>
        <v>/rdf:RDF/dcat:Catalog/dcat:dataset/dcat:Dataset/dct:publisher/foaf:Agent/dct:type/skos:Concept</v>
      </c>
      <c r="C141" t="str">
        <f>IF(AND(J141="class",M141,NOT(K141="skos:Concept")),CONCATENATE("&lt;Section",H141,"&gt;",P141,"&lt;/Section",H141,"&gt;"),"")</f>
        <v/>
      </c>
      <c r="D141" t="str">
        <f t="shared" si="18"/>
        <v>&lt;element name="rdf:type" context="/rdf:RDF/dcat:Catalog/dcat:dataset/dcat:Dataset/dct:publisher/foaf:Agent/dct:type/skos:Concept/rdf:type/@rdf:resource"&gt;&lt;label&gt;rdf klasse&lt;/label&gt;&lt;/element&gt;</v>
      </c>
      <c r="E141" t="str">
        <f t="shared" si="15"/>
        <v/>
      </c>
      <c r="F141" t="str">
        <f t="shared" si="16"/>
        <v/>
      </c>
      <c r="G141" t="str">
        <f t="shared" si="17"/>
        <v/>
      </c>
      <c r="H141" t="str">
        <f t="shared" si="12"/>
        <v>type</v>
      </c>
      <c r="J141" s="2" t="s">
        <v>4</v>
      </c>
      <c r="K141" s="2" t="s">
        <v>226</v>
      </c>
      <c r="L141" s="3" t="s">
        <v>303</v>
      </c>
      <c r="M141" s="3" t="b">
        <v>1</v>
      </c>
      <c r="N141" s="3" t="b">
        <v>0</v>
      </c>
      <c r="O141" s="3" t="b">
        <v>1</v>
      </c>
      <c r="P141" s="3" t="str">
        <f>VLOOKUP(K141,dcat_terms!$B$2:$E$151,3,FALSE)</f>
        <v>rdf class</v>
      </c>
      <c r="Q141" s="3" t="str">
        <f>VLOOKUP(K141,dcat_terms!$B$2:$E$151,4,FALSE)</f>
        <v>rdf klasse</v>
      </c>
      <c r="R141" s="4"/>
    </row>
    <row r="142" spans="1:18" outlineLevel="4" x14ac:dyDescent="0.25">
      <c r="A142" t="str">
        <f t="shared" si="14"/>
        <v/>
      </c>
      <c r="B142" t="str">
        <f>IF(AND(M142,J142="class"),L142,IF(ROW()&gt;2,IF(NOT(SUBSTITUTE(L142,B141,"")=L142),B141,""),""))</f>
        <v>/rdf:RDF/dcat:Catalog/dcat:dataset/dcat:Dataset/dct:publisher/foaf:Agent/dct:type/skos:Concept</v>
      </c>
      <c r="C142" t="str">
        <f>IF(AND(J142="class",M142,NOT(K142="skos:Concept")),CONCATENATE("&lt;Section",H142,"&gt;",P142,"&lt;/Section",H142,"&gt;"),"")</f>
        <v/>
      </c>
      <c r="D142" t="str">
        <f t="shared" si="18"/>
        <v>&lt;element name="skos:prefLabel" context="/rdf:RDF/dcat:Catalog/dcat:dataset/dcat:Dataset/dct:publisher/foaf:Agent/dct:type/skos:Concept/skos:prefLabel"&gt;&lt;label&gt;label&lt;/label&gt;&lt;/element&gt;</v>
      </c>
      <c r="E142" t="str">
        <f t="shared" si="15"/>
        <v/>
      </c>
      <c r="F142" t="str">
        <f t="shared" si="16"/>
        <v/>
      </c>
      <c r="G142" t="str">
        <f t="shared" si="17"/>
        <v/>
      </c>
      <c r="H142" t="str">
        <f t="shared" si="12"/>
        <v>prefLabel</v>
      </c>
      <c r="J142" s="2" t="s">
        <v>4</v>
      </c>
      <c r="K142" s="2" t="s">
        <v>229</v>
      </c>
      <c r="L142" s="3" t="s">
        <v>304</v>
      </c>
      <c r="M142" s="3" t="b">
        <v>1</v>
      </c>
      <c r="N142" s="3" t="b">
        <v>0</v>
      </c>
      <c r="O142" s="3" t="b">
        <v>1</v>
      </c>
      <c r="P142" s="3" t="str">
        <f>VLOOKUP(K142,dcat_terms!$B$2:$E$151,3,FALSE)</f>
        <v>preferred label</v>
      </c>
      <c r="Q142" s="3" t="str">
        <f>VLOOKUP(K142,dcat_terms!$B$2:$E$151,4,FALSE)</f>
        <v>label</v>
      </c>
      <c r="R142" s="4" t="s">
        <v>684</v>
      </c>
    </row>
    <row r="143" spans="1:18" outlineLevel="4" x14ac:dyDescent="0.25">
      <c r="A143" t="str">
        <f t="shared" si="14"/>
        <v/>
      </c>
      <c r="B143" t="str">
        <f>IF(AND(M143,J143="class"),L143,IF(ROW()&gt;2,IF(NOT(SUBSTITUTE(L143,B142,"")=L143),B142,""),""))</f>
        <v>/rdf:RDF/dcat:Catalog/dcat:dataset/dcat:Dataset/dct:publisher/foaf:Agent/dct:type/skos:Concept</v>
      </c>
      <c r="C143" t="str">
        <f>IF(AND(J143="class",M143,NOT(K143="skos:Concept")),CONCATENATE("&lt;Section",H143,"&gt;",P143,"&lt;/Section",H143,"&gt;"),"")</f>
        <v/>
      </c>
      <c r="D143" t="str">
        <f t="shared" si="18"/>
        <v>&lt;element name="xml:lang" context="/rdf:RDF/dcat:Catalog/dcat:dataset/dcat:Dataset/dct:publisher/foaf:Agent/dct:type/skos:Concept/skos:prefLabel/@xml:lang"&gt;&lt;label&gt;taal&lt;/label&gt;&lt;/element&gt;</v>
      </c>
      <c r="E143" t="str">
        <f t="shared" si="15"/>
        <v/>
      </c>
      <c r="F143" t="str">
        <f t="shared" si="16"/>
        <v/>
      </c>
      <c r="G143" t="str">
        <f t="shared" si="17"/>
        <v/>
      </c>
      <c r="H143" t="str">
        <f t="shared" si="12"/>
        <v>lang</v>
      </c>
      <c r="J143" s="2" t="s">
        <v>4</v>
      </c>
      <c r="K143" s="2" t="s">
        <v>220</v>
      </c>
      <c r="L143" s="3" t="s">
        <v>305</v>
      </c>
      <c r="M143" s="3" t="b">
        <v>1</v>
      </c>
      <c r="N143" s="3" t="b">
        <v>0</v>
      </c>
      <c r="O143" s="3" t="b">
        <v>0</v>
      </c>
      <c r="P143" s="3" t="str">
        <f>VLOOKUP(K143,dcat_terms!$B$2:$E$151,3,FALSE)</f>
        <v>language</v>
      </c>
      <c r="Q143" s="3" t="str">
        <f>VLOOKUP(K143,dcat_terms!$B$2:$E$151,4,FALSE)</f>
        <v>taal</v>
      </c>
      <c r="R143" s="4" t="s">
        <v>655</v>
      </c>
    </row>
    <row r="144" spans="1:18" outlineLevel="4" x14ac:dyDescent="0.25">
      <c r="A144" t="str">
        <f t="shared" si="14"/>
        <v/>
      </c>
      <c r="B144" t="str">
        <f>IF(AND(M144,J144="class"),L144,IF(ROW()&gt;2,IF(NOT(SUBSTITUTE(L144,B143,"")=L144),B143,""),""))</f>
        <v>/rdf:RDF/dcat:Catalog/dcat:dataset/dcat:Dataset/dct:publisher/foaf:Agent/dct:type/skos:Concept</v>
      </c>
      <c r="C144" t="str">
        <f>IF(AND(J144="class",M144,NOT(K144="skos:Concept")),CONCATENATE("&lt;Section",H144,"&gt;",P144,"&lt;/Section",H144,"&gt;"),"")</f>
        <v/>
      </c>
      <c r="D144" t="str">
        <f t="shared" si="18"/>
        <v>&lt;element name="skos:inScheme" context="/rdf:RDF/dcat:Catalog/dcat:dataset/dcat:Dataset/dct:publisher/foaf:Agent/dct:type/skos:Concept/skos:inScheme/@rdf:resource"&gt;&lt;label&gt;in thesaurus&lt;/label&gt;&lt;/element&gt;</v>
      </c>
      <c r="E144" t="str">
        <f t="shared" si="15"/>
        <v/>
      </c>
      <c r="F144" t="str">
        <f t="shared" si="16"/>
        <v/>
      </c>
      <c r="G144" t="str">
        <f t="shared" si="17"/>
        <v>&lt;/section&gt;</v>
      </c>
      <c r="H144" t="str">
        <f t="shared" si="12"/>
        <v>inScheme</v>
      </c>
      <c r="J144" s="2" t="s">
        <v>4</v>
      </c>
      <c r="K144" s="2" t="s">
        <v>232</v>
      </c>
      <c r="L144" s="3" t="s">
        <v>306</v>
      </c>
      <c r="M144" s="3" t="b">
        <v>1</v>
      </c>
      <c r="N144" s="3" t="b">
        <v>0</v>
      </c>
      <c r="O144" s="3" t="b">
        <v>1</v>
      </c>
      <c r="P144" s="3" t="str">
        <f>VLOOKUP(K144,dcat_terms!$B$2:$E$151,3,FALSE)</f>
        <v>in scheme</v>
      </c>
      <c r="Q144" s="3" t="str">
        <f>VLOOKUP(K144,dcat_terms!$B$2:$E$151,4,FALSE)</f>
        <v>in thesaurus</v>
      </c>
      <c r="R144" s="4" t="s">
        <v>684</v>
      </c>
    </row>
    <row r="145" spans="1:18" outlineLevel="2" x14ac:dyDescent="0.25">
      <c r="A145" t="str">
        <f t="shared" si="14"/>
        <v/>
      </c>
      <c r="B145" t="str">
        <f>IF(AND(M145,J145="class"),L145,IF(ROW()&gt;2,IF(NOT(SUBSTITUTE(L145,B144,"")=L145),B144,""),""))</f>
        <v/>
      </c>
      <c r="C145" t="str">
        <f>IF(AND(J145="class",M145,NOT(K145="skos:Concept")),CONCATENATE("&lt;Section",H145,"&gt;",P145,"&lt;/Section",H145,"&gt;"),"")</f>
        <v/>
      </c>
      <c r="D145" t="str">
        <f t="shared" si="18"/>
        <v>&lt;element name="dcat:keyword" context="/rdf:RDF/dcat:Catalog/dcat:dataset/dcat:Dataset/dcat:keyword"&gt;&lt;label&gt;trefwoord&lt;/label&gt;&lt;/element&gt;</v>
      </c>
      <c r="E145" t="str">
        <f t="shared" si="15"/>
        <v/>
      </c>
      <c r="F145" t="str">
        <f t="shared" si="16"/>
        <v>&lt;field name="fieldId-145" xpath="/rdf:RDF/dcat:Catalog/dcat:dataset/dcat:Dataset/dcat:keyword" or="keyword" in="/rdf:RDF/dcat:Catalog/dcat:dataset/dcat:Dataset"/&gt;</v>
      </c>
      <c r="G145" t="str">
        <f t="shared" si="17"/>
        <v/>
      </c>
      <c r="H145" t="str">
        <f t="shared" si="12"/>
        <v>keyword</v>
      </c>
      <c r="J145" s="2" t="s">
        <v>4</v>
      </c>
      <c r="K145" s="35" t="s">
        <v>104</v>
      </c>
      <c r="L145" s="3" t="s">
        <v>105</v>
      </c>
      <c r="M145" s="3" t="b">
        <v>1</v>
      </c>
      <c r="N145" s="3" t="b">
        <v>1</v>
      </c>
      <c r="O145" s="3" t="b">
        <v>1</v>
      </c>
      <c r="P145" s="3" t="str">
        <f>VLOOKUP(K145,dcat_terms!$B$2:$E$151,3,FALSE)</f>
        <v>keyword/ tag</v>
      </c>
      <c r="Q145" s="46" t="str">
        <f>VLOOKUP(K145,dcat_terms!$B$2:$E$151,4,FALSE)</f>
        <v>trefwoord</v>
      </c>
      <c r="R145" s="4"/>
    </row>
    <row r="146" spans="1:18" outlineLevel="2" x14ac:dyDescent="0.25">
      <c r="A146" t="str">
        <f t="shared" si="14"/>
        <v/>
      </c>
      <c r="B146" t="str">
        <f>IF(AND(M146,J146="class"),L146,IF(ROW()&gt;2,IF(NOT(SUBSTITUTE(L146,B145,"")=L146),B145,""),""))</f>
        <v/>
      </c>
      <c r="C146" t="str">
        <f>IF(AND(J146="class",M146,NOT(K146="skos:Concept")),CONCATENATE("&lt;Section",H146,"&gt;",P146,"&lt;/Section",H146,"&gt;"),"")</f>
        <v/>
      </c>
      <c r="D146" t="str">
        <f t="shared" si="18"/>
        <v>&lt;element name="xml:lang" context="/rdf:RDF/dcat:Catalog/dcat:dataset/dcat:Dataset/dcat:keyword/@xml:lang"&gt;&lt;label&gt;taal&lt;/label&gt;&lt;/element&gt;</v>
      </c>
      <c r="E146" t="str">
        <f t="shared" si="15"/>
        <v/>
      </c>
      <c r="F146" t="str">
        <f t="shared" si="16"/>
        <v>&lt;field name="fieldId-146" xpath="/rdf:RDF/dcat:Catalog/dcat:dataset/dcat:Dataset/dcat:keyword/@xml:lang"/&gt;</v>
      </c>
      <c r="G146" t="str">
        <f t="shared" si="17"/>
        <v/>
      </c>
      <c r="H146" t="str">
        <f t="shared" si="12"/>
        <v>lang</v>
      </c>
      <c r="J146" s="2" t="s">
        <v>4</v>
      </c>
      <c r="K146" s="2" t="s">
        <v>220</v>
      </c>
      <c r="L146" s="3" t="s">
        <v>307</v>
      </c>
      <c r="M146" s="3" t="b">
        <v>1</v>
      </c>
      <c r="N146" s="3" t="b">
        <v>0</v>
      </c>
      <c r="O146" s="3" t="b">
        <v>0</v>
      </c>
      <c r="P146" s="3" t="str">
        <f>VLOOKUP(K146,dcat_terms!$B$2:$E$151,3,FALSE)</f>
        <v>language</v>
      </c>
      <c r="Q146" s="3" t="str">
        <f>VLOOKUP(K146,dcat_terms!$B$2:$E$151,4,FALSE)</f>
        <v>taal</v>
      </c>
      <c r="R146" s="4" t="s">
        <v>655</v>
      </c>
    </row>
    <row r="147" spans="1:18" outlineLevel="2" x14ac:dyDescent="0.25">
      <c r="A147" t="str">
        <f t="shared" si="14"/>
        <v>&lt;name&gt;dcat:theme&lt;/name&gt;</v>
      </c>
      <c r="B147" t="str">
        <f>IF(AND(M147,J147="class"),L147,IF(ROW()&gt;2,IF(NOT(SUBSTITUTE(L147,B146,"")=L147),B146,""),""))</f>
        <v/>
      </c>
      <c r="C147" t="str">
        <f>IF(AND(J147="class",M147,NOT(K147="skos:Concept")),CONCATENATE("&lt;Section",H147,"&gt;",P147,"&lt;/Section",H147,"&gt;"),"")</f>
        <v/>
      </c>
      <c r="D147" t="str">
        <f t="shared" si="18"/>
        <v>&lt;element name="dcat:theme" context="/rdf:RDF/dcat:Catalog/dcat:dataset/dcat:Dataset/dcat:theme"&gt;&lt;label&gt;thema&lt;/label&gt;&lt;/element&gt;</v>
      </c>
      <c r="E147" t="str">
        <f t="shared" si="15"/>
        <v/>
      </c>
      <c r="F147" t="str">
        <f t="shared" si="16"/>
        <v/>
      </c>
      <c r="G147" t="str">
        <f t="shared" si="17"/>
        <v/>
      </c>
      <c r="H147" t="str">
        <f t="shared" si="12"/>
        <v>theme</v>
      </c>
      <c r="J147" s="2" t="s">
        <v>214</v>
      </c>
      <c r="K147" s="39" t="s">
        <v>106</v>
      </c>
      <c r="L147" s="3" t="s">
        <v>107</v>
      </c>
      <c r="M147" s="3" t="b">
        <v>1</v>
      </c>
      <c r="N147" s="3" t="b">
        <v>1</v>
      </c>
      <c r="O147" s="3" t="b">
        <v>1</v>
      </c>
      <c r="P147" s="3" t="str">
        <f>VLOOKUP(K147,dcat_terms!$B$2:$E$151,3,FALSE)</f>
        <v>theme/ category</v>
      </c>
      <c r="Q147" s="3" t="str">
        <f>VLOOKUP(K147,dcat_terms!$B$2:$E$151,4,FALSE)</f>
        <v>thema</v>
      </c>
      <c r="R147" s="4"/>
    </row>
    <row r="148" spans="1:18" outlineLevel="2" x14ac:dyDescent="0.25">
      <c r="A148" t="str">
        <f t="shared" si="14"/>
        <v/>
      </c>
      <c r="B148" t="str">
        <f>IF(AND(M148,J148="class"),L148,IF(ROW()&gt;2,IF(NOT(SUBSTITUTE(L148,B147,"")=L148),B147,""),""))</f>
        <v>/rdf:RDF/dcat:Catalog/dcat:dataset/dcat:Dataset/dcat:theme/skos:Concept</v>
      </c>
      <c r="C148" t="str">
        <f>IF(AND(J148="class",M148,NOT(K148="skos:Concept")),CONCATENATE("&lt;Section",H148,"&gt;",P148,"&lt;/Section",H148,"&gt;"),"")</f>
        <v/>
      </c>
      <c r="D148" t="str">
        <f t="shared" si="18"/>
        <v>&lt;element name="skos:Concept" context="/rdf:RDF/dcat:Catalog/dcat:dataset/dcat:Dataset/dcat:theme/skos:Concept"&gt;&lt;label&gt;concept&lt;/label&gt;&lt;/element&gt;</v>
      </c>
      <c r="E148" t="str">
        <f t="shared" si="15"/>
        <v>&lt;section xpath="/rdf:RDF/dcat:Catalog/dcat:dataset/dcat:Dataset/dcat:theme/skos:Concept" name="SectionConcept"&gt;</v>
      </c>
      <c r="F148" t="str">
        <f t="shared" si="16"/>
        <v/>
      </c>
      <c r="G148" t="str">
        <f t="shared" si="17"/>
        <v/>
      </c>
      <c r="H148" t="str">
        <f t="shared" si="12"/>
        <v>Concept</v>
      </c>
      <c r="J148" s="8" t="s">
        <v>215</v>
      </c>
      <c r="K148" s="40" t="s">
        <v>17</v>
      </c>
      <c r="L148" s="9" t="s">
        <v>108</v>
      </c>
      <c r="M148" s="9" t="b">
        <v>1</v>
      </c>
      <c r="N148" s="9" t="b">
        <v>1</v>
      </c>
      <c r="O148" s="9" t="b">
        <v>1</v>
      </c>
      <c r="P148" s="9" t="str">
        <f>VLOOKUP(K148,dcat_terms!$B$2:$E$151,3,FALSE)</f>
        <v>concept</v>
      </c>
      <c r="Q148" s="9" t="str">
        <f>VLOOKUP(K148,dcat_terms!$B$2:$E$151,4,FALSE)</f>
        <v>concept</v>
      </c>
      <c r="R148" s="10" t="s">
        <v>684</v>
      </c>
    </row>
    <row r="149" spans="1:18" outlineLevel="3" x14ac:dyDescent="0.25">
      <c r="A149" t="str">
        <f t="shared" si="14"/>
        <v/>
      </c>
      <c r="B149" t="str">
        <f>IF(AND(M149,J149="class"),L149,IF(ROW()&gt;2,IF(NOT(SUBSTITUTE(L149,B148,"")=L149),B148,""),""))</f>
        <v>/rdf:RDF/dcat:Catalog/dcat:dataset/dcat:Dataset/dcat:theme/skos:Concept</v>
      </c>
      <c r="C149" t="str">
        <f>IF(AND(J149="class",M149,NOT(K149="skos:Concept")),CONCATENATE("&lt;Section",H149,"&gt;",P149,"&lt;/Section",H149,"&gt;"),"")</f>
        <v/>
      </c>
      <c r="D149" t="str">
        <f t="shared" si="18"/>
        <v>&lt;element name="rdf:about" context="/rdf:RDF/dcat:Catalog/dcat:dataset/dcat:Dataset/dcat:theme/skos:Concept/@rdf:about"&gt;&lt;label&gt;URI&lt;/label&gt;&lt;/element&gt;</v>
      </c>
      <c r="E149" t="str">
        <f t="shared" si="15"/>
        <v/>
      </c>
      <c r="F149" t="str">
        <f t="shared" si="16"/>
        <v/>
      </c>
      <c r="G149" t="str">
        <f t="shared" si="17"/>
        <v/>
      </c>
      <c r="H149" t="str">
        <f t="shared" si="12"/>
        <v>about</v>
      </c>
      <c r="J149" s="2" t="s">
        <v>4</v>
      </c>
      <c r="K149" s="2" t="s">
        <v>218</v>
      </c>
      <c r="L149" s="3" t="s">
        <v>308</v>
      </c>
      <c r="M149" s="3" t="b">
        <v>1</v>
      </c>
      <c r="N149" s="3" t="b">
        <v>0</v>
      </c>
      <c r="O149" s="3" t="b">
        <v>1</v>
      </c>
      <c r="P149" s="3" t="str">
        <f>VLOOKUP(K149,dcat_terms!$B$2:$E$151,3,FALSE)</f>
        <v>URI</v>
      </c>
      <c r="Q149" s="3" t="str">
        <f>VLOOKUP(K149,dcat_terms!$B$2:$E$151,4,FALSE)</f>
        <v>URI</v>
      </c>
      <c r="R149" s="4" t="s">
        <v>684</v>
      </c>
    </row>
    <row r="150" spans="1:18" outlineLevel="3" x14ac:dyDescent="0.25">
      <c r="A150" t="str">
        <f t="shared" si="14"/>
        <v/>
      </c>
      <c r="B150" t="str">
        <f>IF(AND(M150,J150="class"),L150,IF(ROW()&gt;2,IF(NOT(SUBSTITUTE(L150,B149,"")=L150),B149,""),""))</f>
        <v>/rdf:RDF/dcat:Catalog/dcat:dataset/dcat:Dataset/dcat:theme/skos:Concept</v>
      </c>
      <c r="C150" t="str">
        <f>IF(AND(J150="class",M150,NOT(K150="skos:Concept")),CONCATENATE("&lt;Section",H150,"&gt;",P150,"&lt;/Section",H150,"&gt;"),"")</f>
        <v/>
      </c>
      <c r="D150" t="str">
        <f t="shared" si="18"/>
        <v>&lt;element name="rdf:type" context="/rdf:RDF/dcat:Catalog/dcat:dataset/dcat:Dataset/dcat:theme/skos:Concept/rdf:type/@rdf:resource"&gt;&lt;label&gt;rdf klasse&lt;/label&gt;&lt;/element&gt;</v>
      </c>
      <c r="E150" t="str">
        <f t="shared" si="15"/>
        <v/>
      </c>
      <c r="F150" t="str">
        <f t="shared" si="16"/>
        <v/>
      </c>
      <c r="G150" t="str">
        <f t="shared" si="17"/>
        <v/>
      </c>
      <c r="H150" t="str">
        <f t="shared" si="12"/>
        <v>type</v>
      </c>
      <c r="J150" s="2" t="s">
        <v>4</v>
      </c>
      <c r="K150" s="2" t="s">
        <v>226</v>
      </c>
      <c r="L150" s="3" t="s">
        <v>309</v>
      </c>
      <c r="M150" s="3" t="b">
        <v>1</v>
      </c>
      <c r="N150" s="3" t="b">
        <v>0</v>
      </c>
      <c r="O150" s="3" t="b">
        <v>1</v>
      </c>
      <c r="P150" s="3" t="str">
        <f>VLOOKUP(K150,dcat_terms!$B$2:$E$151,3,FALSE)</f>
        <v>rdf class</v>
      </c>
      <c r="Q150" s="3" t="str">
        <f>VLOOKUP(K150,dcat_terms!$B$2:$E$151,4,FALSE)</f>
        <v>rdf klasse</v>
      </c>
      <c r="R150" s="4"/>
    </row>
    <row r="151" spans="1:18" outlineLevel="3" x14ac:dyDescent="0.25">
      <c r="A151" t="str">
        <f t="shared" si="14"/>
        <v/>
      </c>
      <c r="B151" t="str">
        <f>IF(AND(M151,J151="class"),L151,IF(ROW()&gt;2,IF(NOT(SUBSTITUTE(L151,B150,"")=L151),B150,""),""))</f>
        <v>/rdf:RDF/dcat:Catalog/dcat:dataset/dcat:Dataset/dcat:theme/skos:Concept</v>
      </c>
      <c r="C151" t="str">
        <f>IF(AND(J151="class",M151,NOT(K151="skos:Concept")),CONCATENATE("&lt;Section",H151,"&gt;",P151,"&lt;/Section",H151,"&gt;"),"")</f>
        <v/>
      </c>
      <c r="D151" t="str">
        <f t="shared" si="18"/>
        <v>&lt;element name="skos:prefLabel" context="/rdf:RDF/dcat:Catalog/dcat:dataset/dcat:Dataset/dcat:theme/skos:Concept/skos:prefLabel"&gt;&lt;label&gt;label&lt;/label&gt;&lt;/element&gt;</v>
      </c>
      <c r="E151" t="str">
        <f t="shared" si="15"/>
        <v/>
      </c>
      <c r="F151" t="str">
        <f t="shared" si="16"/>
        <v/>
      </c>
      <c r="G151" t="str">
        <f t="shared" si="17"/>
        <v/>
      </c>
      <c r="H151" t="str">
        <f t="shared" si="12"/>
        <v>prefLabel</v>
      </c>
      <c r="J151" s="2" t="s">
        <v>4</v>
      </c>
      <c r="K151" s="39" t="s">
        <v>229</v>
      </c>
      <c r="L151" s="3" t="s">
        <v>310</v>
      </c>
      <c r="M151" s="3" t="b">
        <v>1</v>
      </c>
      <c r="N151" s="3" t="b">
        <v>1</v>
      </c>
      <c r="O151" s="3" t="b">
        <v>1</v>
      </c>
      <c r="P151" s="3" t="str">
        <f>VLOOKUP(K151,dcat_terms!$B$2:$E$151,3,FALSE)</f>
        <v>preferred label</v>
      </c>
      <c r="Q151" s="3" t="str">
        <f>VLOOKUP(K151,dcat_terms!$B$2:$E$151,4,FALSE)</f>
        <v>label</v>
      </c>
      <c r="R151" s="4" t="s">
        <v>684</v>
      </c>
    </row>
    <row r="152" spans="1:18" outlineLevel="3" x14ac:dyDescent="0.25">
      <c r="A152" t="str">
        <f t="shared" si="14"/>
        <v/>
      </c>
      <c r="B152" t="str">
        <f>IF(AND(M152,J152="class"),L152,IF(ROW()&gt;2,IF(NOT(SUBSTITUTE(L152,B151,"")=L152),B151,""),""))</f>
        <v>/rdf:RDF/dcat:Catalog/dcat:dataset/dcat:Dataset/dcat:theme/skos:Concept</v>
      </c>
      <c r="C152" t="str">
        <f>IF(AND(J152="class",M152,NOT(K152="skos:Concept")),CONCATENATE("&lt;Section",H152,"&gt;",P152,"&lt;/Section",H152,"&gt;"),"")</f>
        <v/>
      </c>
      <c r="D152" t="str">
        <f t="shared" si="18"/>
        <v>&lt;element name="xml:lang" context="/rdf:RDF/dcat:Catalog/dcat:dataset/dcat:Dataset/dcat:theme/skos:Concept/skos:prefLabel/@xml:lang"&gt;&lt;label&gt;taal&lt;/label&gt;&lt;/element&gt;</v>
      </c>
      <c r="E152" t="str">
        <f t="shared" si="15"/>
        <v/>
      </c>
      <c r="F152" t="str">
        <f t="shared" si="16"/>
        <v/>
      </c>
      <c r="G152" t="str">
        <f t="shared" si="17"/>
        <v/>
      </c>
      <c r="H152" t="str">
        <f t="shared" si="12"/>
        <v>lang</v>
      </c>
      <c r="J152" s="2" t="s">
        <v>4</v>
      </c>
      <c r="K152" s="2" t="s">
        <v>220</v>
      </c>
      <c r="L152" s="3" t="s">
        <v>311</v>
      </c>
      <c r="M152" s="3" t="b">
        <v>1</v>
      </c>
      <c r="N152" s="3" t="b">
        <v>0</v>
      </c>
      <c r="O152" s="3" t="b">
        <v>0</v>
      </c>
      <c r="P152" s="3" t="str">
        <f>VLOOKUP(K152,dcat_terms!$B$2:$E$151,3,FALSE)</f>
        <v>language</v>
      </c>
      <c r="Q152" s="3" t="str">
        <f>VLOOKUP(K152,dcat_terms!$B$2:$E$151,4,FALSE)</f>
        <v>taal</v>
      </c>
      <c r="R152" s="4" t="s">
        <v>655</v>
      </c>
    </row>
    <row r="153" spans="1:18" outlineLevel="3" x14ac:dyDescent="0.25">
      <c r="A153" t="str">
        <f t="shared" si="14"/>
        <v/>
      </c>
      <c r="B153" t="str">
        <f>IF(AND(M153,J153="class"),L153,IF(ROW()&gt;2,IF(NOT(SUBSTITUTE(L153,B152,"")=L153),B152,""),""))</f>
        <v>/rdf:RDF/dcat:Catalog/dcat:dataset/dcat:Dataset/dcat:theme/skos:Concept</v>
      </c>
      <c r="C153" t="str">
        <f>IF(AND(J153="class",M153,NOT(K153="skos:Concept")),CONCATENATE("&lt;Section",H153,"&gt;",P153,"&lt;/Section",H153,"&gt;"),"")</f>
        <v/>
      </c>
      <c r="D153" t="str">
        <f t="shared" si="18"/>
        <v>&lt;element name="skos:inScheme" context="/rdf:RDF/dcat:Catalog/dcat:dataset/dcat:Dataset/dcat:theme/skos:Concept/skos:inScheme/@rdf:resource"&gt;&lt;label&gt;in thesaurus&lt;/label&gt;&lt;/element&gt;</v>
      </c>
      <c r="E153" t="str">
        <f t="shared" si="15"/>
        <v/>
      </c>
      <c r="F153" t="str">
        <f t="shared" si="16"/>
        <v/>
      </c>
      <c r="G153" t="str">
        <f t="shared" si="17"/>
        <v>&lt;/section&gt;</v>
      </c>
      <c r="H153" t="str">
        <f t="shared" si="12"/>
        <v>inScheme</v>
      </c>
      <c r="J153" s="2" t="s">
        <v>4</v>
      </c>
      <c r="K153" s="2" t="s">
        <v>232</v>
      </c>
      <c r="L153" s="3" t="s">
        <v>312</v>
      </c>
      <c r="M153" s="3" t="b">
        <v>1</v>
      </c>
      <c r="N153" s="3" t="b">
        <v>0</v>
      </c>
      <c r="O153" s="3" t="b">
        <v>1</v>
      </c>
      <c r="P153" s="3" t="str">
        <f>VLOOKUP(K153,dcat_terms!$B$2:$E$151,3,FALSE)</f>
        <v>in scheme</v>
      </c>
      <c r="Q153" s="3" t="str">
        <f>VLOOKUP(K153,dcat_terms!$B$2:$E$151,4,FALSE)</f>
        <v>in thesaurus</v>
      </c>
      <c r="R153" s="4" t="s">
        <v>684</v>
      </c>
    </row>
    <row r="154" spans="1:18" outlineLevel="2" x14ac:dyDescent="0.25">
      <c r="A154" t="str">
        <f t="shared" si="14"/>
        <v>&lt;name&gt;dct:accessRights&lt;/name&gt;</v>
      </c>
      <c r="B154" t="str">
        <f>IF(AND(M154,J154="class"),L154,IF(ROW()&gt;2,IF(NOT(SUBSTITUTE(L154,B153,"")=L154),B153,""),""))</f>
        <v/>
      </c>
      <c r="C154" t="str">
        <f>IF(AND(J154="class",M154,NOT(K154="skos:Concept")),CONCATENATE("&lt;Section",H154,"&gt;",P154,"&lt;/Section",H154,"&gt;"),"")</f>
        <v/>
      </c>
      <c r="D154" t="str">
        <f t="shared" si="18"/>
        <v>&lt;element name="dct:accessRights" context="/rdf:RDF/dcat:Catalog/dcat:dataset/dcat:Dataset/dct:accessRights"&gt;&lt;label&gt;toegangsbeperkingen&lt;/label&gt;&lt;/element&gt;</v>
      </c>
      <c r="E154" t="str">
        <f t="shared" si="15"/>
        <v/>
      </c>
      <c r="F154" t="str">
        <f t="shared" si="16"/>
        <v/>
      </c>
      <c r="G154" t="str">
        <f t="shared" si="17"/>
        <v/>
      </c>
      <c r="H154" t="str">
        <f t="shared" si="12"/>
        <v>accessRights</v>
      </c>
      <c r="J154" s="2" t="s">
        <v>214</v>
      </c>
      <c r="K154" s="35" t="s">
        <v>109</v>
      </c>
      <c r="L154" s="3" t="s">
        <v>110</v>
      </c>
      <c r="M154" s="3" t="b">
        <v>1</v>
      </c>
      <c r="N154" s="3" t="b">
        <v>1</v>
      </c>
      <c r="O154" s="3" t="b">
        <v>1</v>
      </c>
      <c r="P154" s="3" t="str">
        <f>VLOOKUP(K154,dcat_terms!$B$2:$E$151,3,FALSE)</f>
        <v>access rights</v>
      </c>
      <c r="Q154" s="46" t="str">
        <f>VLOOKUP(K154,dcat_terms!$B$2:$E$151,4,FALSE)</f>
        <v>toegangsbeperkingen</v>
      </c>
      <c r="R154" s="4"/>
    </row>
    <row r="155" spans="1:18" outlineLevel="2" x14ac:dyDescent="0.25">
      <c r="A155" t="str">
        <f t="shared" si="14"/>
        <v>&lt;name&gt;dct:RightsStatement&lt;/name&gt;</v>
      </c>
      <c r="B155" t="str">
        <f>IF(AND(M155,J155="class"),L155,IF(ROW()&gt;2,IF(NOT(SUBSTITUTE(L155,B154,"")=L155),B154,""),""))</f>
        <v>/rdf:RDF/dcat:Catalog/dcat:dataset/dcat:Dataset/dct:accessRights/dct:RightsStatement</v>
      </c>
      <c r="C155" t="str">
        <f>IF(AND(J155="class",M155,NOT(K155="skos:Concept")),CONCATENATE("&lt;Section",H155,"&gt;",P155,"&lt;/Section",H155,"&gt;"),"")</f>
        <v>&lt;SectionRightsStatement&gt;rechten&lt;/SectionRightsStatement&gt;</v>
      </c>
      <c r="D155" t="str">
        <f t="shared" si="18"/>
        <v>&lt;element name="dct:RightsStatement" context="/rdf:RDF/dcat:Catalog/dcat:dataset/dcat:Dataset/dct:accessRights/dct:RightsStatement"&gt;&lt;label&gt;rechten&lt;/label&gt;&lt;/element&gt;</v>
      </c>
      <c r="E155" t="str">
        <f t="shared" si="15"/>
        <v>&lt;section  name="SectionRightsStatement"&gt;</v>
      </c>
      <c r="F155" t="str">
        <f t="shared" si="16"/>
        <v>&lt;field name="fieldId-155" xpath="/rdf:RDF/dcat:Catalog/dcat:dataset/dcat:Dataset/dct:accessRights/dct:RightsStatement" or="RightsStatement" in="/rdf:RDF/dcat:Catalog/dcat:dataset/dcat:Dataset/dct:accessRights"/&gt;</v>
      </c>
      <c r="G155" t="str">
        <f t="shared" si="17"/>
        <v/>
      </c>
      <c r="H155" t="str">
        <f t="shared" si="12"/>
        <v>RightsStatement</v>
      </c>
      <c r="J155" s="8" t="s">
        <v>215</v>
      </c>
      <c r="K155" s="36" t="s">
        <v>454</v>
      </c>
      <c r="L155" s="9" t="s">
        <v>460</v>
      </c>
      <c r="M155" s="9" t="b">
        <v>1</v>
      </c>
      <c r="N155" s="9" t="b">
        <v>1</v>
      </c>
      <c r="O155" s="9" t="b">
        <v>1</v>
      </c>
      <c r="P155" s="9" t="str">
        <f>VLOOKUP(K155,dcat_terms!$B$2:$E$151,3,FALSE)</f>
        <v>rechten</v>
      </c>
      <c r="Q155" s="9" t="str">
        <f>VLOOKUP(K155,dcat_terms!$B$2:$E$151,4,FALSE)</f>
        <v>rechten</v>
      </c>
      <c r="R155" s="10"/>
    </row>
    <row r="156" spans="1:18" s="33" customFormat="1" outlineLevel="3" x14ac:dyDescent="0.25">
      <c r="A156" t="str">
        <f t="shared" si="14"/>
        <v/>
      </c>
      <c r="B156" t="str">
        <f>IF(AND(M156,J156="class"),L156,IF(ROW()&gt;2,IF(NOT(SUBSTITUTE(L156,B155,"")=L156),B155,""),""))</f>
        <v>/rdf:RDF/dcat:Catalog/dcat:dataset/dcat:Dataset/dct:accessRights/dct:RightsStatement</v>
      </c>
      <c r="C156" t="str">
        <f>IF(AND(J156="class",M156,NOT(K156="skos:Concept")),CONCATENATE("&lt;Section",H156,"&gt;",P156,"&lt;/Section",H156,"&gt;"),"")</f>
        <v/>
      </c>
      <c r="D156" t="str">
        <f t="shared" si="18"/>
        <v>&lt;element name="rdf:about" context="/rdf:RDF/dcat:Catalog/dcat:dataset/dcat:Dataset/dct:accessRights/dct:RightsStatement/@rdf:about"&gt;&lt;label&gt;URI&lt;/label&gt;&lt;/element&gt;</v>
      </c>
      <c r="E156" t="str">
        <f t="shared" si="15"/>
        <v/>
      </c>
      <c r="F156" t="str">
        <f t="shared" si="16"/>
        <v>&lt;field name="fieldId-156" xpath="/rdf:RDF/dcat:Catalog/dcat:dataset/dcat:Dataset/dct:accessRights/dct:RightsStatement/@rdf:about"/&gt;</v>
      </c>
      <c r="G156" t="str">
        <f t="shared" si="17"/>
        <v/>
      </c>
      <c r="H156" t="str">
        <f t="shared" si="12"/>
        <v>about</v>
      </c>
      <c r="J156" s="24" t="s">
        <v>4</v>
      </c>
      <c r="K156" s="24" t="s">
        <v>218</v>
      </c>
      <c r="L156" s="31" t="s">
        <v>461</v>
      </c>
      <c r="M156" s="31" t="b">
        <v>1</v>
      </c>
      <c r="N156" s="31" t="b">
        <v>0</v>
      </c>
      <c r="O156" s="31" t="b">
        <v>1</v>
      </c>
      <c r="P156" s="31" t="str">
        <f>VLOOKUP(K156,dcat_terms!$B$2:$E$151,3,FALSE)</f>
        <v>URI</v>
      </c>
      <c r="Q156" s="31" t="str">
        <f>VLOOKUP(K156,dcat_terms!$B$2:$E$151,4,FALSE)</f>
        <v>URI</v>
      </c>
      <c r="R156" s="32"/>
    </row>
    <row r="157" spans="1:18" s="33" customFormat="1" outlineLevel="3" x14ac:dyDescent="0.25">
      <c r="A157" t="str">
        <f t="shared" si="14"/>
        <v/>
      </c>
      <c r="B157" t="str">
        <f>IF(AND(M157,J157="class"),L157,IF(ROW()&gt;2,IF(NOT(SUBSTITUTE(L157,B156,"")=L157),B156,""),""))</f>
        <v>/rdf:RDF/dcat:Catalog/dcat:dataset/dcat:Dataset/dct:accessRights/dct:RightsStatement</v>
      </c>
      <c r="C157" t="str">
        <f>IF(AND(J157="class",M157,NOT(K157="skos:Concept")),CONCATENATE("&lt;Section",H157,"&gt;",P157,"&lt;/Section",H157,"&gt;"),"")</f>
        <v/>
      </c>
      <c r="D157" t="str">
        <f t="shared" si="18"/>
        <v>&lt;element name="dct:title" context="/rdf:RDF/dcat:Catalog/dcat:dataset/dcat:Dataset/dct:accessRights/dct:RightsStatement/dct:title"&gt;&lt;label&gt;titel&lt;/label&gt;&lt;/element&gt;</v>
      </c>
      <c r="E157" t="str">
        <f t="shared" si="15"/>
        <v/>
      </c>
      <c r="F157" t="str">
        <f t="shared" si="16"/>
        <v>&lt;field name="fieldId-157" xpath="/rdf:RDF/dcat:Catalog/dcat:dataset/dcat:Dataset/dct:accessRights/dct:RightsStatement/dct:title" or="title" in="/rdf:RDF/dcat:Catalog/dcat:dataset/dcat:Dataset/dct:accessRights/dct:RightsStatement"/&gt;</v>
      </c>
      <c r="G157" t="str">
        <f t="shared" si="17"/>
        <v/>
      </c>
      <c r="H157" t="str">
        <f t="shared" si="12"/>
        <v>title</v>
      </c>
      <c r="J157" s="24" t="s">
        <v>4</v>
      </c>
      <c r="K157" s="41" t="s">
        <v>5</v>
      </c>
      <c r="L157" s="31" t="s">
        <v>464</v>
      </c>
      <c r="M157" s="31" t="b">
        <v>1</v>
      </c>
      <c r="N157" s="31" t="b">
        <v>1</v>
      </c>
      <c r="O157" s="31" t="b">
        <v>1</v>
      </c>
      <c r="P157" s="31" t="str">
        <f>VLOOKUP(K157,dcat_terms!$B$2:$E$151,3,FALSE)</f>
        <v>title</v>
      </c>
      <c r="Q157" s="31" t="str">
        <f>VLOOKUP(K157,dcat_terms!$B$2:$E$151,4,FALSE)</f>
        <v>titel</v>
      </c>
      <c r="R157" s="32"/>
    </row>
    <row r="158" spans="1:18" s="33" customFormat="1" outlineLevel="3" x14ac:dyDescent="0.25">
      <c r="A158" t="str">
        <f t="shared" si="14"/>
        <v/>
      </c>
      <c r="B158" t="str">
        <f>IF(AND(M158,J158="class"),L158,IF(ROW()&gt;2,IF(NOT(SUBSTITUTE(L158,B157,"")=L158),B157,""),""))</f>
        <v>/rdf:RDF/dcat:Catalog/dcat:dataset/dcat:Dataset/dct:accessRights/dct:RightsStatement</v>
      </c>
      <c r="C158" t="str">
        <f>IF(AND(J158="class",M158,NOT(K158="skos:Concept")),CONCATENATE("&lt;Section",H158,"&gt;",P158,"&lt;/Section",H158,"&gt;"),"")</f>
        <v/>
      </c>
      <c r="D158" t="str">
        <f t="shared" si="18"/>
        <v>&lt;element name="xml:lang" context="/rdf:RDF/dcat:Catalog/dcat:dataset/dcat:Dataset/dct:accessRights/dct:RightsStatement/dct:title/@xml:lang"&gt;&lt;label&gt;taal&lt;/label&gt;&lt;/element&gt;</v>
      </c>
      <c r="E158" t="str">
        <f t="shared" si="15"/>
        <v/>
      </c>
      <c r="F158" t="str">
        <f t="shared" si="16"/>
        <v>&lt;field name="fieldId-158" xpath="/rdf:RDF/dcat:Catalog/dcat:dataset/dcat:Dataset/dct:accessRights/dct:RightsStatement/dct:title/@xml:lang"/&gt;</v>
      </c>
      <c r="G158" t="str">
        <f t="shared" si="17"/>
        <v/>
      </c>
      <c r="H158" t="str">
        <f t="shared" si="12"/>
        <v>lang</v>
      </c>
      <c r="J158" s="24" t="s">
        <v>4</v>
      </c>
      <c r="K158" s="24" t="s">
        <v>220</v>
      </c>
      <c r="L158" s="31" t="s">
        <v>465</v>
      </c>
      <c r="M158" s="31" t="b">
        <v>1</v>
      </c>
      <c r="N158" s="31" t="b">
        <v>0</v>
      </c>
      <c r="O158" s="31" t="b">
        <v>0</v>
      </c>
      <c r="P158" s="31" t="str">
        <f>VLOOKUP(K158,dcat_terms!$B$2:$E$151,3,FALSE)</f>
        <v>language</v>
      </c>
      <c r="Q158" s="31" t="str">
        <f>VLOOKUP(K158,dcat_terms!$B$2:$E$151,4,FALSE)</f>
        <v>taal</v>
      </c>
      <c r="R158" s="32" t="s">
        <v>655</v>
      </c>
    </row>
    <row r="159" spans="1:18" s="33" customFormat="1" outlineLevel="3" x14ac:dyDescent="0.25">
      <c r="A159" t="str">
        <f t="shared" si="14"/>
        <v/>
      </c>
      <c r="B159" t="str">
        <f>IF(AND(M159,J159="class"),L159,IF(ROW()&gt;2,IF(NOT(SUBSTITUTE(L159,B158,"")=L159),B158,""),""))</f>
        <v>/rdf:RDF/dcat:Catalog/dcat:dataset/dcat:Dataset/dct:accessRights/dct:RightsStatement</v>
      </c>
      <c r="C159" t="str">
        <f>IF(AND(J159="class",M159,NOT(K159="skos:Concept")),CONCATENATE("&lt;Section",H159,"&gt;",P159,"&lt;/Section",H159,"&gt;"),"")</f>
        <v/>
      </c>
      <c r="D159" t="str">
        <f t="shared" si="18"/>
        <v>&lt;element name="dct:description" context="/rdf:RDF/dcat:Catalog/dcat:dataset/dcat:Dataset/dct:accessRights/dct:RightsStatement/dct:description"&gt;&lt;label&gt;beschrijving&lt;/label&gt;&lt;/element&gt;</v>
      </c>
      <c r="E159" t="str">
        <f t="shared" si="15"/>
        <v/>
      </c>
      <c r="F159" t="str">
        <f t="shared" si="16"/>
        <v>&lt;field name="fieldId-159" xpath="/rdf:RDF/dcat:Catalog/dcat:dataset/dcat:Dataset/dct:accessRights/dct:RightsStatement/dct:description" or="description" in="/rdf:RDF/dcat:Catalog/dcat:dataset/dcat:Dataset/dct:accessRights/dct:RightsStatement"/&gt;</v>
      </c>
      <c r="G159" t="str">
        <f t="shared" si="17"/>
        <v/>
      </c>
      <c r="H159" t="str">
        <f t="shared" si="12"/>
        <v>description</v>
      </c>
      <c r="J159" s="24" t="s">
        <v>4</v>
      </c>
      <c r="K159" s="41" t="s">
        <v>7</v>
      </c>
      <c r="L159" s="31" t="s">
        <v>462</v>
      </c>
      <c r="M159" s="31" t="b">
        <v>1</v>
      </c>
      <c r="N159" s="31" t="b">
        <v>1</v>
      </c>
      <c r="O159" s="31" t="b">
        <v>1</v>
      </c>
      <c r="P159" s="31" t="str">
        <f>VLOOKUP(K159,dcat_terms!$B$2:$E$151,3,FALSE)</f>
        <v>description</v>
      </c>
      <c r="Q159" s="31" t="str">
        <f>VLOOKUP(K159,dcat_terms!$B$2:$E$151,4,FALSE)</f>
        <v>beschrijving</v>
      </c>
      <c r="R159" s="32"/>
    </row>
    <row r="160" spans="1:18" s="33" customFormat="1" outlineLevel="3" x14ac:dyDescent="0.25">
      <c r="A160" t="str">
        <f t="shared" si="14"/>
        <v/>
      </c>
      <c r="B160" t="str">
        <f>IF(AND(M160,J160="class"),L160,IF(ROW()&gt;2,IF(NOT(SUBSTITUTE(L160,B159,"")=L160),B159,""),""))</f>
        <v>/rdf:RDF/dcat:Catalog/dcat:dataset/dcat:Dataset/dct:accessRights/dct:RightsStatement</v>
      </c>
      <c r="C160" t="str">
        <f>IF(AND(J160="class",M160,NOT(K160="skos:Concept")),CONCATENATE("&lt;Section",H160,"&gt;",P160,"&lt;/Section",H160,"&gt;"),"")</f>
        <v/>
      </c>
      <c r="D160" t="str">
        <f t="shared" si="18"/>
        <v>&lt;element name="xml:lang" context="/rdf:RDF/dcat:Catalog/dcat:dataset/dcat:Dataset/dct:accessRights/dct:RightsStatement/dct:description/@xml:lang"&gt;&lt;label&gt;taal&lt;/label&gt;&lt;/element&gt;</v>
      </c>
      <c r="E160" t="str">
        <f t="shared" si="15"/>
        <v/>
      </c>
      <c r="F160" t="str">
        <f t="shared" si="16"/>
        <v>&lt;field name="fieldId-160" xpath="/rdf:RDF/dcat:Catalog/dcat:dataset/dcat:Dataset/dct:accessRights/dct:RightsStatement/dct:description/@xml:lang"/&gt;</v>
      </c>
      <c r="G160" t="str">
        <f t="shared" si="17"/>
        <v>&lt;/section&gt;</v>
      </c>
      <c r="H160" t="str">
        <f t="shared" si="12"/>
        <v>lang</v>
      </c>
      <c r="J160" s="24" t="s">
        <v>4</v>
      </c>
      <c r="K160" s="24" t="s">
        <v>220</v>
      </c>
      <c r="L160" s="31" t="s">
        <v>463</v>
      </c>
      <c r="M160" s="31" t="b">
        <v>1</v>
      </c>
      <c r="N160" s="31" t="b">
        <v>0</v>
      </c>
      <c r="O160" s="31" t="b">
        <v>0</v>
      </c>
      <c r="P160" s="31" t="str">
        <f>VLOOKUP(K160,dcat_terms!$B$2:$E$151,3,FALSE)</f>
        <v>language</v>
      </c>
      <c r="Q160" s="31" t="str">
        <f>VLOOKUP(K160,dcat_terms!$B$2:$E$151,4,FALSE)</f>
        <v>taal</v>
      </c>
      <c r="R160" s="32" t="s">
        <v>655</v>
      </c>
    </row>
    <row r="161" spans="1:18" outlineLevel="2" x14ac:dyDescent="0.25">
      <c r="A161" t="str">
        <f t="shared" si="14"/>
        <v>&lt;name&gt;dct:conformsTo&lt;/name&gt;</v>
      </c>
      <c r="B161" t="str">
        <f>IF(AND(M161,J161="class"),L161,IF(ROW()&gt;2,IF(NOT(SUBSTITUTE(L161,B160,"")=L161),B160,""),""))</f>
        <v/>
      </c>
      <c r="C161" t="str">
        <f>IF(AND(J161="class",M161,NOT(K161="skos:Concept")),CONCATENATE("&lt;Section",H161,"&gt;",P161,"&lt;/Section",H161,"&gt;"),"")</f>
        <v/>
      </c>
      <c r="D161" t="str">
        <f t="shared" si="18"/>
        <v>&lt;element name="dct:conformsTo" context="/rdf:RDF/dcat:Catalog/dcat:dataset/dcat:Dataset/dct:conformsTo"&gt;&lt;label&gt;conform met&lt;/label&gt;&lt;/element&gt;</v>
      </c>
      <c r="E161" t="str">
        <f t="shared" si="15"/>
        <v/>
      </c>
      <c r="F161" t="str">
        <f t="shared" si="16"/>
        <v/>
      </c>
      <c r="G161" t="str">
        <f t="shared" si="17"/>
        <v/>
      </c>
      <c r="H161" t="str">
        <f t="shared" si="12"/>
        <v>conformsTo</v>
      </c>
      <c r="J161" s="2" t="s">
        <v>214</v>
      </c>
      <c r="K161" s="2" t="s">
        <v>53</v>
      </c>
      <c r="L161" s="3" t="s">
        <v>111</v>
      </c>
      <c r="M161" s="3" t="b">
        <v>1</v>
      </c>
      <c r="N161" s="3" t="b">
        <v>0</v>
      </c>
      <c r="O161" s="3" t="b">
        <v>1</v>
      </c>
      <c r="P161" s="3" t="str">
        <f>VLOOKUP(K161,dcat_terms!$B$2:$E$151,3,FALSE)</f>
        <v>conforms to</v>
      </c>
      <c r="Q161" s="3" t="str">
        <f>VLOOKUP(K161,dcat_terms!$B$2:$E$151,4,FALSE)</f>
        <v>conform met</v>
      </c>
      <c r="R161" s="4"/>
    </row>
    <row r="162" spans="1:18" outlineLevel="2" x14ac:dyDescent="0.25">
      <c r="A162" t="str">
        <f t="shared" si="14"/>
        <v>&lt;name&gt;dct:Standard&lt;/name&gt;</v>
      </c>
      <c r="B162" t="str">
        <f>IF(AND(M162,J162="class"),L162,IF(ROW()&gt;2,IF(NOT(SUBSTITUTE(L162,B161,"")=L162),B161,""),""))</f>
        <v>/rdf:RDF/dcat:Catalog/dcat:dataset/dcat:Dataset/dct:conformsTo/dct:Standard</v>
      </c>
      <c r="C162" t="str">
        <f>IF(AND(J162="class",M162,NOT(K162="skos:Concept")),CONCATENATE("&lt;Section",H162,"&gt;",P162,"&lt;/Section",H162,"&gt;"),"")</f>
        <v>&lt;SectionStandard&gt;standard&lt;/SectionStandard&gt;</v>
      </c>
      <c r="D162" t="str">
        <f t="shared" si="18"/>
        <v>&lt;element name="dct:Standard" context="/rdf:RDF/dcat:Catalog/dcat:dataset/dcat:Dataset/dct:conformsTo/dct:Standard"&gt;&lt;label&gt;standaard&lt;/label&gt;&lt;/element&gt;</v>
      </c>
      <c r="E162" t="str">
        <f t="shared" si="15"/>
        <v>&lt;section  name="SectionStandard"&gt;</v>
      </c>
      <c r="F162" t="str">
        <f t="shared" si="16"/>
        <v>&lt;field name="fieldId-162" xpath="/rdf:RDF/dcat:Catalog/dcat:dataset/dcat:Dataset/dct:conformsTo/dct:Standard" or="Standard" in="/rdf:RDF/dcat:Catalog/dcat:dataset/dcat:Dataset/dct:conformsTo"/&gt;</v>
      </c>
      <c r="G162" t="str">
        <f t="shared" si="17"/>
        <v/>
      </c>
      <c r="H162" t="str">
        <f t="shared" si="12"/>
        <v>Standard</v>
      </c>
      <c r="J162" s="8" t="s">
        <v>215</v>
      </c>
      <c r="K162" s="8" t="s">
        <v>55</v>
      </c>
      <c r="L162" s="9" t="s">
        <v>112</v>
      </c>
      <c r="M162" s="9" t="b">
        <v>1</v>
      </c>
      <c r="N162" s="53" t="b">
        <v>1</v>
      </c>
      <c r="O162" s="9" t="b">
        <v>1</v>
      </c>
      <c r="P162" s="9" t="str">
        <f>VLOOKUP(K162,dcat_terms!$B$2:$E$151,3,FALSE)</f>
        <v>standard</v>
      </c>
      <c r="Q162" s="9" t="str">
        <f>VLOOKUP(K162,dcat_terms!$B$2:$E$151,4,FALSE)</f>
        <v>standaard</v>
      </c>
      <c r="R162" s="10"/>
    </row>
    <row r="163" spans="1:18" s="33" customFormat="1" outlineLevel="3" x14ac:dyDescent="0.25">
      <c r="A163" t="str">
        <f t="shared" si="14"/>
        <v/>
      </c>
      <c r="B163" t="str">
        <f>IF(AND(M163,J163="class"),L163,IF(ROW()&gt;2,IF(NOT(SUBSTITUTE(L163,B162,"")=L163),B162,""),""))</f>
        <v>/rdf:RDF/dcat:Catalog/dcat:dataset/dcat:Dataset/dct:conformsTo/dct:Standard</v>
      </c>
      <c r="C163" t="str">
        <f>IF(AND(J163="class",M163,NOT(K163="skos:Concept")),CONCATENATE("&lt;Section",H163,"&gt;",P163,"&lt;/Section",H163,"&gt;"),"")</f>
        <v/>
      </c>
      <c r="D163" t="str">
        <f t="shared" si="18"/>
        <v>&lt;element name="rdf:about" context="/rdf:RDF/dcat:Catalog/dcat:dataset/dcat:Dataset/dct:conformsTo/dct:Standard/@rdf:about"&gt;&lt;label&gt;URI&lt;/label&gt;&lt;/element&gt;</v>
      </c>
      <c r="E163" t="str">
        <f t="shared" si="15"/>
        <v/>
      </c>
      <c r="F163" t="str">
        <f t="shared" si="16"/>
        <v>&lt;field name="fieldId-163" xpath="/rdf:RDF/dcat:Catalog/dcat:dataset/dcat:Dataset/dct:conformsTo/dct:Standard/@rdf:about"/&gt;</v>
      </c>
      <c r="G163" t="str">
        <f t="shared" si="17"/>
        <v/>
      </c>
      <c r="H163" t="str">
        <f t="shared" si="12"/>
        <v>about</v>
      </c>
      <c r="J163" s="24" t="s">
        <v>4</v>
      </c>
      <c r="K163" s="24" t="s">
        <v>218</v>
      </c>
      <c r="L163" s="31" t="s">
        <v>313</v>
      </c>
      <c r="M163" s="31" t="b">
        <v>1</v>
      </c>
      <c r="N163" s="31" t="b">
        <v>0</v>
      </c>
      <c r="O163" s="31" t="b">
        <v>1</v>
      </c>
      <c r="P163" s="31" t="str">
        <f>VLOOKUP(K163,dcat_terms!$B$2:$E$151,3,FALSE)</f>
        <v>URI</v>
      </c>
      <c r="Q163" s="31" t="str">
        <f>VLOOKUP(K163,dcat_terms!$B$2:$E$151,4,FALSE)</f>
        <v>URI</v>
      </c>
      <c r="R163" s="32"/>
    </row>
    <row r="164" spans="1:18" s="33" customFormat="1" outlineLevel="3" x14ac:dyDescent="0.25">
      <c r="A164" t="str">
        <f t="shared" si="14"/>
        <v/>
      </c>
      <c r="B164" t="str">
        <f>IF(AND(M164,J164="class"),L164,IF(ROW()&gt;2,IF(NOT(SUBSTITUTE(L164,B163,"")=L164),B163,""),""))</f>
        <v>/rdf:RDF/dcat:Catalog/dcat:dataset/dcat:Dataset/dct:conformsTo/dct:Standard</v>
      </c>
      <c r="C164" t="str">
        <f>IF(AND(J164="class",M164,NOT(K164="skos:Concept")),CONCATENATE("&lt;Section",H164,"&gt;",P164,"&lt;/Section",H164,"&gt;"),"")</f>
        <v/>
      </c>
      <c r="D164" t="str">
        <f t="shared" si="18"/>
        <v>&lt;element name="dct:title" context="/rdf:RDF/dcat:Catalog/dcat:dataset/dcat:Dataset/dct:conformsTo/dct:Standard/dct:title"&gt;&lt;label&gt;titel&lt;/label&gt;&lt;/element&gt;</v>
      </c>
      <c r="E164" t="str">
        <f t="shared" si="15"/>
        <v/>
      </c>
      <c r="F164" t="str">
        <f t="shared" si="16"/>
        <v>&lt;field name="fieldId-164" xpath="/rdf:RDF/dcat:Catalog/dcat:dataset/dcat:Dataset/dct:conformsTo/dct:Standard/dct:title" or="title" in="/rdf:RDF/dcat:Catalog/dcat:dataset/dcat:Dataset/dct:conformsTo/dct:Standard"/&gt;</v>
      </c>
      <c r="G164" t="str">
        <f t="shared" si="17"/>
        <v/>
      </c>
      <c r="H164" t="str">
        <f t="shared" si="12"/>
        <v>title</v>
      </c>
      <c r="J164" s="24" t="s">
        <v>4</v>
      </c>
      <c r="K164" s="42" t="s">
        <v>5</v>
      </c>
      <c r="L164" s="31" t="s">
        <v>314</v>
      </c>
      <c r="M164" s="31" t="b">
        <v>1</v>
      </c>
      <c r="N164" s="31" t="b">
        <v>0</v>
      </c>
      <c r="O164" s="31" t="b">
        <v>1</v>
      </c>
      <c r="P164" s="31" t="str">
        <f>VLOOKUP(K164,dcat_terms!$B$2:$E$151,3,FALSE)</f>
        <v>title</v>
      </c>
      <c r="Q164" s="31" t="str">
        <f>VLOOKUP(K164,dcat_terms!$B$2:$E$151,4,FALSE)</f>
        <v>titel</v>
      </c>
      <c r="R164" s="32"/>
    </row>
    <row r="165" spans="1:18" s="33" customFormat="1" outlineLevel="3" x14ac:dyDescent="0.25">
      <c r="A165" t="str">
        <f t="shared" si="14"/>
        <v/>
      </c>
      <c r="B165" t="str">
        <f>IF(AND(M165,J165="class"),L165,IF(ROW()&gt;2,IF(NOT(SUBSTITUTE(L165,B164,"")=L165),B164,""),""))</f>
        <v>/rdf:RDF/dcat:Catalog/dcat:dataset/dcat:Dataset/dct:conformsTo/dct:Standard</v>
      </c>
      <c r="C165" t="str">
        <f>IF(AND(J165="class",M165,NOT(K165="skos:Concept")),CONCATENATE("&lt;Section",H165,"&gt;",P165,"&lt;/Section",H165,"&gt;"),"")</f>
        <v/>
      </c>
      <c r="D165" t="str">
        <f t="shared" si="18"/>
        <v>&lt;element name="xml:lang" context="/rdf:RDF/dcat:Catalog/dcat:dataset/dcat:Dataset/dct:conformsTo/dct:Standard/dct:title/@xml:lang"&gt;&lt;label&gt;taal&lt;/label&gt;&lt;/element&gt;</v>
      </c>
      <c r="E165" t="str">
        <f t="shared" si="15"/>
        <v/>
      </c>
      <c r="F165" t="str">
        <f t="shared" si="16"/>
        <v>&lt;field name="fieldId-165" xpath="/rdf:RDF/dcat:Catalog/dcat:dataset/dcat:Dataset/dct:conformsTo/dct:Standard/dct:title/@xml:lang"/&gt;</v>
      </c>
      <c r="G165" t="str">
        <f t="shared" si="17"/>
        <v/>
      </c>
      <c r="H165" t="str">
        <f t="shared" si="12"/>
        <v>lang</v>
      </c>
      <c r="J165" s="24" t="s">
        <v>4</v>
      </c>
      <c r="K165" s="24" t="s">
        <v>220</v>
      </c>
      <c r="L165" s="31" t="s">
        <v>315</v>
      </c>
      <c r="M165" s="31" t="b">
        <v>1</v>
      </c>
      <c r="N165" s="31" t="b">
        <v>0</v>
      </c>
      <c r="O165" s="31" t="b">
        <v>0</v>
      </c>
      <c r="P165" s="31" t="str">
        <f>VLOOKUP(K165,dcat_terms!$B$2:$E$151,3,FALSE)</f>
        <v>language</v>
      </c>
      <c r="Q165" s="31" t="str">
        <f>VLOOKUP(K165,dcat_terms!$B$2:$E$151,4,FALSE)</f>
        <v>taal</v>
      </c>
      <c r="R165" s="32" t="s">
        <v>655</v>
      </c>
    </row>
    <row r="166" spans="1:18" s="33" customFormat="1" outlineLevel="3" x14ac:dyDescent="0.25">
      <c r="A166" t="str">
        <f t="shared" si="14"/>
        <v/>
      </c>
      <c r="B166" t="str">
        <f>IF(AND(M166,J166="class"),L166,IF(ROW()&gt;2,IF(NOT(SUBSTITUTE(L166,B165,"")=L166),B165,""),""))</f>
        <v>/rdf:RDF/dcat:Catalog/dcat:dataset/dcat:Dataset/dct:conformsTo/dct:Standard</v>
      </c>
      <c r="C166" t="str">
        <f>IF(AND(J166="class",M166,NOT(K166="skos:Concept")),CONCATENATE("&lt;Section",H166,"&gt;",P166,"&lt;/Section",H166,"&gt;"),"")</f>
        <v/>
      </c>
      <c r="D166" t="str">
        <f t="shared" si="18"/>
        <v>&lt;element name="dct:description" context="/rdf:RDF/dcat:Catalog/dcat:dataset/dcat:Dataset/dct:conformsTo/dct:Standard/dct:description"&gt;&lt;label&gt;beschrijving&lt;/label&gt;&lt;/element&gt;</v>
      </c>
      <c r="E166" t="str">
        <f t="shared" si="15"/>
        <v/>
      </c>
      <c r="F166" t="str">
        <f t="shared" si="16"/>
        <v>&lt;field name="fieldId-166" xpath="/rdf:RDF/dcat:Catalog/dcat:dataset/dcat:Dataset/dct:conformsTo/dct:Standard/dct:description" or="description" in="/rdf:RDF/dcat:Catalog/dcat:dataset/dcat:Dataset/dct:conformsTo/dct:Standard"/&gt;</v>
      </c>
      <c r="G166" t="str">
        <f t="shared" si="17"/>
        <v/>
      </c>
      <c r="H166" t="str">
        <f t="shared" si="12"/>
        <v>description</v>
      </c>
      <c r="J166" s="24" t="s">
        <v>4</v>
      </c>
      <c r="K166" s="24" t="s">
        <v>7</v>
      </c>
      <c r="L166" s="31" t="s">
        <v>316</v>
      </c>
      <c r="M166" s="31" t="b">
        <v>1</v>
      </c>
      <c r="N166" s="31" t="b">
        <v>0</v>
      </c>
      <c r="O166" s="31" t="b">
        <v>1</v>
      </c>
      <c r="P166" s="31" t="str">
        <f>VLOOKUP(K166,dcat_terms!$B$2:$E$151,3,FALSE)</f>
        <v>description</v>
      </c>
      <c r="Q166" s="31" t="str">
        <f>VLOOKUP(K166,dcat_terms!$B$2:$E$151,4,FALSE)</f>
        <v>beschrijving</v>
      </c>
      <c r="R166" s="32"/>
    </row>
    <row r="167" spans="1:18" s="33" customFormat="1" outlineLevel="3" x14ac:dyDescent="0.25">
      <c r="A167" t="str">
        <f t="shared" si="14"/>
        <v/>
      </c>
      <c r="B167" t="str">
        <f>IF(AND(M167,J167="class"),L167,IF(ROW()&gt;2,IF(NOT(SUBSTITUTE(L167,B166,"")=L167),B166,""),""))</f>
        <v>/rdf:RDF/dcat:Catalog/dcat:dataset/dcat:Dataset/dct:conformsTo/dct:Standard</v>
      </c>
      <c r="C167" t="str">
        <f>IF(AND(J167="class",M167,NOT(K167="skos:Concept")),CONCATENATE("&lt;Section",H167,"&gt;",P167,"&lt;/Section",H167,"&gt;"),"")</f>
        <v/>
      </c>
      <c r="D167" t="str">
        <f t="shared" si="18"/>
        <v>&lt;element name="xml:lang" context="/rdf:RDF/dcat:Catalog/dcat:dataset/dcat:Dataset/dct:conformsTo/dct:Standard/dct:description/@xml:lang"&gt;&lt;label&gt;taal&lt;/label&gt;&lt;/element&gt;</v>
      </c>
      <c r="E167" t="str">
        <f t="shared" si="15"/>
        <v/>
      </c>
      <c r="F167" t="str">
        <f t="shared" si="16"/>
        <v>&lt;field name="fieldId-167" xpath="/rdf:RDF/dcat:Catalog/dcat:dataset/dcat:Dataset/dct:conformsTo/dct:Standard/dct:description/@xml:lang"/&gt;</v>
      </c>
      <c r="G167" t="str">
        <f t="shared" si="17"/>
        <v>&lt;/section&gt;</v>
      </c>
      <c r="H167" t="str">
        <f t="shared" si="12"/>
        <v>lang</v>
      </c>
      <c r="J167" s="24" t="s">
        <v>4</v>
      </c>
      <c r="K167" s="24" t="s">
        <v>220</v>
      </c>
      <c r="L167" s="31" t="s">
        <v>317</v>
      </c>
      <c r="M167" s="31" t="b">
        <v>1</v>
      </c>
      <c r="N167" s="31" t="b">
        <v>0</v>
      </c>
      <c r="O167" s="31" t="b">
        <v>0</v>
      </c>
      <c r="P167" s="31" t="str">
        <f>VLOOKUP(K167,dcat_terms!$B$2:$E$151,3,FALSE)</f>
        <v>language</v>
      </c>
      <c r="Q167" s="31" t="str">
        <f>VLOOKUP(K167,dcat_terms!$B$2:$E$151,4,FALSE)</f>
        <v>taal</v>
      </c>
      <c r="R167" s="32" t="s">
        <v>655</v>
      </c>
    </row>
    <row r="168" spans="1:18" outlineLevel="2" x14ac:dyDescent="0.25">
      <c r="A168" t="str">
        <f t="shared" si="14"/>
        <v>&lt;name&gt;foaf:page&lt;/name&gt;</v>
      </c>
      <c r="B168" t="str">
        <f>IF(AND(M168,J168="class"),L168,IF(ROW()&gt;2,IF(NOT(SUBSTITUTE(L168,B167,"")=L168),B167,""),""))</f>
        <v/>
      </c>
      <c r="C168" t="str">
        <f>IF(AND(J168="class",M168,NOT(K168="skos:Concept")),CONCATENATE("&lt;Section",H168,"&gt;",P168,"&lt;/Section",H168,"&gt;"),"")</f>
        <v/>
      </c>
      <c r="D168" t="str">
        <f t="shared" si="18"/>
        <v>&lt;element name="foaf:page" context="/rdf:RDF/dcat:Catalog/dcat:dataset/dcat:Dataset/foaf:page"&gt;&lt;label&gt;documentatie&lt;/label&gt;&lt;/element&gt;</v>
      </c>
      <c r="E168" t="str">
        <f t="shared" si="15"/>
        <v/>
      </c>
      <c r="F168" t="str">
        <f t="shared" si="16"/>
        <v/>
      </c>
      <c r="G168" t="str">
        <f t="shared" si="17"/>
        <v/>
      </c>
      <c r="H168" t="str">
        <f t="shared" si="12"/>
        <v>page</v>
      </c>
      <c r="J168" s="2" t="s">
        <v>214</v>
      </c>
      <c r="K168" s="2" t="s">
        <v>113</v>
      </c>
      <c r="L168" s="3" t="s">
        <v>114</v>
      </c>
      <c r="M168" s="3" t="b">
        <v>1</v>
      </c>
      <c r="N168" s="3" t="b">
        <v>0</v>
      </c>
      <c r="O168" s="3" t="b">
        <v>1</v>
      </c>
      <c r="P168" s="3" t="str">
        <f>VLOOKUP(K168,dcat_terms!$B$2:$E$151,3,FALSE)</f>
        <v>documentation</v>
      </c>
      <c r="Q168" s="3" t="str">
        <f>VLOOKUP(K168,dcat_terms!$B$2:$E$151,4,FALSE)</f>
        <v>documentatie</v>
      </c>
      <c r="R168" s="4"/>
    </row>
    <row r="169" spans="1:18" outlineLevel="2" x14ac:dyDescent="0.25">
      <c r="A169" t="str">
        <f t="shared" si="14"/>
        <v>&lt;name&gt;foaf:Document&lt;/name&gt;</v>
      </c>
      <c r="B169" t="str">
        <f>IF(AND(M169,J169="class"),L169,IF(ROW()&gt;2,IF(NOT(SUBSTITUTE(L169,B168,"")=L169),B168,""),""))</f>
        <v>/rdf:RDF/dcat:Catalog/dcat:dataset/dcat:Dataset/foaf:page/foaf:Document</v>
      </c>
      <c r="C169" t="str">
        <f>IF(AND(J169="class",M169,NOT(K169="skos:Concept")),CONCATENATE("&lt;Section",H169,"&gt;",P169,"&lt;/Section",H169,"&gt;"),"")</f>
        <v>&lt;SectionDocument&gt;document&lt;/SectionDocument&gt;</v>
      </c>
      <c r="D169" t="str">
        <f t="shared" si="18"/>
        <v>&lt;element name="foaf:Document" context="/rdf:RDF/dcat:Catalog/dcat:dataset/dcat:Dataset/foaf:page/foaf:Document"&gt;&lt;label&gt;document&lt;/label&gt;&lt;/element&gt;</v>
      </c>
      <c r="E169" t="str">
        <f t="shared" si="15"/>
        <v>&lt;section  name="SectionDocument"&gt;</v>
      </c>
      <c r="F169" t="str">
        <f t="shared" si="16"/>
        <v>&lt;field name="fieldId-169" xpath="/rdf:RDF/dcat:Catalog/dcat:dataset/dcat:Dataset/foaf:page/foaf:Document" or="Document" in="/rdf:RDF/dcat:Catalog/dcat:dataset/dcat:Dataset/foaf:page"/&gt;</v>
      </c>
      <c r="G169" t="str">
        <f t="shared" si="17"/>
        <v/>
      </c>
      <c r="H169" t="str">
        <f t="shared" si="12"/>
        <v>Document</v>
      </c>
      <c r="J169" s="8" t="s">
        <v>215</v>
      </c>
      <c r="K169" s="8" t="s">
        <v>21</v>
      </c>
      <c r="L169" s="9" t="s">
        <v>115</v>
      </c>
      <c r="M169" s="9" t="b">
        <v>1</v>
      </c>
      <c r="N169" s="9" t="b">
        <v>0</v>
      </c>
      <c r="O169" s="9" t="b">
        <v>1</v>
      </c>
      <c r="P169" s="9" t="str">
        <f>VLOOKUP(K169,dcat_terms!$B$2:$E$151,3,FALSE)</f>
        <v>document</v>
      </c>
      <c r="Q169" s="9" t="str">
        <f>VLOOKUP(K169,dcat_terms!$B$2:$E$151,4,FALSE)</f>
        <v>document</v>
      </c>
      <c r="R169" s="10"/>
    </row>
    <row r="170" spans="1:18" outlineLevel="2" x14ac:dyDescent="0.25">
      <c r="A170" t="str">
        <f t="shared" si="14"/>
        <v/>
      </c>
      <c r="B170" t="str">
        <f>IF(AND(M170,J170="class"),L170,IF(ROW()&gt;2,IF(NOT(SUBSTITUTE(L170,B169,"")=L170),B169,""),""))</f>
        <v>/rdf:RDF/dcat:Catalog/dcat:dataset/dcat:Dataset/foaf:page/foaf:Document</v>
      </c>
      <c r="C170" t="str">
        <f>IF(AND(J170="class",M170,NOT(K170="skos:Concept")),CONCATENATE("&lt;Section",H170,"&gt;",P170,"&lt;/Section",H170,"&gt;"),"")</f>
        <v/>
      </c>
      <c r="D170" t="str">
        <f t="shared" si="18"/>
        <v>&lt;element name="rdf:about" context="/rdf:RDF/dcat:Catalog/dcat:dataset/dcat:Dataset/foaf:page/foaf:Document/@rdf:about"&gt;&lt;label&gt;URI&lt;/label&gt;&lt;/element&gt;</v>
      </c>
      <c r="E170" t="str">
        <f t="shared" si="15"/>
        <v/>
      </c>
      <c r="F170" t="str">
        <f t="shared" si="16"/>
        <v>&lt;field name="fieldId-170" xpath="/rdf:RDF/dcat:Catalog/dcat:dataset/dcat:Dataset/foaf:page/foaf:Document/@rdf:about"/&gt;</v>
      </c>
      <c r="G170" t="str">
        <f t="shared" si="17"/>
        <v/>
      </c>
      <c r="H170" t="str">
        <f t="shared" si="12"/>
        <v>about</v>
      </c>
      <c r="J170" s="2" t="s">
        <v>4</v>
      </c>
      <c r="K170" s="2" t="s">
        <v>218</v>
      </c>
      <c r="L170" s="3" t="s">
        <v>318</v>
      </c>
      <c r="M170" s="3" t="b">
        <v>1</v>
      </c>
      <c r="N170" s="3" t="b">
        <v>0</v>
      </c>
      <c r="O170" s="3" t="b">
        <v>1</v>
      </c>
      <c r="P170" s="3" t="str">
        <f>VLOOKUP(K170,dcat_terms!$B$2:$E$151,3,FALSE)</f>
        <v>URI</v>
      </c>
      <c r="Q170" s="3" t="str">
        <f>VLOOKUP(K170,dcat_terms!$B$2:$E$151,4,FALSE)</f>
        <v>URI</v>
      </c>
      <c r="R170" s="4"/>
    </row>
    <row r="171" spans="1:18" outlineLevel="2" x14ac:dyDescent="0.25">
      <c r="A171" t="str">
        <f t="shared" si="14"/>
        <v/>
      </c>
      <c r="B171" t="str">
        <f>IF(AND(M171,J171="class"),L171,IF(ROW()&gt;2,IF(NOT(SUBSTITUTE(L171,B170,"")=L171),B170,""),""))</f>
        <v>/rdf:RDF/dcat:Catalog/dcat:dataset/dcat:Dataset/foaf:page/foaf:Document</v>
      </c>
      <c r="C171" t="str">
        <f>IF(AND(J171="class",M171,NOT(K171="skos:Concept")),CONCATENATE("&lt;Section",H171,"&gt;",P171,"&lt;/Section",H171,"&gt;"),"")</f>
        <v/>
      </c>
      <c r="D171" t="str">
        <f t="shared" si="18"/>
        <v>&lt;element name="foaf:name" context="/rdf:RDF/dcat:Catalog/dcat:dataset/dcat:Dataset/foaf:page/foaf:Document/foaf:name"&gt;&lt;label&gt;naam&lt;/label&gt;&lt;/element&gt;</v>
      </c>
      <c r="E171" t="str">
        <f t="shared" si="15"/>
        <v/>
      </c>
      <c r="F171" t="str">
        <f t="shared" si="16"/>
        <v>&lt;field name="fieldId-171" xpath="/rdf:RDF/dcat:Catalog/dcat:dataset/dcat:Dataset/foaf:page/foaf:Document/foaf:name" or="name" in="/rdf:RDF/dcat:Catalog/dcat:dataset/dcat:Dataset/foaf:page/foaf:Document"/&gt;</v>
      </c>
      <c r="G171" t="str">
        <f t="shared" si="17"/>
        <v/>
      </c>
      <c r="H171" t="str">
        <f t="shared" si="12"/>
        <v>name</v>
      </c>
      <c r="J171" s="2" t="s">
        <v>4</v>
      </c>
      <c r="K171" s="2" t="s">
        <v>13</v>
      </c>
      <c r="L171" s="3" t="s">
        <v>319</v>
      </c>
      <c r="M171" s="3" t="b">
        <v>1</v>
      </c>
      <c r="N171" s="3" t="b">
        <v>0</v>
      </c>
      <c r="O171" s="3" t="b">
        <v>1</v>
      </c>
      <c r="P171" s="3" t="str">
        <f>VLOOKUP(K171,dcat_terms!$B$2:$E$151,3,FALSE)</f>
        <v>name</v>
      </c>
      <c r="Q171" s="3" t="str">
        <f>VLOOKUP(K171,dcat_terms!$B$2:$E$151,4,FALSE)</f>
        <v>naam</v>
      </c>
      <c r="R171" s="4"/>
    </row>
    <row r="172" spans="1:18" outlineLevel="2" x14ac:dyDescent="0.25">
      <c r="A172" t="str">
        <f t="shared" si="14"/>
        <v/>
      </c>
      <c r="B172" t="str">
        <f>IF(AND(M172,J172="class"),L172,IF(ROW()&gt;2,IF(NOT(SUBSTITUTE(L172,B171,"")=L172),B171,""),""))</f>
        <v>/rdf:RDF/dcat:Catalog/dcat:dataset/dcat:Dataset/foaf:page/foaf:Document</v>
      </c>
      <c r="C172" t="str">
        <f>IF(AND(J172="class",M172,NOT(K172="skos:Concept")),CONCATENATE("&lt;Section",H172,"&gt;",P172,"&lt;/Section",H172,"&gt;"),"")</f>
        <v/>
      </c>
      <c r="D172" t="str">
        <f t="shared" si="18"/>
        <v>&lt;element name="xml:lang" context="/rdf:RDF/dcat:Catalog/dcat:dataset/dcat:Dataset/foaf:page/foaf:Document/foaf:name/@xml:lang"&gt;&lt;label&gt;taal&lt;/label&gt;&lt;/element&gt;</v>
      </c>
      <c r="E172" t="str">
        <f t="shared" si="15"/>
        <v/>
      </c>
      <c r="F172" t="str">
        <f t="shared" si="16"/>
        <v>&lt;field name="fieldId-172" xpath="/rdf:RDF/dcat:Catalog/dcat:dataset/dcat:Dataset/foaf:page/foaf:Document/foaf:name/@xml:lang"/&gt;</v>
      </c>
      <c r="G172" t="str">
        <f t="shared" si="17"/>
        <v>&lt;/section&gt;</v>
      </c>
      <c r="H172" t="str">
        <f t="shared" si="12"/>
        <v>lang</v>
      </c>
      <c r="J172" s="2" t="s">
        <v>4</v>
      </c>
      <c r="K172" s="2" t="s">
        <v>220</v>
      </c>
      <c r="L172" s="3" t="s">
        <v>320</v>
      </c>
      <c r="M172" s="3" t="b">
        <v>1</v>
      </c>
      <c r="N172" s="3" t="b">
        <v>0</v>
      </c>
      <c r="O172" s="3" t="b">
        <v>0</v>
      </c>
      <c r="P172" s="3" t="str">
        <f>VLOOKUP(K172,dcat_terms!$B$2:$E$151,3,FALSE)</f>
        <v>language</v>
      </c>
      <c r="Q172" s="3" t="str">
        <f>VLOOKUP(K172,dcat_terms!$B$2:$E$151,4,FALSE)</f>
        <v>taal</v>
      </c>
      <c r="R172" s="4" t="s">
        <v>655</v>
      </c>
    </row>
    <row r="173" spans="1:18" outlineLevel="2" x14ac:dyDescent="0.25">
      <c r="A173" t="str">
        <f t="shared" si="14"/>
        <v>&lt;name&gt;dct:accrualPeriodicity&lt;/name&gt;</v>
      </c>
      <c r="B173" t="str">
        <f>IF(AND(M173,J173="class"),L173,IF(ROW()&gt;2,IF(NOT(SUBSTITUTE(L173,B172,"")=L173),B172,""),""))</f>
        <v/>
      </c>
      <c r="C173" t="str">
        <f>IF(AND(J173="class",M173,NOT(K173="skos:Concept")),CONCATENATE("&lt;Section",H173,"&gt;",P173,"&lt;/Section",H173,"&gt;"),"")</f>
        <v/>
      </c>
      <c r="D173" t="str">
        <f t="shared" si="18"/>
        <v>&lt;element name="dct:accrualPeriodicity" context="/rdf:RDF/dcat:Catalog/dcat:dataset/dcat:Dataset/dct:accrualPeriodicity"&gt;&lt;label&gt;updatefrequentie&lt;/label&gt;&lt;/element&gt;</v>
      </c>
      <c r="E173" t="str">
        <f t="shared" si="15"/>
        <v/>
      </c>
      <c r="F173" t="str">
        <f t="shared" si="16"/>
        <v/>
      </c>
      <c r="G173" t="str">
        <f t="shared" si="17"/>
        <v/>
      </c>
      <c r="H173" t="str">
        <f t="shared" si="12"/>
        <v>accrualPeriodicity</v>
      </c>
      <c r="J173" s="2" t="s">
        <v>214</v>
      </c>
      <c r="K173" s="39" t="s">
        <v>116</v>
      </c>
      <c r="L173" s="3" t="s">
        <v>117</v>
      </c>
      <c r="M173" s="3" t="b">
        <v>1</v>
      </c>
      <c r="N173" s="3" t="b">
        <v>0</v>
      </c>
      <c r="O173" s="3" t="b">
        <v>1</v>
      </c>
      <c r="P173" s="3" t="str">
        <f>VLOOKUP(K173,dcat_terms!$B$2:$E$151,3,FALSE)</f>
        <v>frequency</v>
      </c>
      <c r="Q173" s="3" t="str">
        <f>VLOOKUP(K173,dcat_terms!$B$2:$E$151,4,FALSE)</f>
        <v>updatefrequentie</v>
      </c>
      <c r="R173" s="4"/>
    </row>
    <row r="174" spans="1:18" outlineLevel="2" x14ac:dyDescent="0.25">
      <c r="A174" t="str">
        <f t="shared" si="14"/>
        <v/>
      </c>
      <c r="B174" t="str">
        <f>IF(AND(M174,J174="class"),L174,IF(ROW()&gt;2,IF(NOT(SUBSTITUTE(L174,B173,"")=L174),B173,""),""))</f>
        <v>/rdf:RDF/dcat:Catalog/dcat:dataset/dcat:Dataset/dct:accrualPeriodicity/skos:Concept</v>
      </c>
      <c r="C174" t="str">
        <f>IF(AND(J174="class",M174,NOT(K174="skos:Concept")),CONCATENATE("&lt;Section",H174,"&gt;",P174,"&lt;/Section",H174,"&gt;"),"")</f>
        <v/>
      </c>
      <c r="D174" t="str">
        <f t="shared" si="18"/>
        <v>&lt;element name="skos:Concept" context="/rdf:RDF/dcat:Catalog/dcat:dataset/dcat:Dataset/dct:accrualPeriodicity/skos:Concept"&gt;&lt;label&gt;concept&lt;/label&gt;&lt;/element&gt;</v>
      </c>
      <c r="E174" t="str">
        <f t="shared" si="15"/>
        <v>&lt;section xpath="/rdf:RDF/dcat:Catalog/dcat:dataset/dcat:Dataset/dct:accrualPeriodicity/skos:Concept" name="SectionConcept"&gt;</v>
      </c>
      <c r="F174" t="str">
        <f t="shared" si="16"/>
        <v/>
      </c>
      <c r="G174" t="str">
        <f t="shared" si="17"/>
        <v/>
      </c>
      <c r="H174" t="str">
        <f t="shared" ref="H174:H237" si="19">IF(M174,RIGHT(K174,LEN(K174)-SEARCH(":",K174)),"")</f>
        <v>Concept</v>
      </c>
      <c r="J174" s="8" t="s">
        <v>215</v>
      </c>
      <c r="K174" s="40" t="s">
        <v>17</v>
      </c>
      <c r="L174" s="9" t="s">
        <v>118</v>
      </c>
      <c r="M174" s="9" t="b">
        <v>1</v>
      </c>
      <c r="N174" s="9" t="b">
        <v>0</v>
      </c>
      <c r="O174" s="9" t="b">
        <v>1</v>
      </c>
      <c r="P174" s="9" t="str">
        <f>VLOOKUP(K174,dcat_terms!$B$2:$E$151,3,FALSE)</f>
        <v>concept</v>
      </c>
      <c r="Q174" s="9" t="str">
        <f>VLOOKUP(K174,dcat_terms!$B$2:$E$151,4,FALSE)</f>
        <v>concept</v>
      </c>
      <c r="R174" s="10" t="s">
        <v>684</v>
      </c>
    </row>
    <row r="175" spans="1:18" outlineLevel="3" x14ac:dyDescent="0.25">
      <c r="A175" t="str">
        <f t="shared" si="14"/>
        <v/>
      </c>
      <c r="B175" t="str">
        <f>IF(AND(M175,J175="class"),L175,IF(ROW()&gt;2,IF(NOT(SUBSTITUTE(L175,B174,"")=L175),B174,""),""))</f>
        <v>/rdf:RDF/dcat:Catalog/dcat:dataset/dcat:Dataset/dct:accrualPeriodicity/skos:Concept</v>
      </c>
      <c r="C175" t="str">
        <f>IF(AND(J175="class",M175,NOT(K175="skos:Concept")),CONCATENATE("&lt;Section",H175,"&gt;",P175,"&lt;/Section",H175,"&gt;"),"")</f>
        <v/>
      </c>
      <c r="D175" t="str">
        <f t="shared" si="18"/>
        <v>&lt;element name="rdf:about" context="/rdf:RDF/dcat:Catalog/dcat:dataset/dcat:Dataset/dct:accrualPeriodicity/skos:Concept/@rdf:about"&gt;&lt;label&gt;URI&lt;/label&gt;&lt;/element&gt;</v>
      </c>
      <c r="E175" t="str">
        <f t="shared" si="15"/>
        <v/>
      </c>
      <c r="F175" t="str">
        <f t="shared" si="16"/>
        <v/>
      </c>
      <c r="G175" t="str">
        <f t="shared" si="17"/>
        <v/>
      </c>
      <c r="H175" t="str">
        <f t="shared" si="19"/>
        <v>about</v>
      </c>
      <c r="J175" s="2" t="s">
        <v>4</v>
      </c>
      <c r="K175" s="2" t="s">
        <v>218</v>
      </c>
      <c r="L175" s="3" t="s">
        <v>321</v>
      </c>
      <c r="M175" s="3" t="b">
        <v>1</v>
      </c>
      <c r="N175" s="3" t="b">
        <v>0</v>
      </c>
      <c r="O175" s="3" t="b">
        <v>1</v>
      </c>
      <c r="P175" s="3" t="str">
        <f>VLOOKUP(K175,dcat_terms!$B$2:$E$151,3,FALSE)</f>
        <v>URI</v>
      </c>
      <c r="Q175" s="3" t="str">
        <f>VLOOKUP(K175,dcat_terms!$B$2:$E$151,4,FALSE)</f>
        <v>URI</v>
      </c>
      <c r="R175" s="4" t="s">
        <v>684</v>
      </c>
    </row>
    <row r="176" spans="1:18" outlineLevel="3" x14ac:dyDescent="0.25">
      <c r="A176" t="str">
        <f t="shared" si="14"/>
        <v/>
      </c>
      <c r="B176" t="str">
        <f>IF(AND(M176,J176="class"),L176,IF(ROW()&gt;2,IF(NOT(SUBSTITUTE(L176,B175,"")=L176),B175,""),""))</f>
        <v>/rdf:RDF/dcat:Catalog/dcat:dataset/dcat:Dataset/dct:accrualPeriodicity/skos:Concept</v>
      </c>
      <c r="C176" t="str">
        <f>IF(AND(J176="class",M176,NOT(K176="skos:Concept")),CONCATENATE("&lt;Section",H176,"&gt;",P176,"&lt;/Section",H176,"&gt;"),"")</f>
        <v/>
      </c>
      <c r="D176" t="str">
        <f t="shared" si="18"/>
        <v>&lt;element name="rdf:type" context="/rdf:RDF/dcat:Catalog/dcat:dataset/dcat:Dataset/dct:accrualPeriodicity/skos:Concept/rdf:type/@rdf:resource"&gt;&lt;label&gt;rdf klasse&lt;/label&gt;&lt;/element&gt;</v>
      </c>
      <c r="E176" t="str">
        <f t="shared" si="15"/>
        <v/>
      </c>
      <c r="F176" t="str">
        <f t="shared" si="16"/>
        <v/>
      </c>
      <c r="G176" t="str">
        <f t="shared" si="17"/>
        <v/>
      </c>
      <c r="H176" t="str">
        <f t="shared" si="19"/>
        <v>type</v>
      </c>
      <c r="J176" s="2" t="s">
        <v>4</v>
      </c>
      <c r="K176" s="2" t="s">
        <v>226</v>
      </c>
      <c r="L176" s="3" t="s">
        <v>322</v>
      </c>
      <c r="M176" s="3" t="b">
        <v>1</v>
      </c>
      <c r="N176" s="3" t="b">
        <v>0</v>
      </c>
      <c r="O176" s="48" t="b">
        <v>0</v>
      </c>
      <c r="P176" s="3" t="str">
        <f>VLOOKUP(K176,dcat_terms!$B$2:$E$151,3,FALSE)</f>
        <v>rdf class</v>
      </c>
      <c r="Q176" s="3" t="str">
        <f>VLOOKUP(K176,dcat_terms!$B$2:$E$151,4,FALSE)</f>
        <v>rdf klasse</v>
      </c>
      <c r="R176" s="4" t="s">
        <v>658</v>
      </c>
    </row>
    <row r="177" spans="1:18" outlineLevel="3" x14ac:dyDescent="0.25">
      <c r="A177" t="str">
        <f t="shared" si="14"/>
        <v/>
      </c>
      <c r="B177" t="str">
        <f>IF(AND(M177,J177="class"),L177,IF(ROW()&gt;2,IF(NOT(SUBSTITUTE(L177,B176,"")=L177),B176,""),""))</f>
        <v>/rdf:RDF/dcat:Catalog/dcat:dataset/dcat:Dataset/dct:accrualPeriodicity/skos:Concept</v>
      </c>
      <c r="C177" t="str">
        <f>IF(AND(J177="class",M177,NOT(K177="skos:Concept")),CONCATENATE("&lt;Section",H177,"&gt;",P177,"&lt;/Section",H177,"&gt;"),"")</f>
        <v/>
      </c>
      <c r="D177" t="str">
        <f t="shared" si="18"/>
        <v>&lt;element name="skos:prefLabel" context="/rdf:RDF/dcat:Catalog/dcat:dataset/dcat:Dataset/dct:accrualPeriodicity/skos:Concept/skos:prefLabel"&gt;&lt;label&gt;label&lt;/label&gt;&lt;/element&gt;</v>
      </c>
      <c r="E177" t="str">
        <f t="shared" si="15"/>
        <v/>
      </c>
      <c r="F177" t="str">
        <f t="shared" si="16"/>
        <v/>
      </c>
      <c r="G177" t="str">
        <f t="shared" si="17"/>
        <v/>
      </c>
      <c r="H177" t="str">
        <f t="shared" si="19"/>
        <v>prefLabel</v>
      </c>
      <c r="J177" s="2" t="s">
        <v>4</v>
      </c>
      <c r="K177" s="39" t="s">
        <v>229</v>
      </c>
      <c r="L177" s="3" t="s">
        <v>323</v>
      </c>
      <c r="M177" s="3" t="b">
        <v>1</v>
      </c>
      <c r="N177" s="3" t="b">
        <v>0</v>
      </c>
      <c r="O177" s="3" t="b">
        <v>1</v>
      </c>
      <c r="P177" s="3" t="str">
        <f>VLOOKUP(K177,dcat_terms!$B$2:$E$151,3,FALSE)</f>
        <v>preferred label</v>
      </c>
      <c r="Q177" s="3" t="str">
        <f>VLOOKUP(K177,dcat_terms!$B$2:$E$151,4,FALSE)</f>
        <v>label</v>
      </c>
      <c r="R177" s="4" t="s">
        <v>684</v>
      </c>
    </row>
    <row r="178" spans="1:18" outlineLevel="3" x14ac:dyDescent="0.25">
      <c r="A178" t="str">
        <f t="shared" si="14"/>
        <v/>
      </c>
      <c r="B178" t="str">
        <f>IF(AND(M178,J178="class"),L178,IF(ROW()&gt;2,IF(NOT(SUBSTITUTE(L178,B177,"")=L178),B177,""),""))</f>
        <v>/rdf:RDF/dcat:Catalog/dcat:dataset/dcat:Dataset/dct:accrualPeriodicity/skos:Concept</v>
      </c>
      <c r="C178" t="str">
        <f>IF(AND(J178="class",M178,NOT(K178="skos:Concept")),CONCATENATE("&lt;Section",H178,"&gt;",P178,"&lt;/Section",H178,"&gt;"),"")</f>
        <v/>
      </c>
      <c r="D178" t="str">
        <f t="shared" si="18"/>
        <v>&lt;element name="xml:lang" context="/rdf:RDF/dcat:Catalog/dcat:dataset/dcat:Dataset/dct:accrualPeriodicity/skos:Concept/skos:prefLabel/@xml:lang"&gt;&lt;label&gt;taal&lt;/label&gt;&lt;/element&gt;</v>
      </c>
      <c r="E178" t="str">
        <f t="shared" si="15"/>
        <v/>
      </c>
      <c r="F178" t="str">
        <f t="shared" si="16"/>
        <v/>
      </c>
      <c r="G178" t="str">
        <f t="shared" si="17"/>
        <v/>
      </c>
      <c r="H178" t="str">
        <f t="shared" si="19"/>
        <v>lang</v>
      </c>
      <c r="J178" s="2" t="s">
        <v>4</v>
      </c>
      <c r="K178" s="2" t="s">
        <v>220</v>
      </c>
      <c r="L178" s="3" t="s">
        <v>324</v>
      </c>
      <c r="M178" s="3" t="b">
        <v>1</v>
      </c>
      <c r="N178" s="3" t="b">
        <v>0</v>
      </c>
      <c r="O178" s="3" t="b">
        <v>0</v>
      </c>
      <c r="P178" s="3" t="str">
        <f>VLOOKUP(K178,dcat_terms!$B$2:$E$151,3,FALSE)</f>
        <v>language</v>
      </c>
      <c r="Q178" s="3" t="str">
        <f>VLOOKUP(K178,dcat_terms!$B$2:$E$151,4,FALSE)</f>
        <v>taal</v>
      </c>
      <c r="R178" s="4" t="s">
        <v>655</v>
      </c>
    </row>
    <row r="179" spans="1:18" outlineLevel="3" x14ac:dyDescent="0.25">
      <c r="A179" t="str">
        <f t="shared" si="14"/>
        <v/>
      </c>
      <c r="B179" t="str">
        <f>IF(AND(M179,J179="class"),L179,IF(ROW()&gt;2,IF(NOT(SUBSTITUTE(L179,B178,"")=L179),B178,""),""))</f>
        <v>/rdf:RDF/dcat:Catalog/dcat:dataset/dcat:Dataset/dct:accrualPeriodicity/skos:Concept</v>
      </c>
      <c r="C179" t="str">
        <f>IF(AND(J179="class",M179,NOT(K179="skos:Concept")),CONCATENATE("&lt;Section",H179,"&gt;",P179,"&lt;/Section",H179,"&gt;"),"")</f>
        <v/>
      </c>
      <c r="D179" t="str">
        <f t="shared" si="18"/>
        <v>&lt;element name="skos:inScheme" context="/rdf:RDF/dcat:Catalog/dcat:dataset/dcat:Dataset/dct:accrualPeriodicity/skos:Concept/skos:inScheme/@rdf:resource"&gt;&lt;label&gt;in thesaurus&lt;/label&gt;&lt;/element&gt;</v>
      </c>
      <c r="E179" t="str">
        <f t="shared" si="15"/>
        <v/>
      </c>
      <c r="F179" t="str">
        <f t="shared" si="16"/>
        <v/>
      </c>
      <c r="G179" t="str">
        <f t="shared" si="17"/>
        <v>&lt;/section&gt;</v>
      </c>
      <c r="H179" t="str">
        <f t="shared" si="19"/>
        <v>inScheme</v>
      </c>
      <c r="J179" s="2" t="s">
        <v>4</v>
      </c>
      <c r="K179" s="2" t="s">
        <v>232</v>
      </c>
      <c r="L179" s="3" t="s">
        <v>325</v>
      </c>
      <c r="M179" s="3" t="b">
        <v>1</v>
      </c>
      <c r="N179" s="3" t="b">
        <v>0</v>
      </c>
      <c r="O179" s="3" t="b">
        <v>1</v>
      </c>
      <c r="P179" s="3" t="str">
        <f>VLOOKUP(K179,dcat_terms!$B$2:$E$151,3,FALSE)</f>
        <v>in scheme</v>
      </c>
      <c r="Q179" s="3" t="str">
        <f>VLOOKUP(K179,dcat_terms!$B$2:$E$151,4,FALSE)</f>
        <v>in thesaurus</v>
      </c>
      <c r="R179" s="4" t="s">
        <v>684</v>
      </c>
    </row>
    <row r="180" spans="1:18" outlineLevel="2" x14ac:dyDescent="0.25">
      <c r="A180" t="str">
        <f t="shared" si="14"/>
        <v/>
      </c>
      <c r="B180" t="str">
        <f>IF(AND(M180,J180="class"),L180,IF(ROW()&gt;2,IF(NOT(SUBSTITUTE(L180,B179,"")=L180),B179,""),""))</f>
        <v/>
      </c>
      <c r="C180" t="str">
        <f>IF(AND(J180="class",M180,NOT(K180="skos:Concept")),CONCATENATE("&lt;Section",H180,"&gt;",P180,"&lt;/Section",H180,"&gt;"),"")</f>
        <v/>
      </c>
      <c r="D180" t="str">
        <f t="shared" si="18"/>
        <v>&lt;element name="dct:hasVersion" context="/rdf:RDF/dcat:Catalog/dcat:dataset/dcat:Dataset/dct:hasVersion/@rdf:resource"&gt;&lt;label&gt;heeft versie&lt;/label&gt;&lt;/element&gt;</v>
      </c>
      <c r="E180" t="str">
        <f t="shared" si="15"/>
        <v/>
      </c>
      <c r="F180" t="str">
        <f t="shared" si="16"/>
        <v>&lt;field name="fieldId-180" xpath="/rdf:RDF/dcat:Catalog/dcat:dataset/dcat:Dataset/dct:hasVersion/@rdf:resource"/&gt;</v>
      </c>
      <c r="G180" t="str">
        <f t="shared" si="17"/>
        <v/>
      </c>
      <c r="H180" t="str">
        <f t="shared" si="19"/>
        <v>hasVersion</v>
      </c>
      <c r="J180" s="2" t="s">
        <v>4</v>
      </c>
      <c r="K180" s="2" t="s">
        <v>119</v>
      </c>
      <c r="L180" s="3" t="s">
        <v>326</v>
      </c>
      <c r="M180" s="3" t="b">
        <v>1</v>
      </c>
      <c r="N180" s="3" t="b">
        <v>0</v>
      </c>
      <c r="O180" s="3" t="b">
        <v>1</v>
      </c>
      <c r="P180" s="3" t="str">
        <f>VLOOKUP(K180,dcat_terms!$B$2:$E$151,3,FALSE)</f>
        <v>has version</v>
      </c>
      <c r="Q180" s="3" t="s">
        <v>847</v>
      </c>
      <c r="R180" s="51" t="s">
        <v>846</v>
      </c>
    </row>
    <row r="181" spans="1:18" outlineLevel="2" x14ac:dyDescent="0.25">
      <c r="A181" t="str">
        <f t="shared" si="14"/>
        <v/>
      </c>
      <c r="B181" t="str">
        <f>IF(AND(M181,J181="class"),L181,IF(ROW()&gt;2,IF(NOT(SUBSTITUTE(L181,B180,"")=L181),B180,""),""))</f>
        <v/>
      </c>
      <c r="C181" t="str">
        <f>IF(AND(J181="class",M181,NOT(K181="skos:Concept")),CONCATENATE("&lt;Section",H181,"&gt;",P181,"&lt;/Section",H181,"&gt;"),"")</f>
        <v/>
      </c>
      <c r="D181" t="str">
        <f t="shared" si="18"/>
        <v>&lt;element name="dct:isVersionOf" context="/rdf:RDF/dcat:Catalog/dcat:dataset/dcat:Dataset/dct:isVersionOf/@rdf:resource"&gt;&lt;label&gt;is versie van&lt;/label&gt;&lt;/element&gt;</v>
      </c>
      <c r="E181" t="str">
        <f t="shared" si="15"/>
        <v/>
      </c>
      <c r="F181" t="str">
        <f t="shared" si="16"/>
        <v>&lt;field name="fieldId-181" xpath="/rdf:RDF/dcat:Catalog/dcat:dataset/dcat:Dataset/dct:isVersionOf/@rdf:resource"/&gt;</v>
      </c>
      <c r="G181" t="str">
        <f t="shared" si="17"/>
        <v/>
      </c>
      <c r="H181" t="str">
        <f t="shared" si="19"/>
        <v>isVersionOf</v>
      </c>
      <c r="J181" s="2" t="s">
        <v>4</v>
      </c>
      <c r="K181" s="2" t="s">
        <v>120</v>
      </c>
      <c r="L181" s="3" t="s">
        <v>327</v>
      </c>
      <c r="M181" s="3" t="b">
        <v>1</v>
      </c>
      <c r="N181" s="3" t="b">
        <v>0</v>
      </c>
      <c r="O181" s="3" t="b">
        <v>1</v>
      </c>
      <c r="P181" s="3" t="str">
        <f>VLOOKUP(K181,dcat_terms!$B$2:$E$151,3,FALSE)</f>
        <v>is version of</v>
      </c>
      <c r="Q181" s="3" t="str">
        <f>VLOOKUP(K181,dcat_terms!$B$2:$E$151,4,FALSE)</f>
        <v>is versie van</v>
      </c>
      <c r="R181" s="51" t="s">
        <v>845</v>
      </c>
    </row>
    <row r="182" spans="1:18" outlineLevel="2" x14ac:dyDescent="0.25">
      <c r="A182" t="str">
        <f t="shared" si="14"/>
        <v/>
      </c>
      <c r="B182" t="str">
        <f>IF(AND(M182,J182="class"),L182,IF(ROW()&gt;2,IF(NOT(SUBSTITUTE(L182,B181,"")=L182),B181,""),""))</f>
        <v/>
      </c>
      <c r="C182" t="str">
        <f>IF(AND(J182="class",M182,NOT(K182="skos:Concept")),CONCATENATE("&lt;Section",H182,"&gt;",P182,"&lt;/Section",H182,"&gt;"),"")</f>
        <v/>
      </c>
      <c r="D182" t="str">
        <f t="shared" si="18"/>
        <v>&lt;element name="dcat:landingPage" context="/rdf:RDF/dcat:Catalog/dcat:dataset/dcat:Dataset/dcat:landingPage/@rdf:resource"&gt;&lt;label&gt;bijsluiter&lt;/label&gt;&lt;/element&gt;</v>
      </c>
      <c r="E182" t="str">
        <f t="shared" si="15"/>
        <v/>
      </c>
      <c r="F182" t="str">
        <f t="shared" si="16"/>
        <v>&lt;field name="fieldId-182" xpath="/rdf:RDF/dcat:Catalog/dcat:dataset/dcat:Dataset/dcat:landingPage/@rdf:resource"/&gt;</v>
      </c>
      <c r="G182" t="str">
        <f t="shared" si="17"/>
        <v/>
      </c>
      <c r="H182" t="str">
        <f t="shared" si="19"/>
        <v>landingPage</v>
      </c>
      <c r="J182" s="2" t="s">
        <v>4</v>
      </c>
      <c r="K182" s="35" t="s">
        <v>121</v>
      </c>
      <c r="L182" s="3" t="s">
        <v>328</v>
      </c>
      <c r="M182" s="3" t="b">
        <v>1</v>
      </c>
      <c r="N182" s="3" t="b">
        <v>1</v>
      </c>
      <c r="O182" s="3" t="b">
        <v>1</v>
      </c>
      <c r="P182" s="3" t="str">
        <f>VLOOKUP(K182,dcat_terms!$B$2:$E$151,3,FALSE)</f>
        <v>landing page</v>
      </c>
      <c r="Q182" s="46" t="str">
        <f>VLOOKUP(K182,dcat_terms!$B$2:$E$151,4,FALSE)</f>
        <v>bijsluiter</v>
      </c>
      <c r="R182" s="4"/>
    </row>
    <row r="183" spans="1:18" outlineLevel="2" x14ac:dyDescent="0.25">
      <c r="A183" t="str">
        <f t="shared" si="14"/>
        <v>&lt;name&gt;dct:language&lt;/name&gt;</v>
      </c>
      <c r="B183" t="str">
        <f>IF(AND(M183,J183="class"),L183,IF(ROW()&gt;2,IF(NOT(SUBSTITUTE(L183,B182,"")=L183),B182,""),""))</f>
        <v/>
      </c>
      <c r="C183" t="str">
        <f>IF(AND(J183="class",M183,NOT(K183="skos:Concept")),CONCATENATE("&lt;Section",H183,"&gt;",P183,"&lt;/Section",H183,"&gt;"),"")</f>
        <v/>
      </c>
      <c r="D183" t="str">
        <f t="shared" si="18"/>
        <v>&lt;element name="dct:language" context="/rdf:RDF/dcat:Catalog/dcat:dataset/dcat:Dataset/dct:language"&gt;&lt;label&gt;taal&lt;/label&gt;&lt;/element&gt;</v>
      </c>
      <c r="E183" t="str">
        <f t="shared" si="15"/>
        <v/>
      </c>
      <c r="F183" t="str">
        <f t="shared" si="16"/>
        <v/>
      </c>
      <c r="G183" t="str">
        <f t="shared" si="17"/>
        <v/>
      </c>
      <c r="H183" t="str">
        <f t="shared" si="19"/>
        <v>language</v>
      </c>
      <c r="J183" s="2" t="s">
        <v>214</v>
      </c>
      <c r="K183" s="35" t="s">
        <v>33</v>
      </c>
      <c r="L183" s="3" t="s">
        <v>122</v>
      </c>
      <c r="M183" s="3" t="b">
        <v>1</v>
      </c>
      <c r="N183" s="3" t="b">
        <v>1</v>
      </c>
      <c r="O183" s="3" t="b">
        <v>1</v>
      </c>
      <c r="P183" s="3" t="str">
        <f>VLOOKUP(K183,dcat_terms!$B$2:$E$151,3,FALSE)</f>
        <v>language</v>
      </c>
      <c r="Q183" s="46" t="str">
        <f>VLOOKUP(K183,dcat_terms!$B$2:$E$151,4,FALSE)</f>
        <v>taal</v>
      </c>
      <c r="R183" s="4"/>
    </row>
    <row r="184" spans="1:18" outlineLevel="2" x14ac:dyDescent="0.25">
      <c r="A184" t="str">
        <f t="shared" si="14"/>
        <v/>
      </c>
      <c r="B184" t="str">
        <f>IF(AND(M184,J184="class"),L184,IF(ROW()&gt;2,IF(NOT(SUBSTITUTE(L184,B183,"")=L184),B183,""),""))</f>
        <v>/rdf:RDF/dcat:Catalog/dcat:dataset/dcat:Dataset/dct:language/skos:Concept</v>
      </c>
      <c r="C184" t="str">
        <f>IF(AND(J184="class",M184,NOT(K184="skos:Concept")),CONCATENATE("&lt;Section",H184,"&gt;",P184,"&lt;/Section",H184,"&gt;"),"")</f>
        <v/>
      </c>
      <c r="D184" t="str">
        <f t="shared" si="18"/>
        <v>&lt;element name="skos:Concept" context="/rdf:RDF/dcat:Catalog/dcat:dataset/dcat:Dataset/dct:language/skos:Concept"&gt;&lt;label&gt;concept&lt;/label&gt;&lt;/element&gt;</v>
      </c>
      <c r="E184" t="str">
        <f t="shared" si="15"/>
        <v>&lt;section xpath="/rdf:RDF/dcat:Catalog/dcat:dataset/dcat:Dataset/dct:language/skos:Concept" name="SectionConcept"&gt;</v>
      </c>
      <c r="F184" t="str">
        <f t="shared" si="16"/>
        <v/>
      </c>
      <c r="G184" t="str">
        <f t="shared" si="17"/>
        <v/>
      </c>
      <c r="H184" t="str">
        <f t="shared" si="19"/>
        <v>Concept</v>
      </c>
      <c r="J184" s="8" t="s">
        <v>215</v>
      </c>
      <c r="K184" s="36" t="s">
        <v>17</v>
      </c>
      <c r="L184" s="9" t="s">
        <v>123</v>
      </c>
      <c r="M184" s="9" t="b">
        <v>1</v>
      </c>
      <c r="N184" s="9" t="b">
        <v>1</v>
      </c>
      <c r="O184" s="9" t="b">
        <v>1</v>
      </c>
      <c r="P184" s="9" t="str">
        <f>VLOOKUP(K184,dcat_terms!$B$2:$E$151,3,FALSE)</f>
        <v>concept</v>
      </c>
      <c r="Q184" s="9" t="str">
        <f>VLOOKUP(K184,dcat_terms!$B$2:$E$151,4,FALSE)</f>
        <v>concept</v>
      </c>
      <c r="R184" s="10" t="s">
        <v>684</v>
      </c>
    </row>
    <row r="185" spans="1:18" ht="13.5" customHeight="1" outlineLevel="3" x14ac:dyDescent="0.25">
      <c r="A185" t="str">
        <f t="shared" si="14"/>
        <v/>
      </c>
      <c r="B185" t="str">
        <f>IF(AND(M185,J185="class"),L185,IF(ROW()&gt;2,IF(NOT(SUBSTITUTE(L185,B184,"")=L185),B184,""),""))</f>
        <v>/rdf:RDF/dcat:Catalog/dcat:dataset/dcat:Dataset/dct:language/skos:Concept</v>
      </c>
      <c r="C185" t="str">
        <f>IF(AND(J185="class",M185,NOT(K185="skos:Concept")),CONCATENATE("&lt;Section",H185,"&gt;",P185,"&lt;/Section",H185,"&gt;"),"")</f>
        <v/>
      </c>
      <c r="D185" t="str">
        <f t="shared" si="18"/>
        <v>&lt;element name="rdf:about" context="/rdf:RDF/dcat:Catalog/dcat:dataset/dcat:Dataset/dct:language/skos:Concept/@rdf:about"&gt;&lt;label&gt;URI&lt;/label&gt;&lt;/element&gt;</v>
      </c>
      <c r="E185" t="str">
        <f t="shared" si="15"/>
        <v/>
      </c>
      <c r="F185" t="str">
        <f t="shared" si="16"/>
        <v/>
      </c>
      <c r="G185" t="str">
        <f t="shared" si="17"/>
        <v/>
      </c>
      <c r="H185" t="str">
        <f t="shared" si="19"/>
        <v>about</v>
      </c>
      <c r="J185" s="2" t="s">
        <v>4</v>
      </c>
      <c r="K185" s="2" t="s">
        <v>218</v>
      </c>
      <c r="L185" s="3" t="s">
        <v>329</v>
      </c>
      <c r="M185" s="3" t="b">
        <v>1</v>
      </c>
      <c r="N185" s="3" t="b">
        <v>0</v>
      </c>
      <c r="O185" s="3" t="b">
        <v>1</v>
      </c>
      <c r="P185" s="3" t="str">
        <f>VLOOKUP(K185,dcat_terms!$B$2:$E$151,3,FALSE)</f>
        <v>URI</v>
      </c>
      <c r="Q185" s="3" t="str">
        <f>VLOOKUP(K185,dcat_terms!$B$2:$E$151,4,FALSE)</f>
        <v>URI</v>
      </c>
      <c r="R185" s="4" t="s">
        <v>684</v>
      </c>
    </row>
    <row r="186" spans="1:18" outlineLevel="3" x14ac:dyDescent="0.25">
      <c r="A186" t="str">
        <f t="shared" si="14"/>
        <v/>
      </c>
      <c r="B186" t="str">
        <f>IF(AND(M186,J186="class"),L186,IF(ROW()&gt;2,IF(NOT(SUBSTITUTE(L186,B185,"")=L186),B185,""),""))</f>
        <v>/rdf:RDF/dcat:Catalog/dcat:dataset/dcat:Dataset/dct:language/skos:Concept</v>
      </c>
      <c r="C186" t="str">
        <f>IF(AND(J186="class",M186,NOT(K186="skos:Concept")),CONCATENATE("&lt;Section",H186,"&gt;",P186,"&lt;/Section",H186,"&gt;"),"")</f>
        <v/>
      </c>
      <c r="D186" t="str">
        <f t="shared" si="18"/>
        <v>&lt;element name="rdf:type" context="/rdf:RDF/dcat:Catalog/dcat:dataset/dcat:Dataset/dct:language/skos:Concept/rdf:type/@rdf:resource"&gt;&lt;label&gt;rdf klasse&lt;/label&gt;&lt;/element&gt;</v>
      </c>
      <c r="E186" t="str">
        <f t="shared" si="15"/>
        <v/>
      </c>
      <c r="F186" t="str">
        <f t="shared" si="16"/>
        <v/>
      </c>
      <c r="G186" t="str">
        <f t="shared" si="17"/>
        <v/>
      </c>
      <c r="H186" t="str">
        <f t="shared" si="19"/>
        <v>type</v>
      </c>
      <c r="J186" s="2" t="s">
        <v>4</v>
      </c>
      <c r="K186" s="2" t="s">
        <v>226</v>
      </c>
      <c r="L186" s="3" t="s">
        <v>330</v>
      </c>
      <c r="M186" s="3" t="b">
        <v>1</v>
      </c>
      <c r="N186" s="3" t="b">
        <v>0</v>
      </c>
      <c r="O186" s="3" t="b">
        <v>1</v>
      </c>
      <c r="P186" s="3" t="str">
        <f>VLOOKUP(K186,dcat_terms!$B$2:$E$151,3,FALSE)</f>
        <v>rdf class</v>
      </c>
      <c r="Q186" s="3" t="str">
        <f>VLOOKUP(K186,dcat_terms!$B$2:$E$151,4,FALSE)</f>
        <v>rdf klasse</v>
      </c>
      <c r="R186" s="4" t="s">
        <v>705</v>
      </c>
    </row>
    <row r="187" spans="1:18" outlineLevel="3" x14ac:dyDescent="0.25">
      <c r="A187" t="str">
        <f t="shared" si="14"/>
        <v/>
      </c>
      <c r="B187" t="str">
        <f>IF(AND(M187,J187="class"),L187,IF(ROW()&gt;2,IF(NOT(SUBSTITUTE(L187,B186,"")=L187),B186,""),""))</f>
        <v>/rdf:RDF/dcat:Catalog/dcat:dataset/dcat:Dataset/dct:language/skos:Concept</v>
      </c>
      <c r="C187" t="str">
        <f>IF(AND(J187="class",M187,NOT(K187="skos:Concept")),CONCATENATE("&lt;Section",H187,"&gt;",P187,"&lt;/Section",H187,"&gt;"),"")</f>
        <v/>
      </c>
      <c r="D187" t="str">
        <f t="shared" si="18"/>
        <v>&lt;element name="skos:prefLabel" context="/rdf:RDF/dcat:Catalog/dcat:dataset/dcat:Dataset/dct:language/skos:Concept/skos:prefLabel"&gt;&lt;label&gt;label&lt;/label&gt;&lt;/element&gt;</v>
      </c>
      <c r="E187" t="str">
        <f t="shared" si="15"/>
        <v/>
      </c>
      <c r="F187" t="str">
        <f t="shared" si="16"/>
        <v/>
      </c>
      <c r="G187" t="str">
        <f t="shared" si="17"/>
        <v/>
      </c>
      <c r="H187" t="str">
        <f t="shared" si="19"/>
        <v>prefLabel</v>
      </c>
      <c r="J187" s="2" t="s">
        <v>4</v>
      </c>
      <c r="K187" s="35" t="s">
        <v>229</v>
      </c>
      <c r="L187" s="3" t="s">
        <v>331</v>
      </c>
      <c r="M187" s="3" t="b">
        <v>1</v>
      </c>
      <c r="N187" s="3" t="b">
        <v>1</v>
      </c>
      <c r="O187" s="3" t="b">
        <v>1</v>
      </c>
      <c r="P187" s="3" t="str">
        <f>VLOOKUP(K187,dcat_terms!$B$2:$E$151,3,FALSE)</f>
        <v>preferred label</v>
      </c>
      <c r="Q187" s="3" t="str">
        <f>VLOOKUP(K187,dcat_terms!$B$2:$E$151,4,FALSE)</f>
        <v>label</v>
      </c>
      <c r="R187" s="4" t="s">
        <v>684</v>
      </c>
    </row>
    <row r="188" spans="1:18" outlineLevel="3" x14ac:dyDescent="0.25">
      <c r="A188" t="str">
        <f t="shared" si="14"/>
        <v/>
      </c>
      <c r="B188" t="str">
        <f>IF(AND(M188,J188="class"),L188,IF(ROW()&gt;2,IF(NOT(SUBSTITUTE(L188,B187,"")=L188),B187,""),""))</f>
        <v>/rdf:RDF/dcat:Catalog/dcat:dataset/dcat:Dataset/dct:language/skos:Concept</v>
      </c>
      <c r="C188" t="str">
        <f>IF(AND(J188="class",M188,NOT(K188="skos:Concept")),CONCATENATE("&lt;Section",H188,"&gt;",P188,"&lt;/Section",H188,"&gt;"),"")</f>
        <v/>
      </c>
      <c r="D188" t="str">
        <f t="shared" si="18"/>
        <v>&lt;element name="xml:lang" context="/rdf:RDF/dcat:Catalog/dcat:dataset/dcat:Dataset/dct:language/skos:Concept/skos:prefLabel/@xml:lang"&gt;&lt;label&gt;taal&lt;/label&gt;&lt;/element&gt;</v>
      </c>
      <c r="E188" t="str">
        <f t="shared" si="15"/>
        <v/>
      </c>
      <c r="F188" t="str">
        <f t="shared" si="16"/>
        <v/>
      </c>
      <c r="G188" t="str">
        <f t="shared" si="17"/>
        <v/>
      </c>
      <c r="H188" t="str">
        <f t="shared" si="19"/>
        <v>lang</v>
      </c>
      <c r="J188" s="2" t="s">
        <v>4</v>
      </c>
      <c r="K188" s="2" t="s">
        <v>220</v>
      </c>
      <c r="L188" s="3" t="s">
        <v>332</v>
      </c>
      <c r="M188" s="3" t="b">
        <v>1</v>
      </c>
      <c r="N188" s="3" t="b">
        <v>0</v>
      </c>
      <c r="O188" s="3" t="b">
        <v>0</v>
      </c>
      <c r="P188" s="3" t="str">
        <f>VLOOKUP(K188,dcat_terms!$B$2:$E$151,3,FALSE)</f>
        <v>language</v>
      </c>
      <c r="Q188" s="3" t="str">
        <f>VLOOKUP(K188,dcat_terms!$B$2:$E$151,4,FALSE)</f>
        <v>taal</v>
      </c>
      <c r="R188" s="4" t="s">
        <v>655</v>
      </c>
    </row>
    <row r="189" spans="1:18" outlineLevel="3" x14ac:dyDescent="0.25">
      <c r="A189" t="str">
        <f t="shared" si="14"/>
        <v/>
      </c>
      <c r="B189" t="str">
        <f>IF(AND(M189,J189="class"),L189,IF(ROW()&gt;2,IF(NOT(SUBSTITUTE(L189,B188,"")=L189),B188,""),""))</f>
        <v>/rdf:RDF/dcat:Catalog/dcat:dataset/dcat:Dataset/dct:language/skos:Concept</v>
      </c>
      <c r="C189" t="str">
        <f>IF(AND(J189="class",M189,NOT(K189="skos:Concept")),CONCATENATE("&lt;Section",H189,"&gt;",P189,"&lt;/Section",H189,"&gt;"),"")</f>
        <v/>
      </c>
      <c r="D189" t="str">
        <f t="shared" si="18"/>
        <v>&lt;element name="skos:inScheme" context="/rdf:RDF/dcat:Catalog/dcat:dataset/dcat:Dataset/dct:language/skos:Concept/skos:inScheme/@rdf:resource"&gt;&lt;label&gt;in thesaurus&lt;/label&gt;&lt;/element&gt;</v>
      </c>
      <c r="E189" t="str">
        <f t="shared" si="15"/>
        <v/>
      </c>
      <c r="F189" t="str">
        <f t="shared" si="16"/>
        <v/>
      </c>
      <c r="G189" t="str">
        <f t="shared" si="17"/>
        <v>&lt;/section&gt;</v>
      </c>
      <c r="H189" t="str">
        <f t="shared" si="19"/>
        <v>inScheme</v>
      </c>
      <c r="J189" s="2" t="s">
        <v>4</v>
      </c>
      <c r="K189" s="2" t="s">
        <v>232</v>
      </c>
      <c r="L189" s="3" t="s">
        <v>333</v>
      </c>
      <c r="M189" s="3" t="b">
        <v>1</v>
      </c>
      <c r="N189" s="3" t="b">
        <v>0</v>
      </c>
      <c r="O189" s="3" t="b">
        <v>1</v>
      </c>
      <c r="P189" s="3" t="str">
        <f>VLOOKUP(K189,dcat_terms!$B$2:$E$151,3,FALSE)</f>
        <v>in scheme</v>
      </c>
      <c r="Q189" s="3" t="str">
        <f>VLOOKUP(K189,dcat_terms!$B$2:$E$151,4,FALSE)</f>
        <v>in thesaurus</v>
      </c>
      <c r="R189" s="4" t="s">
        <v>684</v>
      </c>
    </row>
    <row r="190" spans="1:18" outlineLevel="2" x14ac:dyDescent="0.25">
      <c r="A190" t="str">
        <f t="shared" si="14"/>
        <v>&lt;name&gt;adms:identifier&lt;/name&gt;</v>
      </c>
      <c r="B190" t="str">
        <f>IF(AND(M190,J190="class"),L190,IF(ROW()&gt;2,IF(NOT(SUBSTITUTE(L190,B189,"")=L190),B189,""),""))</f>
        <v/>
      </c>
      <c r="C190" t="str">
        <f>IF(AND(J190="class",M190,NOT(K190="skos:Concept")),CONCATENATE("&lt;Section",H190,"&gt;",P190,"&lt;/Section",H190,"&gt;"),"")</f>
        <v/>
      </c>
      <c r="D190" t="str">
        <f t="shared" si="18"/>
        <v>&lt;element name="adms:identifier" context="/rdf:RDF/dcat:Catalog/dcat:dataset/dcat:Dataset/adms:identifier"&gt;&lt;label&gt;andere identificator&lt;/label&gt;&lt;/element&gt;</v>
      </c>
      <c r="E190" t="str">
        <f t="shared" si="15"/>
        <v/>
      </c>
      <c r="F190" t="str">
        <f t="shared" si="16"/>
        <v/>
      </c>
      <c r="G190" t="str">
        <f t="shared" si="17"/>
        <v/>
      </c>
      <c r="H190" t="str">
        <f t="shared" si="19"/>
        <v>identifier</v>
      </c>
      <c r="J190" s="4" t="s">
        <v>214</v>
      </c>
      <c r="K190" s="4" t="s">
        <v>124</v>
      </c>
      <c r="L190" s="30" t="s">
        <v>125</v>
      </c>
      <c r="M190" s="4" t="b">
        <v>1</v>
      </c>
      <c r="N190" s="4" t="b">
        <v>0</v>
      </c>
      <c r="O190" s="4" t="b">
        <v>1</v>
      </c>
      <c r="P190" s="4" t="str">
        <f>VLOOKUP(K190,dcat_terms!$B$2:$E$151,3,FALSE)</f>
        <v>other identifier</v>
      </c>
      <c r="Q190" s="4" t="str">
        <f>VLOOKUP(K190,dcat_terms!$B$2:$E$151,4,FALSE)</f>
        <v>andere identificator</v>
      </c>
      <c r="R190" s="4"/>
    </row>
    <row r="191" spans="1:18" outlineLevel="2" x14ac:dyDescent="0.25">
      <c r="A191" t="str">
        <f t="shared" si="14"/>
        <v>&lt;name&gt;adms:Identifier&lt;/name&gt;</v>
      </c>
      <c r="B191" t="str">
        <f>IF(AND(M191,J191="class"),L191,IF(ROW()&gt;2,IF(NOT(SUBSTITUTE(L191,B190,"")=L191),B190,""),""))</f>
        <v>/rdf:RDF/dcat:Catalog/dcat:dataset/dcat:Dataset/adms:identifier/adms:Identifier</v>
      </c>
      <c r="C191" t="str">
        <f>IF(AND(J191="class",M191,NOT(K191="skos:Concept")),CONCATENATE("&lt;Section",H191,"&gt;",P191,"&lt;/Section",H191,"&gt;"),"")</f>
        <v>&lt;SectionIdentifier&gt;other identifier&lt;/SectionIdentifier&gt;</v>
      </c>
      <c r="D191" t="str">
        <f t="shared" si="18"/>
        <v>&lt;element name="adms:Identifier" context="/rdf:RDF/dcat:Catalog/dcat:dataset/dcat:Dataset/adms:identifier/adms:Identifier"&gt;&lt;label&gt;andere identificator&lt;/label&gt;&lt;/element&gt;</v>
      </c>
      <c r="E191" t="str">
        <f t="shared" si="15"/>
        <v>&lt;section  name="SectionIdentifier"&gt;</v>
      </c>
      <c r="F191" t="str">
        <f t="shared" si="16"/>
        <v>&lt;field name="fieldId-191" xpath="/rdf:RDF/dcat:Catalog/dcat:dataset/dcat:Dataset/adms:identifier/adms:Identifier" or="Identifier" in="/rdf:RDF/dcat:Catalog/dcat:dataset/dcat:Dataset/adms:identifier"/&gt;</v>
      </c>
      <c r="G191" t="str">
        <f t="shared" si="17"/>
        <v/>
      </c>
      <c r="H191" t="str">
        <f t="shared" si="19"/>
        <v>Identifier</v>
      </c>
      <c r="J191" s="8" t="s">
        <v>215</v>
      </c>
      <c r="K191" s="8" t="s">
        <v>126</v>
      </c>
      <c r="L191" s="9" t="s">
        <v>127</v>
      </c>
      <c r="M191" s="9" t="b">
        <v>1</v>
      </c>
      <c r="N191" s="9" t="b">
        <v>0</v>
      </c>
      <c r="O191" s="9" t="b">
        <v>1</v>
      </c>
      <c r="P191" s="9" t="str">
        <f>VLOOKUP(K191,dcat_terms!$B$2:$E$151,3,FALSE)</f>
        <v>other identifier</v>
      </c>
      <c r="Q191" s="9" t="str">
        <f>VLOOKUP(K191,dcat_terms!$B$2:$E$151,4,FALSE)</f>
        <v>andere identificator</v>
      </c>
      <c r="R191" s="10"/>
    </row>
    <row r="192" spans="1:18" outlineLevel="2" x14ac:dyDescent="0.25">
      <c r="A192" t="str">
        <f t="shared" si="14"/>
        <v/>
      </c>
      <c r="B192" t="str">
        <f>IF(AND(M192,J192="class"),L192,IF(ROW()&gt;2,IF(NOT(SUBSTITUTE(L192,B191,"")=L192),B191,""),""))</f>
        <v>/rdf:RDF/dcat:Catalog/dcat:dataset/dcat:Dataset/adms:identifier/adms:Identifier</v>
      </c>
      <c r="C192" t="str">
        <f>IF(AND(J192="class",M192,NOT(K192="skos:Concept")),CONCATENATE("&lt;Section",H192,"&gt;",P192,"&lt;/Section",H192,"&gt;"),"")</f>
        <v/>
      </c>
      <c r="D192" t="str">
        <f t="shared" si="18"/>
        <v>&lt;element name="rdf:about" context="/rdf:RDF/dcat:Catalog/dcat:dataset/dcat:Dataset/adms:identifier/adms:Identifier/@rdf:about"&gt;&lt;label&gt;URI&lt;/label&gt;&lt;/element&gt;</v>
      </c>
      <c r="E192" t="str">
        <f t="shared" si="15"/>
        <v/>
      </c>
      <c r="F192" t="str">
        <f t="shared" si="16"/>
        <v>&lt;field name="fieldId-192" xpath="/rdf:RDF/dcat:Catalog/dcat:dataset/dcat:Dataset/adms:identifier/adms:Identifier/@rdf:about"/&gt;</v>
      </c>
      <c r="G192" t="str">
        <f t="shared" si="17"/>
        <v/>
      </c>
      <c r="H192" t="str">
        <f t="shared" si="19"/>
        <v>about</v>
      </c>
      <c r="J192" s="2" t="s">
        <v>4</v>
      </c>
      <c r="K192" s="2" t="s">
        <v>218</v>
      </c>
      <c r="L192" s="3" t="s">
        <v>334</v>
      </c>
      <c r="M192" s="3" t="b">
        <v>1</v>
      </c>
      <c r="N192" s="3" t="b">
        <v>0</v>
      </c>
      <c r="O192" s="3" t="b">
        <v>1</v>
      </c>
      <c r="P192" s="3" t="str">
        <f>VLOOKUP(K192,dcat_terms!$B$2:$E$151,3,FALSE)</f>
        <v>URI</v>
      </c>
      <c r="Q192" s="3" t="str">
        <f>VLOOKUP(K192,dcat_terms!$B$2:$E$151,4,FALSE)</f>
        <v>URI</v>
      </c>
      <c r="R192" s="4"/>
    </row>
    <row r="193" spans="1:18" outlineLevel="2" x14ac:dyDescent="0.25">
      <c r="A193" t="str">
        <f t="shared" si="14"/>
        <v/>
      </c>
      <c r="B193" t="str">
        <f>IF(AND(M193,J193="class"),L193,IF(ROW()&gt;2,IF(NOT(SUBSTITUTE(L193,B192,"")=L193),B192,""),""))</f>
        <v>/rdf:RDF/dcat:Catalog/dcat:dataset/dcat:Dataset/adms:identifier/adms:Identifier</v>
      </c>
      <c r="C193" t="str">
        <f>IF(AND(J193="class",M193,NOT(K193="skos:Concept")),CONCATENATE("&lt;Section",H193,"&gt;",P193,"&lt;/Section",H193,"&gt;"),"")</f>
        <v/>
      </c>
      <c r="D193" t="str">
        <f t="shared" si="18"/>
        <v>&lt;element name="skos:notation" context="/rdf:RDF/dcat:Catalog/dcat:dataset/dcat:Dataset/adms:identifier/adms:Identifier/skos:notation"&gt;&lt;label&gt;notatie&lt;/label&gt;&lt;/element&gt;</v>
      </c>
      <c r="E193" t="str">
        <f t="shared" si="15"/>
        <v/>
      </c>
      <c r="F193" t="str">
        <f t="shared" si="16"/>
        <v>&lt;field name="fieldId-193" xpath="/rdf:RDF/dcat:Catalog/dcat:dataset/dcat:Dataset/adms:identifier/adms:Identifier/skos:notation" or="notation" in="/rdf:RDF/dcat:Catalog/dcat:dataset/dcat:Dataset/adms:identifier/adms:Identifier"/&gt;</v>
      </c>
      <c r="G193" t="str">
        <f t="shared" si="17"/>
        <v/>
      </c>
      <c r="H193" t="str">
        <f t="shared" si="19"/>
        <v>notation</v>
      </c>
      <c r="J193" s="2" t="s">
        <v>4</v>
      </c>
      <c r="K193" s="2" t="s">
        <v>335</v>
      </c>
      <c r="L193" s="3" t="s">
        <v>336</v>
      </c>
      <c r="M193" s="3" t="b">
        <v>1</v>
      </c>
      <c r="N193" s="3" t="b">
        <v>0</v>
      </c>
      <c r="O193" s="3" t="b">
        <v>1</v>
      </c>
      <c r="P193" s="3" t="str">
        <f>VLOOKUP(K193,dcat_terms!$B$2:$E$151,3,FALSE)</f>
        <v>notation</v>
      </c>
      <c r="Q193" s="3" t="str">
        <f>VLOOKUP(K193,dcat_terms!$B$2:$E$151,4,FALSE)</f>
        <v>notatie</v>
      </c>
      <c r="R193" s="4"/>
    </row>
    <row r="194" spans="1:18" outlineLevel="2" x14ac:dyDescent="0.25">
      <c r="A194" t="str">
        <f t="shared" si="14"/>
        <v/>
      </c>
      <c r="B194" t="str">
        <f>IF(AND(M194,J194="class"),L194,IF(ROW()&gt;2,IF(NOT(SUBSTITUTE(L194,B193,"")=L194),B193,""),""))</f>
        <v>/rdf:RDF/dcat:Catalog/dcat:dataset/dcat:Dataset/adms:identifier/adms:Identifier</v>
      </c>
      <c r="C194" t="str">
        <f>IF(AND(J194="class",M194,NOT(K194="skos:Concept")),CONCATENATE("&lt;Section",H194,"&gt;",P194,"&lt;/Section",H194,"&gt;"),"")</f>
        <v/>
      </c>
      <c r="D194" t="str">
        <f t="shared" si="18"/>
        <v/>
      </c>
      <c r="E194" t="str">
        <f t="shared" si="15"/>
        <v/>
      </c>
      <c r="F194" t="str">
        <f t="shared" si="16"/>
        <v/>
      </c>
      <c r="G194" t="str">
        <f t="shared" si="17"/>
        <v>&lt;/section&gt;</v>
      </c>
      <c r="H194" t="str">
        <f t="shared" si="19"/>
        <v/>
      </c>
      <c r="J194" s="2" t="s">
        <v>4</v>
      </c>
      <c r="K194" s="2" t="s">
        <v>250</v>
      </c>
      <c r="L194" s="2" t="s">
        <v>337</v>
      </c>
      <c r="M194" s="3" t="b">
        <v>0</v>
      </c>
      <c r="N194" s="3" t="b">
        <v>0</v>
      </c>
      <c r="O194" s="3" t="b">
        <v>0</v>
      </c>
      <c r="P194" s="3" t="e">
        <f>VLOOKUP(K194,dcat_terms!$B$2:$E$151,3,FALSE)</f>
        <v>#N/A</v>
      </c>
      <c r="Q194" s="3" t="e">
        <f>VLOOKUP(K194,dcat_terms!$B$2:$E$151,4,FALSE)</f>
        <v>#N/A</v>
      </c>
      <c r="R194" s="4" t="s">
        <v>677</v>
      </c>
    </row>
    <row r="195" spans="1:18" outlineLevel="2" x14ac:dyDescent="0.25">
      <c r="A195" t="str">
        <f t="shared" ref="A195:A258" si="20">IF(AND(M195,NOT(K195="skos:Concept"),OR(J195="class",J196="class")),CONCATENATE("&lt;name&gt;",K195,"&lt;/name&gt;"),"")</f>
        <v>&lt;name&gt;dct:provenance&lt;/name&gt;</v>
      </c>
      <c r="B195" t="str">
        <f>IF(AND(M195,J195="class"),L195,IF(ROW()&gt;2,IF(NOT(SUBSTITUTE(L195,B194,"")=L195),B194,""),""))</f>
        <v/>
      </c>
      <c r="C195" t="str">
        <f>IF(AND(J195="class",M195,NOT(K195="skos:Concept")),CONCATENATE("&lt;Section",H195,"&gt;",P195,"&lt;/Section",H195,"&gt;"),"")</f>
        <v/>
      </c>
      <c r="D195" t="str">
        <f t="shared" si="18"/>
        <v>&lt;element name="dct:provenance" context="/rdf:RDF/dcat:Catalog/dcat:dataset/dcat:Dataset/dct:provenance"&gt;&lt;label&gt;beschrijving herkomst&lt;/label&gt;&lt;/element&gt;</v>
      </c>
      <c r="E195" t="str">
        <f t="shared" ref="E195:E258" si="21">IF(AND(J195="class",M195),CONCATENATE("&lt;section ",IF(K195="skos:Concept",CONCATENATE("xpath=""",L195,""""),"")," name=""Section",H195,"""&gt;"),"")</f>
        <v/>
      </c>
      <c r="F195" t="str">
        <f t="shared" ref="F195:F258" si="22">IF(AND(M195,NOT(ISNUMBER(SEARCH("skos:Concept",L195))),NOT(J196="class")),CONCATENATE("&lt;field name=""fieldId-",ROW(),""" xpath=""",L195,"""",IF(ISNUMBER(SEARCH("@",L195)),"",CONCATENATE(" or=""",H195,""" in=""",SUBSTITUTE(L195,CONCATENATE("/",K195),""),"""")),"/&gt;"),"")</f>
        <v/>
      </c>
      <c r="G195" t="str">
        <f t="shared" ref="G195:G258" si="23">IF(AND(LEN(B195)&gt;0,OR(LEN(B196)=0,J196="class")),"&lt;/section&gt;","")</f>
        <v/>
      </c>
      <c r="H195" t="str">
        <f t="shared" si="19"/>
        <v>provenance</v>
      </c>
      <c r="J195" s="2" t="s">
        <v>214</v>
      </c>
      <c r="K195" s="2" t="s">
        <v>128</v>
      </c>
      <c r="L195" s="3" t="s">
        <v>129</v>
      </c>
      <c r="M195" s="3" t="b">
        <v>1</v>
      </c>
      <c r="N195" s="3" t="b">
        <v>0</v>
      </c>
      <c r="O195" s="3" t="b">
        <v>1</v>
      </c>
      <c r="P195" s="3" t="str">
        <f>VLOOKUP(K195,dcat_terms!$B$2:$E$151,3,FALSE)</f>
        <v>provenance</v>
      </c>
      <c r="Q195" s="3" t="str">
        <f>VLOOKUP(K195,dcat_terms!$B$2:$E$151,4,FALSE)</f>
        <v>beschrijving herkomst</v>
      </c>
      <c r="R195" s="4"/>
    </row>
    <row r="196" spans="1:18" outlineLevel="2" x14ac:dyDescent="0.25">
      <c r="A196" t="str">
        <f t="shared" si="20"/>
        <v>&lt;name&gt;dct:ProvenanceStatement&lt;/name&gt;</v>
      </c>
      <c r="B196" t="str">
        <f>IF(AND(M196,J196="class"),L196,IF(ROW()&gt;2,IF(NOT(SUBSTITUTE(L196,B195,"")=L196),B195,""),""))</f>
        <v>/rdf:RDF/dcat:Catalog/dcat:dataset/dcat:Dataset/dct:provenance/dct:ProvenanceStatement</v>
      </c>
      <c r="C196" t="str">
        <f>IF(AND(J196="class",M196,NOT(K196="skos:Concept")),CONCATENATE("&lt;Section",H196,"&gt;",P196,"&lt;/Section",H196,"&gt;"),"")</f>
        <v>&lt;SectionProvenanceStatement&gt;provenance statement&lt;/SectionProvenanceStatement&gt;</v>
      </c>
      <c r="D196" t="str">
        <f t="shared" si="18"/>
        <v>&lt;element name="dct:ProvenanceStatement" context="/rdf:RDF/dcat:Catalog/dcat:dataset/dcat:Dataset/dct:provenance/dct:ProvenanceStatement"&gt;&lt;label&gt;beschrijving herkomst&lt;/label&gt;&lt;/element&gt;</v>
      </c>
      <c r="E196" t="str">
        <f t="shared" si="21"/>
        <v>&lt;section  name="SectionProvenanceStatement"&gt;</v>
      </c>
      <c r="F196" t="str">
        <f t="shared" si="22"/>
        <v>&lt;field name="fieldId-196" xpath="/rdf:RDF/dcat:Catalog/dcat:dataset/dcat:Dataset/dct:provenance/dct:ProvenanceStatement" or="ProvenanceStatement" in="/rdf:RDF/dcat:Catalog/dcat:dataset/dcat:Dataset/dct:provenance"/&gt;</v>
      </c>
      <c r="G196" t="str">
        <f t="shared" si="23"/>
        <v/>
      </c>
      <c r="H196" t="str">
        <f t="shared" si="19"/>
        <v>ProvenanceStatement</v>
      </c>
      <c r="J196" s="8" t="s">
        <v>215</v>
      </c>
      <c r="K196" s="8" t="s">
        <v>130</v>
      </c>
      <c r="L196" s="9" t="s">
        <v>131</v>
      </c>
      <c r="M196" s="9" t="b">
        <v>1</v>
      </c>
      <c r="N196" s="9" t="b">
        <v>0</v>
      </c>
      <c r="O196" s="9" t="b">
        <v>1</v>
      </c>
      <c r="P196" s="9" t="str">
        <f>VLOOKUP(K196,dcat_terms!$B$2:$E$151,3,FALSE)</f>
        <v>provenance statement</v>
      </c>
      <c r="Q196" s="9" t="str">
        <f>VLOOKUP(K196,dcat_terms!$B$2:$E$151,4,FALSE)</f>
        <v>beschrijving herkomst</v>
      </c>
      <c r="R196" s="10"/>
    </row>
    <row r="197" spans="1:18" s="33" customFormat="1" outlineLevel="3" x14ac:dyDescent="0.25">
      <c r="A197" t="str">
        <f t="shared" si="20"/>
        <v/>
      </c>
      <c r="B197" t="str">
        <f>IF(AND(M197,J197="class"),L197,IF(ROW()&gt;2,IF(NOT(SUBSTITUTE(L197,B196,"")=L197),B196,""),""))</f>
        <v>/rdf:RDF/dcat:Catalog/dcat:dataset/dcat:Dataset/dct:provenance/dct:ProvenanceStatement</v>
      </c>
      <c r="C197" t="str">
        <f>IF(AND(J197="class",M197,NOT(K197="skos:Concept")),CONCATENATE("&lt;Section",H197,"&gt;",P197,"&lt;/Section",H197,"&gt;"),"")</f>
        <v/>
      </c>
      <c r="D197" t="str">
        <f t="shared" si="18"/>
        <v>&lt;element name="rdf:about" context="/rdf:RDF/dcat:Catalog/dcat:dataset/dcat:Dataset/dct:provenance/dct:ProvenanceStatement/@rdf:about"&gt;&lt;label&gt;URI&lt;/label&gt;&lt;/element&gt;</v>
      </c>
      <c r="E197" t="str">
        <f t="shared" si="21"/>
        <v/>
      </c>
      <c r="F197" t="str">
        <f t="shared" si="22"/>
        <v>&lt;field name="fieldId-197" xpath="/rdf:RDF/dcat:Catalog/dcat:dataset/dcat:Dataset/dct:provenance/dct:ProvenanceStatement/@rdf:about"/&gt;</v>
      </c>
      <c r="G197" t="str">
        <f t="shared" si="23"/>
        <v/>
      </c>
      <c r="H197" t="str">
        <f t="shared" si="19"/>
        <v>about</v>
      </c>
      <c r="J197" s="24" t="s">
        <v>4</v>
      </c>
      <c r="K197" s="24" t="s">
        <v>218</v>
      </c>
      <c r="L197" s="31" t="s">
        <v>338</v>
      </c>
      <c r="M197" s="31" t="b">
        <v>1</v>
      </c>
      <c r="N197" s="31" t="b">
        <v>0</v>
      </c>
      <c r="O197" s="31" t="b">
        <v>1</v>
      </c>
      <c r="P197" s="31" t="str">
        <f>VLOOKUP(K197,dcat_terms!$B$2:$E$151,3,FALSE)</f>
        <v>URI</v>
      </c>
      <c r="Q197" s="31" t="str">
        <f>VLOOKUP(K197,dcat_terms!$B$2:$E$151,4,FALSE)</f>
        <v>URI</v>
      </c>
      <c r="R197" s="32"/>
    </row>
    <row r="198" spans="1:18" s="33" customFormat="1" outlineLevel="3" x14ac:dyDescent="0.25">
      <c r="A198" t="str">
        <f t="shared" si="20"/>
        <v/>
      </c>
      <c r="B198" t="str">
        <f>IF(AND(M198,J198="class"),L198,IF(ROW()&gt;2,IF(NOT(SUBSTITUTE(L198,B197,"")=L198),B197,""),""))</f>
        <v>/rdf:RDF/dcat:Catalog/dcat:dataset/dcat:Dataset/dct:provenance/dct:ProvenanceStatement</v>
      </c>
      <c r="C198" t="str">
        <f>IF(AND(J198="class",M198,NOT(K198="skos:Concept")),CONCATENATE("&lt;Section",H198,"&gt;",P198,"&lt;/Section",H198,"&gt;"),"")</f>
        <v/>
      </c>
      <c r="D198" t="str">
        <f t="shared" si="18"/>
        <v>&lt;element name="dct:description" context="/rdf:RDF/dcat:Catalog/dcat:dataset/dcat:Dataset/dct:provenance/dct:ProvenanceStatement/dct:description"&gt;&lt;label&gt;beschrijving&lt;/label&gt;&lt;/element&gt;</v>
      </c>
      <c r="E198" t="str">
        <f t="shared" si="21"/>
        <v/>
      </c>
      <c r="F198" t="str">
        <f t="shared" si="22"/>
        <v>&lt;field name="fieldId-198" xpath="/rdf:RDF/dcat:Catalog/dcat:dataset/dcat:Dataset/dct:provenance/dct:ProvenanceStatement/dct:description" or="description" in="/rdf:RDF/dcat:Catalog/dcat:dataset/dcat:Dataset/dct:provenance/dct:ProvenanceStatement"/&gt;</v>
      </c>
      <c r="G198" t="str">
        <f t="shared" si="23"/>
        <v/>
      </c>
      <c r="H198" t="str">
        <f t="shared" si="19"/>
        <v>description</v>
      </c>
      <c r="J198" s="24" t="s">
        <v>4</v>
      </c>
      <c r="K198" s="24" t="s">
        <v>7</v>
      </c>
      <c r="L198" s="31" t="s">
        <v>339</v>
      </c>
      <c r="M198" s="31" t="b">
        <v>1</v>
      </c>
      <c r="N198" s="31" t="b">
        <v>0</v>
      </c>
      <c r="O198" s="31" t="b">
        <v>1</v>
      </c>
      <c r="P198" s="31" t="str">
        <f>VLOOKUP(K198,dcat_terms!$B$2:$E$151,3,FALSE)</f>
        <v>description</v>
      </c>
      <c r="Q198" s="31" t="str">
        <f>VLOOKUP(K198,dcat_terms!$B$2:$E$151,4,FALSE)</f>
        <v>beschrijving</v>
      </c>
      <c r="R198" s="32"/>
    </row>
    <row r="199" spans="1:18" s="33" customFormat="1" outlineLevel="3" x14ac:dyDescent="0.25">
      <c r="A199" t="str">
        <f t="shared" si="20"/>
        <v/>
      </c>
      <c r="B199" t="str">
        <f>IF(AND(M199,J199="class"),L199,IF(ROW()&gt;2,IF(NOT(SUBSTITUTE(L199,B198,"")=L199),B198,""),""))</f>
        <v>/rdf:RDF/dcat:Catalog/dcat:dataset/dcat:Dataset/dct:provenance/dct:ProvenanceStatement</v>
      </c>
      <c r="C199" t="str">
        <f>IF(AND(J199="class",M199,NOT(K199="skos:Concept")),CONCATENATE("&lt;Section",H199,"&gt;",P199,"&lt;/Section",H199,"&gt;"),"")</f>
        <v/>
      </c>
      <c r="D199" t="str">
        <f t="shared" ref="D199:D262" si="24">IF(M199,CONCATENATE("&lt;element name=""",K199,""" context=""",L199,"""&gt;&lt;label&gt;",Q199,"&lt;/label&gt;&lt;/element&gt;"),"")</f>
        <v>&lt;element name="xml:lang" context="/rdf:RDF/dcat:Catalog/dcat:dataset/dcat:Dataset/dct:provenance/dct:ProvenanceStatement/dct:description/@xml:lang"&gt;&lt;label&gt;taal&lt;/label&gt;&lt;/element&gt;</v>
      </c>
      <c r="E199" t="str">
        <f t="shared" si="21"/>
        <v/>
      </c>
      <c r="F199" t="str">
        <f t="shared" si="22"/>
        <v>&lt;field name="fieldId-199" xpath="/rdf:RDF/dcat:Catalog/dcat:dataset/dcat:Dataset/dct:provenance/dct:ProvenanceStatement/dct:description/@xml:lang"/&gt;</v>
      </c>
      <c r="G199" t="str">
        <f t="shared" si="23"/>
        <v>&lt;/section&gt;</v>
      </c>
      <c r="H199" t="str">
        <f t="shared" si="19"/>
        <v>lang</v>
      </c>
      <c r="J199" s="24" t="s">
        <v>4</v>
      </c>
      <c r="K199" s="24" t="s">
        <v>220</v>
      </c>
      <c r="L199" s="31" t="s">
        <v>340</v>
      </c>
      <c r="M199" s="31" t="b">
        <v>1</v>
      </c>
      <c r="N199" s="31" t="b">
        <v>0</v>
      </c>
      <c r="O199" s="31" t="b">
        <v>0</v>
      </c>
      <c r="P199" s="31" t="str">
        <f>VLOOKUP(K199,dcat_terms!$B$2:$E$151,3,FALSE)</f>
        <v>language</v>
      </c>
      <c r="Q199" s="31" t="str">
        <f>VLOOKUP(K199,dcat_terms!$B$2:$E$151,4,FALSE)</f>
        <v>taal</v>
      </c>
      <c r="R199" s="32" t="s">
        <v>655</v>
      </c>
    </row>
    <row r="200" spans="1:18" outlineLevel="2" x14ac:dyDescent="0.25">
      <c r="A200" t="str">
        <f t="shared" si="20"/>
        <v/>
      </c>
      <c r="B200" t="str">
        <f>IF(AND(M200,J200="class"),L200,IF(ROW()&gt;2,IF(NOT(SUBSTITUTE(L200,B199,"")=L200),B199,""),""))</f>
        <v/>
      </c>
      <c r="C200" t="str">
        <f>IF(AND(J200="class",M200,NOT(K200="skos:Concept")),CONCATENATE("&lt;Section",H200,"&gt;",P200,"&lt;/Section",H200,"&gt;"),"")</f>
        <v/>
      </c>
      <c r="D200" t="str">
        <f t="shared" si="24"/>
        <v>&lt;element name="dct:relation" context="/rdf:RDF/dcat:Catalog/dcat:dataset/dcat:Dataset/dct:relation/@rdf:resource"&gt;&lt;label&gt;verwante bron&lt;/label&gt;&lt;/element&gt;</v>
      </c>
      <c r="E200" t="str">
        <f t="shared" si="21"/>
        <v/>
      </c>
      <c r="F200" t="str">
        <f t="shared" si="22"/>
        <v>&lt;field name="fieldId-200" xpath="/rdf:RDF/dcat:Catalog/dcat:dataset/dcat:Dataset/dct:relation/@rdf:resource"/&gt;</v>
      </c>
      <c r="G200" t="str">
        <f t="shared" si="23"/>
        <v/>
      </c>
      <c r="H200" t="str">
        <f t="shared" si="19"/>
        <v>relation</v>
      </c>
      <c r="J200" s="2" t="s">
        <v>4</v>
      </c>
      <c r="K200" s="2" t="s">
        <v>132</v>
      </c>
      <c r="L200" s="3" t="s">
        <v>341</v>
      </c>
      <c r="M200" s="3" t="b">
        <v>1</v>
      </c>
      <c r="N200" s="3" t="b">
        <v>0</v>
      </c>
      <c r="O200" s="3" t="b">
        <v>1</v>
      </c>
      <c r="P200" s="3" t="str">
        <f>VLOOKUP(K200,dcat_terms!$B$2:$E$151,3,FALSE)</f>
        <v>related resource</v>
      </c>
      <c r="Q200" s="3" t="str">
        <f>VLOOKUP(K200,dcat_terms!$B$2:$E$151,4,FALSE)</f>
        <v>verwante bron</v>
      </c>
      <c r="R200" s="4"/>
    </row>
    <row r="201" spans="1:18" outlineLevel="2" x14ac:dyDescent="0.25">
      <c r="A201" t="str">
        <f t="shared" si="20"/>
        <v/>
      </c>
      <c r="B201" t="str">
        <f>IF(AND(M201,J201="class"),L201,IF(ROW()&gt;2,IF(NOT(SUBSTITUTE(L201,B200,"")=L201),B200,""),""))</f>
        <v/>
      </c>
      <c r="C201" t="str">
        <f>IF(AND(J201="class",M201,NOT(K201="skos:Concept")),CONCATENATE("&lt;Section",H201,"&gt;",P201,"&lt;/Section",H201,"&gt;"),"")</f>
        <v/>
      </c>
      <c r="D201" t="str">
        <f t="shared" si="24"/>
        <v>&lt;element name="dct:source" context="/rdf:RDF/dcat:Catalog/dcat:dataset/dcat:Dataset/dct:source/@rdf:resource"&gt;&lt;label&gt;bron&lt;/label&gt;&lt;/element&gt;</v>
      </c>
      <c r="E201" t="str">
        <f t="shared" si="21"/>
        <v/>
      </c>
      <c r="F201" t="str">
        <f t="shared" si="22"/>
        <v>&lt;field name="fieldId-201" xpath="/rdf:RDF/dcat:Catalog/dcat:dataset/dcat:Dataset/dct:source/@rdf:resource"/&gt;</v>
      </c>
      <c r="G201" t="str">
        <f t="shared" si="23"/>
        <v/>
      </c>
      <c r="H201" t="str">
        <f t="shared" si="19"/>
        <v>source</v>
      </c>
      <c r="J201" s="2" t="s">
        <v>4</v>
      </c>
      <c r="K201" s="2" t="s">
        <v>63</v>
      </c>
      <c r="L201" s="3" t="s">
        <v>851</v>
      </c>
      <c r="M201" s="3" t="b">
        <v>1</v>
      </c>
      <c r="N201" s="3" t="b">
        <v>0</v>
      </c>
      <c r="O201" s="3" t="b">
        <v>1</v>
      </c>
      <c r="P201" s="54" t="s">
        <v>567</v>
      </c>
      <c r="Q201" s="54" t="s">
        <v>850</v>
      </c>
      <c r="R201" s="51" t="s">
        <v>849</v>
      </c>
    </row>
    <row r="202" spans="1:18" outlineLevel="2" x14ac:dyDescent="0.25">
      <c r="A202" t="str">
        <f t="shared" si="20"/>
        <v>&lt;name&gt;dct:spatial&lt;/name&gt;</v>
      </c>
      <c r="B202" t="str">
        <f>IF(AND(M202,J202="class"),L202,IF(ROW()&gt;2,IF(NOT(SUBSTITUTE(L202,B201,"")=L202),B201,""),""))</f>
        <v/>
      </c>
      <c r="C202" t="str">
        <f>IF(AND(J202="class",M202,NOT(K202="skos:Concept")),CONCATENATE("&lt;Section",H202,"&gt;",P202,"&lt;/Section",H202,"&gt;"),"")</f>
        <v/>
      </c>
      <c r="D202" t="str">
        <f t="shared" si="24"/>
        <v>&lt;element name="dct:spatial" context="/rdf:RDF/dcat:Catalog/dcat:dataset/dcat:Dataset/dct:spatial"&gt;&lt;label&gt;ruimtelijke dekking&lt;/label&gt;&lt;/element&gt;</v>
      </c>
      <c r="E202" t="str">
        <f t="shared" si="21"/>
        <v/>
      </c>
      <c r="F202" t="str">
        <f t="shared" si="22"/>
        <v/>
      </c>
      <c r="G202" t="str">
        <f t="shared" si="23"/>
        <v/>
      </c>
      <c r="H202" t="str">
        <f t="shared" si="19"/>
        <v>spatial</v>
      </c>
      <c r="J202" s="2" t="s">
        <v>214</v>
      </c>
      <c r="K202" s="35" t="s">
        <v>68</v>
      </c>
      <c r="L202" s="3" t="s">
        <v>133</v>
      </c>
      <c r="M202" s="3" t="b">
        <v>1</v>
      </c>
      <c r="N202" s="3" t="b">
        <v>1</v>
      </c>
      <c r="O202" s="3" t="b">
        <v>1</v>
      </c>
      <c r="P202" s="3" t="s">
        <v>843</v>
      </c>
      <c r="Q202" s="44" t="s">
        <v>844</v>
      </c>
      <c r="R202" s="4"/>
    </row>
    <row r="203" spans="1:18" outlineLevel="2" x14ac:dyDescent="0.25">
      <c r="A203" t="str">
        <f t="shared" si="20"/>
        <v>&lt;name&gt;dct:Location&lt;/name&gt;</v>
      </c>
      <c r="B203" t="str">
        <f>IF(AND(M203,J203="class"),L203,IF(ROW()&gt;2,IF(NOT(SUBSTITUTE(L203,B202,"")=L203),B202,""),""))</f>
        <v>/rdf:RDF/dcat:Catalog/dcat:dataset/dcat:Dataset/dct:spatial/dct:Location</v>
      </c>
      <c r="C203" t="str">
        <f>IF(AND(J203="class",M203,NOT(K203="skos:Concept")),CONCATENATE("&lt;Section",H203,"&gt;",P203,"&lt;/Section",H203,"&gt;"),"")</f>
        <v>&lt;SectionLocation&gt;location&lt;/SectionLocation&gt;</v>
      </c>
      <c r="D203" t="str">
        <f t="shared" si="24"/>
        <v>&lt;element name="dct:Location" context="/rdf:RDF/dcat:Catalog/dcat:dataset/dcat:Dataset/dct:spatial/dct:Location"&gt;&lt;label&gt;locatie&lt;/label&gt;&lt;/element&gt;</v>
      </c>
      <c r="E203" t="str">
        <f t="shared" si="21"/>
        <v>&lt;section  name="SectionLocation"&gt;</v>
      </c>
      <c r="F203" t="str">
        <f t="shared" si="22"/>
        <v>&lt;field name="fieldId-203" xpath="/rdf:RDF/dcat:Catalog/dcat:dataset/dcat:Dataset/dct:spatial/dct:Location" or="Location" in="/rdf:RDF/dcat:Catalog/dcat:dataset/dcat:Dataset/dct:spatial"/&gt;</v>
      </c>
      <c r="G203" t="str">
        <f t="shared" si="23"/>
        <v/>
      </c>
      <c r="H203" t="str">
        <f t="shared" si="19"/>
        <v>Location</v>
      </c>
      <c r="J203" s="8" t="s">
        <v>215</v>
      </c>
      <c r="K203" s="36" t="s">
        <v>70</v>
      </c>
      <c r="L203" s="9" t="s">
        <v>134</v>
      </c>
      <c r="M203" s="9" t="b">
        <v>1</v>
      </c>
      <c r="N203" s="9" t="b">
        <v>1</v>
      </c>
      <c r="O203" s="9" t="b">
        <v>1</v>
      </c>
      <c r="P203" s="9" t="str">
        <f>VLOOKUP(K203,dcat_terms!$B$2:$E$151,3,FALSE)</f>
        <v>location</v>
      </c>
      <c r="Q203" s="9" t="str">
        <f>VLOOKUP(K203,dcat_terms!$B$2:$E$151,4,FALSE)</f>
        <v>locatie</v>
      </c>
      <c r="R203" s="10"/>
    </row>
    <row r="204" spans="1:18" outlineLevel="3" x14ac:dyDescent="0.25">
      <c r="A204" t="str">
        <f t="shared" si="20"/>
        <v/>
      </c>
      <c r="B204" t="str">
        <f>IF(AND(M204,J204="class"),L204,IF(ROW()&gt;2,IF(NOT(SUBSTITUTE(L204,B203,"")=L204),B203,""),""))</f>
        <v>/rdf:RDF/dcat:Catalog/dcat:dataset/dcat:Dataset/dct:spatial/dct:Location</v>
      </c>
      <c r="C204" t="str">
        <f>IF(AND(J204="class",M204,NOT(K204="skos:Concept")),CONCATENATE("&lt;Section",H204,"&gt;",P204,"&lt;/Section",H204,"&gt;"),"")</f>
        <v/>
      </c>
      <c r="D204" t="str">
        <f t="shared" si="24"/>
        <v>&lt;element name="rdf:about" context="/rdf:RDF/dcat:Catalog/dcat:dataset/dcat:Dataset/dct:spatial/dct:Location/@rdf:about"&gt;&lt;label&gt;URI&lt;/label&gt;&lt;/element&gt;</v>
      </c>
      <c r="E204" t="str">
        <f t="shared" si="21"/>
        <v/>
      </c>
      <c r="F204" t="str">
        <f t="shared" si="22"/>
        <v>&lt;field name="fieldId-204" xpath="/rdf:RDF/dcat:Catalog/dcat:dataset/dcat:Dataset/dct:spatial/dct:Location/@rdf:about"/&gt;</v>
      </c>
      <c r="G204" t="str">
        <f t="shared" si="23"/>
        <v/>
      </c>
      <c r="H204" t="str">
        <f t="shared" si="19"/>
        <v>about</v>
      </c>
      <c r="J204" s="2" t="s">
        <v>4</v>
      </c>
      <c r="K204" s="2" t="s">
        <v>218</v>
      </c>
      <c r="L204" s="3" t="s">
        <v>342</v>
      </c>
      <c r="M204" s="3" t="b">
        <v>1</v>
      </c>
      <c r="N204" s="3" t="b">
        <v>0</v>
      </c>
      <c r="O204" s="3" t="b">
        <v>1</v>
      </c>
      <c r="P204" s="3" t="str">
        <f>VLOOKUP(K204,dcat_terms!$B$2:$E$151,3,FALSE)</f>
        <v>URI</v>
      </c>
      <c r="Q204" s="3" t="str">
        <f>VLOOKUP(K204,dcat_terms!$B$2:$E$151,4,FALSE)</f>
        <v>URI</v>
      </c>
      <c r="R204" s="4"/>
    </row>
    <row r="205" spans="1:18" outlineLevel="3" x14ac:dyDescent="0.25">
      <c r="A205" t="str">
        <f t="shared" si="20"/>
        <v/>
      </c>
      <c r="B205" t="str">
        <f>IF(AND(M205,J205="class"),L205,IF(ROW()&gt;2,IF(NOT(SUBSTITUTE(L205,B204,"")=L205),B204,""),""))</f>
        <v>/rdf:RDF/dcat:Catalog/dcat:dataset/dcat:Dataset/dct:spatial/dct:Location</v>
      </c>
      <c r="C205" t="str">
        <f>IF(AND(J205="class",M205,NOT(K205="skos:Concept")),CONCATENATE("&lt;Section",H205,"&gt;",P205,"&lt;/Section",H205,"&gt;"),"")</f>
        <v/>
      </c>
      <c r="D205" t="str">
        <f t="shared" si="24"/>
        <v>&lt;element name="locn:geometry" context="/rdf:RDF/dcat:Catalog/dcat:dataset/dcat:Dataset/dct:spatial/dct:Location/locn:geometry"&gt;&lt;label&gt;geometrie&lt;/label&gt;&lt;/element&gt;</v>
      </c>
      <c r="E205" t="str">
        <f t="shared" si="21"/>
        <v/>
      </c>
      <c r="F205" t="str">
        <f t="shared" si="22"/>
        <v>&lt;field name="fieldId-205" xpath="/rdf:RDF/dcat:Catalog/dcat:dataset/dcat:Dataset/dct:spatial/dct:Location/locn:geometry" or="geometry" in="/rdf:RDF/dcat:Catalog/dcat:dataset/dcat:Dataset/dct:spatial/dct:Location"/&gt;</v>
      </c>
      <c r="G205" t="str">
        <f t="shared" si="23"/>
        <v/>
      </c>
      <c r="H205" t="str">
        <f t="shared" si="19"/>
        <v>geometry</v>
      </c>
      <c r="J205" s="2" t="s">
        <v>4</v>
      </c>
      <c r="K205" s="35" t="s">
        <v>280</v>
      </c>
      <c r="L205" s="3" t="s">
        <v>343</v>
      </c>
      <c r="M205" s="3" t="b">
        <v>1</v>
      </c>
      <c r="N205" s="3" t="b">
        <v>1</v>
      </c>
      <c r="O205" s="3" t="b">
        <v>1</v>
      </c>
      <c r="P205" s="3" t="str">
        <f>VLOOKUP(K205,dcat_terms!$B$2:$E$151,3,FALSE)</f>
        <v>geometry</v>
      </c>
      <c r="Q205" s="3" t="str">
        <f>VLOOKUP(K205,dcat_terms!$B$2:$E$151,4,FALSE)</f>
        <v>geometrie</v>
      </c>
      <c r="R205" s="4" t="s">
        <v>736</v>
      </c>
    </row>
    <row r="206" spans="1:18" outlineLevel="3" x14ac:dyDescent="0.25">
      <c r="A206" t="str">
        <f t="shared" si="20"/>
        <v/>
      </c>
      <c r="B206" t="str">
        <f>IF(AND(M206,J206="class"),L206,IF(ROW()&gt;2,IF(NOT(SUBSTITUTE(L206,B205,"")=L206),B205,""),""))</f>
        <v>/rdf:RDF/dcat:Catalog/dcat:dataset/dcat:Dataset/dct:spatial/dct:Location</v>
      </c>
      <c r="C206" t="str">
        <f>IF(AND(J206="class",M206,NOT(K206="skos:Concept")),CONCATENATE("&lt;Section",H206,"&gt;",P206,"&lt;/Section",H206,"&gt;"),"")</f>
        <v/>
      </c>
      <c r="D206" t="str">
        <f t="shared" si="24"/>
        <v/>
      </c>
      <c r="E206" t="str">
        <f t="shared" si="21"/>
        <v/>
      </c>
      <c r="F206" t="str">
        <f t="shared" si="22"/>
        <v/>
      </c>
      <c r="G206" t="str">
        <f t="shared" si="23"/>
        <v/>
      </c>
      <c r="H206" t="str">
        <f t="shared" si="19"/>
        <v/>
      </c>
      <c r="J206" s="2" t="s">
        <v>4</v>
      </c>
      <c r="K206" s="2" t="s">
        <v>250</v>
      </c>
      <c r="L206" s="2" t="s">
        <v>344</v>
      </c>
      <c r="M206" s="3" t="b">
        <v>0</v>
      </c>
      <c r="N206" s="3" t="b">
        <v>0</v>
      </c>
      <c r="O206" s="3" t="b">
        <v>0</v>
      </c>
      <c r="P206" s="3" t="e">
        <f>VLOOKUP(K206,dcat_terms!$B$2:$E$151,3,FALSE)</f>
        <v>#N/A</v>
      </c>
      <c r="Q206" s="3" t="e">
        <f>VLOOKUP(K206,dcat_terms!$B$2:$E$151,4,FALSE)</f>
        <v>#N/A</v>
      </c>
      <c r="R206" s="4" t="s">
        <v>677</v>
      </c>
    </row>
    <row r="207" spans="1:18" outlineLevel="3" x14ac:dyDescent="0.25">
      <c r="A207" t="str">
        <f t="shared" si="20"/>
        <v/>
      </c>
      <c r="B207" t="str">
        <f>IF(AND(M207,J207="class"),L207,IF(ROW()&gt;2,IF(NOT(SUBSTITUTE(L207,B206,"")=L207),B206,""),""))</f>
        <v>/rdf:RDF/dcat:Catalog/dcat:dataset/dcat:Dataset/dct:spatial/dct:Location</v>
      </c>
      <c r="C207" t="str">
        <f>IF(AND(J207="class",M207,NOT(K207="skos:Concept")),CONCATENATE("&lt;Section",H207,"&gt;",P207,"&lt;/Section",H207,"&gt;"),"")</f>
        <v/>
      </c>
      <c r="D207" t="str">
        <f t="shared" si="24"/>
        <v>&lt;element name="skos:prefLabel" context="/rdf:RDF/dcat:Catalog/dcat:dataset/dcat:Dataset/dct:spatial/dct:Location/skos:prefLabel"&gt;&lt;label&gt;label&lt;/label&gt;&lt;/element&gt;</v>
      </c>
      <c r="E207" t="str">
        <f t="shared" si="21"/>
        <v/>
      </c>
      <c r="F207" t="str">
        <f t="shared" si="22"/>
        <v>&lt;field name="fieldId-207" xpath="/rdf:RDF/dcat:Catalog/dcat:dataset/dcat:Dataset/dct:spatial/dct:Location/skos:prefLabel" or="prefLabel" in="/rdf:RDF/dcat:Catalog/dcat:dataset/dcat:Dataset/dct:spatial/dct:Location"/&gt;</v>
      </c>
      <c r="G207" t="str">
        <f t="shared" si="23"/>
        <v/>
      </c>
      <c r="H207" t="str">
        <f t="shared" si="19"/>
        <v>prefLabel</v>
      </c>
      <c r="J207" s="2" t="s">
        <v>4</v>
      </c>
      <c r="K207" s="35" t="s">
        <v>229</v>
      </c>
      <c r="L207" s="3" t="s">
        <v>345</v>
      </c>
      <c r="M207" s="3" t="b">
        <v>1</v>
      </c>
      <c r="N207" s="3" t="b">
        <v>1</v>
      </c>
      <c r="O207" s="3" t="b">
        <v>1</v>
      </c>
      <c r="P207" s="3" t="str">
        <f>VLOOKUP(K207,dcat_terms!$B$2:$E$151,3,FALSE)</f>
        <v>preferred label</v>
      </c>
      <c r="Q207" s="3" t="str">
        <f>VLOOKUP(K207,dcat_terms!$B$2:$E$151,4,FALSE)</f>
        <v>label</v>
      </c>
      <c r="R207" s="4"/>
    </row>
    <row r="208" spans="1:18" outlineLevel="3" x14ac:dyDescent="0.25">
      <c r="A208" t="str">
        <f t="shared" si="20"/>
        <v/>
      </c>
      <c r="B208" t="str">
        <f>IF(AND(M208,J208="class"),L208,IF(ROW()&gt;2,IF(NOT(SUBSTITUTE(L208,B207,"")=L208),B207,""),""))</f>
        <v>/rdf:RDF/dcat:Catalog/dcat:dataset/dcat:Dataset/dct:spatial/dct:Location</v>
      </c>
      <c r="C208" t="str">
        <f>IF(AND(J208="class",M208,NOT(K208="skos:Concept")),CONCATENATE("&lt;Section",H208,"&gt;",P208,"&lt;/Section",H208,"&gt;"),"")</f>
        <v/>
      </c>
      <c r="D208" t="str">
        <f t="shared" si="24"/>
        <v>&lt;element name="xml:lang" context="/rdf:RDF/dcat:Catalog/dcat:dataset/dcat:Dataset/dct:spatial/dct:Location/skos:prefLabel/@xml:lang"&gt;&lt;label&gt;taal&lt;/label&gt;&lt;/element&gt;</v>
      </c>
      <c r="E208" t="str">
        <f t="shared" si="21"/>
        <v/>
      </c>
      <c r="F208" t="str">
        <f t="shared" si="22"/>
        <v>&lt;field name="fieldId-208" xpath="/rdf:RDF/dcat:Catalog/dcat:dataset/dcat:Dataset/dct:spatial/dct:Location/skos:prefLabel/@xml:lang"/&gt;</v>
      </c>
      <c r="G208" t="str">
        <f t="shared" si="23"/>
        <v>&lt;/section&gt;</v>
      </c>
      <c r="H208" t="str">
        <f t="shared" si="19"/>
        <v>lang</v>
      </c>
      <c r="J208" s="2" t="s">
        <v>4</v>
      </c>
      <c r="K208" s="2" t="s">
        <v>220</v>
      </c>
      <c r="L208" s="3" t="s">
        <v>346</v>
      </c>
      <c r="M208" s="3" t="b">
        <v>1</v>
      </c>
      <c r="N208" s="3" t="b">
        <v>0</v>
      </c>
      <c r="O208" s="3" t="b">
        <v>0</v>
      </c>
      <c r="P208" s="3" t="str">
        <f>VLOOKUP(K208,dcat_terms!$B$2:$E$151,3,FALSE)</f>
        <v>language</v>
      </c>
      <c r="Q208" s="3" t="str">
        <f>VLOOKUP(K208,dcat_terms!$B$2:$E$151,4,FALSE)</f>
        <v>taal</v>
      </c>
      <c r="R208" s="4" t="s">
        <v>655</v>
      </c>
    </row>
    <row r="209" spans="1:18" outlineLevel="2" x14ac:dyDescent="0.25">
      <c r="A209" t="str">
        <f t="shared" si="20"/>
        <v>&lt;name&gt;dct:temporal&lt;/name&gt;</v>
      </c>
      <c r="B209" t="str">
        <f>IF(AND(M209,J209="class"),L209,IF(ROW()&gt;2,IF(NOT(SUBSTITUTE(L209,B208,"")=L209),B208,""),""))</f>
        <v/>
      </c>
      <c r="C209" t="str">
        <f>IF(AND(J209="class",M209,NOT(K209="skos:Concept")),CONCATENATE("&lt;Section",H209,"&gt;",P209,"&lt;/Section",H209,"&gt;"),"")</f>
        <v/>
      </c>
      <c r="D209" t="str">
        <f t="shared" si="24"/>
        <v>&lt;element name="dct:temporal" context="/rdf:RDF/dcat:Catalog/dcat:dataset/dcat:Dataset/dct:temporal"&gt;&lt;label&gt;temporele begrenzing&lt;/label&gt;&lt;/element&gt;</v>
      </c>
      <c r="E209" t="str">
        <f t="shared" si="21"/>
        <v/>
      </c>
      <c r="F209" t="str">
        <f t="shared" si="22"/>
        <v/>
      </c>
      <c r="G209" t="str">
        <f t="shared" si="23"/>
        <v/>
      </c>
      <c r="H209" t="str">
        <f t="shared" si="19"/>
        <v>temporal</v>
      </c>
      <c r="J209" s="2" t="s">
        <v>4</v>
      </c>
      <c r="K209" s="35" t="s">
        <v>135</v>
      </c>
      <c r="L209" s="3" t="s">
        <v>136</v>
      </c>
      <c r="M209" s="3" t="b">
        <v>1</v>
      </c>
      <c r="N209" s="3" t="b">
        <v>1</v>
      </c>
      <c r="O209" s="3" t="b">
        <v>1</v>
      </c>
      <c r="P209" s="3" t="str">
        <f>VLOOKUP(K209,dcat_terms!$B$2:$E$151,3,FALSE)</f>
        <v>temporal coverage</v>
      </c>
      <c r="Q209" s="44" t="str">
        <f>VLOOKUP(K209,dcat_terms!$B$2:$E$151,4,FALSE)</f>
        <v>temporele begrenzing</v>
      </c>
      <c r="R209" s="4"/>
    </row>
    <row r="210" spans="1:18" outlineLevel="2" x14ac:dyDescent="0.25">
      <c r="A210" t="str">
        <f t="shared" si="20"/>
        <v>&lt;name&gt;dct:PeriodOfTime&lt;/name&gt;</v>
      </c>
      <c r="B210" t="str">
        <f>IF(AND(M210,J210="class"),L210,IF(ROW()&gt;2,IF(NOT(SUBSTITUTE(L210,B209,"")=L210),B209,""),""))</f>
        <v>/rdf:RDF/dcat:Catalog/dcat:dataset/dcat:Dataset/dct:temporal/dct:PeriodOfTime</v>
      </c>
      <c r="C210" t="str">
        <f>IF(AND(J210="class",M210,NOT(K210="skos:Concept")),CONCATENATE("&lt;Section",H210,"&gt;",P210,"&lt;/Section",H210,"&gt;"),"")</f>
        <v>&lt;SectionPeriodOfTime&gt;period of time&lt;/SectionPeriodOfTime&gt;</v>
      </c>
      <c r="D210" t="str">
        <f t="shared" si="24"/>
        <v>&lt;element name="dct:PeriodOfTime" context="/rdf:RDF/dcat:Catalog/dcat:dataset/dcat:Dataset/dct:temporal/dct:PeriodOfTime"&gt;&lt;label&gt;tijdsperiode&lt;/label&gt;&lt;/element&gt;</v>
      </c>
      <c r="E210" t="str">
        <f t="shared" si="21"/>
        <v>&lt;section  name="SectionPeriodOfTime"&gt;</v>
      </c>
      <c r="F210" t="str">
        <f t="shared" si="22"/>
        <v>&lt;field name="fieldId-210" xpath="/rdf:RDF/dcat:Catalog/dcat:dataset/dcat:Dataset/dct:temporal/dct:PeriodOfTime" or="PeriodOfTime" in="/rdf:RDF/dcat:Catalog/dcat:dataset/dcat:Dataset/dct:temporal"/&gt;</v>
      </c>
      <c r="G210" t="str">
        <f t="shared" si="23"/>
        <v/>
      </c>
      <c r="H210" t="str">
        <f t="shared" si="19"/>
        <v>PeriodOfTime</v>
      </c>
      <c r="J210" s="8" t="s">
        <v>215</v>
      </c>
      <c r="K210" s="36" t="s">
        <v>137</v>
      </c>
      <c r="L210" s="9" t="s">
        <v>138</v>
      </c>
      <c r="M210" s="9" t="b">
        <v>1</v>
      </c>
      <c r="N210" s="9" t="b">
        <v>1</v>
      </c>
      <c r="O210" s="9" t="b">
        <v>1</v>
      </c>
      <c r="P210" s="9" t="str">
        <f>VLOOKUP(K210,dcat_terms!$B$2:$E$151,3,FALSE)</f>
        <v>period of time</v>
      </c>
      <c r="Q210" s="9" t="str">
        <f>VLOOKUP(K210,dcat_terms!$B$2:$E$151,4,FALSE)</f>
        <v>tijdsperiode</v>
      </c>
      <c r="R210" s="10"/>
    </row>
    <row r="211" spans="1:18" outlineLevel="3" x14ac:dyDescent="0.25">
      <c r="A211" t="str">
        <f t="shared" si="20"/>
        <v/>
      </c>
      <c r="B211" t="str">
        <f>IF(AND(M211,J211="class"),L211,IF(ROW()&gt;2,IF(NOT(SUBSTITUTE(L211,B210,"")=L211),B210,""),""))</f>
        <v>/rdf:RDF/dcat:Catalog/dcat:dataset/dcat:Dataset/dct:temporal/dct:PeriodOfTime</v>
      </c>
      <c r="C211" t="str">
        <f>IF(AND(J211="class",M211,NOT(K211="skos:Concept")),CONCATENATE("&lt;Section",H211,"&gt;",P211,"&lt;/Section",H211,"&gt;"),"")</f>
        <v/>
      </c>
      <c r="D211" t="str">
        <f t="shared" si="24"/>
        <v>&lt;element name="rdf:about" context="/rdf:RDF/dcat:Catalog/dcat:dataset/dcat:Dataset/dct:temporal/dct:PeriodOfTime/@rdf:about"&gt;&lt;label&gt;URI&lt;/label&gt;&lt;/element&gt;</v>
      </c>
      <c r="E211" t="str">
        <f t="shared" si="21"/>
        <v/>
      </c>
      <c r="F211" t="str">
        <f t="shared" si="22"/>
        <v>&lt;field name="fieldId-211" xpath="/rdf:RDF/dcat:Catalog/dcat:dataset/dcat:Dataset/dct:temporal/dct:PeriodOfTime/@rdf:about"/&gt;</v>
      </c>
      <c r="G211" t="str">
        <f t="shared" si="23"/>
        <v/>
      </c>
      <c r="H211" t="str">
        <f t="shared" si="19"/>
        <v>about</v>
      </c>
      <c r="J211" s="2" t="s">
        <v>4</v>
      </c>
      <c r="K211" s="2" t="s">
        <v>218</v>
      </c>
      <c r="L211" s="3" t="s">
        <v>347</v>
      </c>
      <c r="M211" s="3" t="b">
        <v>1</v>
      </c>
      <c r="N211" s="3" t="b">
        <v>0</v>
      </c>
      <c r="O211" s="3" t="b">
        <v>1</v>
      </c>
      <c r="P211" s="3" t="str">
        <f>VLOOKUP(K211,dcat_terms!$B$2:$E$151,3,FALSE)</f>
        <v>URI</v>
      </c>
      <c r="Q211" s="3" t="str">
        <f>VLOOKUP(K211,dcat_terms!$B$2:$E$151,4,FALSE)</f>
        <v>URI</v>
      </c>
      <c r="R211" s="4"/>
    </row>
    <row r="212" spans="1:18" outlineLevel="3" x14ac:dyDescent="0.25">
      <c r="A212" t="str">
        <f t="shared" si="20"/>
        <v/>
      </c>
      <c r="B212" t="str">
        <f>IF(AND(M212,J212="class"),L212,IF(ROW()&gt;2,IF(NOT(SUBSTITUTE(L212,B211,"")=L212),B211,""),""))</f>
        <v>/rdf:RDF/dcat:Catalog/dcat:dataset/dcat:Dataset/dct:temporal/dct:PeriodOfTime</v>
      </c>
      <c r="C212" t="str">
        <f>IF(AND(J212="class",M212,NOT(K212="skos:Concept")),CONCATENATE("&lt;Section",H212,"&gt;",P212,"&lt;/Section",H212,"&gt;"),"")</f>
        <v/>
      </c>
      <c r="D212" t="str">
        <f t="shared" si="24"/>
        <v>&lt;element name="schema:startDate" context="/rdf:RDF/dcat:Catalog/dcat:dataset/dcat:Dataset/dct:temporal/dct:PeriodOfTime/schema:startDate"&gt;&lt;label&gt;eind (datum/tijd)&lt;/label&gt;&lt;/element&gt;</v>
      </c>
      <c r="E212" t="str">
        <f t="shared" si="21"/>
        <v/>
      </c>
      <c r="F212" t="str">
        <f t="shared" si="22"/>
        <v>&lt;field name="fieldId-212" xpath="/rdf:RDF/dcat:Catalog/dcat:dataset/dcat:Dataset/dct:temporal/dct:PeriodOfTime/schema:startDate" or="startDate" in="/rdf:RDF/dcat:Catalog/dcat:dataset/dcat:Dataset/dct:temporal/dct:PeriodOfTime"/&gt;</v>
      </c>
      <c r="G212" t="str">
        <f t="shared" si="23"/>
        <v/>
      </c>
      <c r="H212" t="str">
        <f t="shared" si="19"/>
        <v>startDate</v>
      </c>
      <c r="J212" s="2" t="s">
        <v>4</v>
      </c>
      <c r="K212" s="35" t="s">
        <v>348</v>
      </c>
      <c r="L212" s="3" t="s">
        <v>349</v>
      </c>
      <c r="M212" s="3" t="b">
        <v>1</v>
      </c>
      <c r="N212" s="3" t="b">
        <v>1</v>
      </c>
      <c r="O212" s="3" t="b">
        <v>1</v>
      </c>
      <c r="P212" s="3" t="str">
        <f>VLOOKUP(K212,dcat_terms!$B$2:$E$151,3,FALSE)</f>
        <v>start date/time</v>
      </c>
      <c r="Q212" s="3" t="str">
        <f>VLOOKUP(K212,dcat_terms!$B$2:$E$151,4,FALSE)</f>
        <v>eind (datum/tijd)</v>
      </c>
      <c r="R212" s="4"/>
    </row>
    <row r="213" spans="1:18" outlineLevel="3" x14ac:dyDescent="0.25">
      <c r="A213" t="str">
        <f t="shared" si="20"/>
        <v/>
      </c>
      <c r="B213" t="str">
        <f>IF(AND(M213,J213="class"),L213,IF(ROW()&gt;2,IF(NOT(SUBSTITUTE(L213,B212,"")=L213),B212,""),""))</f>
        <v>/rdf:RDF/dcat:Catalog/dcat:dataset/dcat:Dataset/dct:temporal/dct:PeriodOfTime</v>
      </c>
      <c r="C213" t="str">
        <f>IF(AND(J213="class",M213,NOT(K213="skos:Concept")),CONCATENATE("&lt;Section",H213,"&gt;",P213,"&lt;/Section",H213,"&gt;"),"")</f>
        <v/>
      </c>
      <c r="D213" t="str">
        <f t="shared" si="24"/>
        <v/>
      </c>
      <c r="E213" t="str">
        <f t="shared" si="21"/>
        <v/>
      </c>
      <c r="F213" t="str">
        <f t="shared" si="22"/>
        <v/>
      </c>
      <c r="G213" t="str">
        <f t="shared" si="23"/>
        <v/>
      </c>
      <c r="H213" t="str">
        <f t="shared" si="19"/>
        <v/>
      </c>
      <c r="J213" s="2" t="s">
        <v>4</v>
      </c>
      <c r="K213" s="2" t="s">
        <v>250</v>
      </c>
      <c r="L213" s="2" t="s">
        <v>350</v>
      </c>
      <c r="M213" s="3" t="b">
        <v>0</v>
      </c>
      <c r="N213" s="3" t="b">
        <v>0</v>
      </c>
      <c r="O213" s="3" t="b">
        <v>0</v>
      </c>
      <c r="P213" s="3" t="e">
        <f>VLOOKUP(K213,dcat_terms!$B$2:$E$151,3,FALSE)</f>
        <v>#N/A</v>
      </c>
      <c r="Q213" s="3" t="e">
        <f>VLOOKUP(K213,dcat_terms!$B$2:$E$151,4,FALSE)</f>
        <v>#N/A</v>
      </c>
      <c r="R213" s="4" t="s">
        <v>677</v>
      </c>
    </row>
    <row r="214" spans="1:18" outlineLevel="3" x14ac:dyDescent="0.25">
      <c r="A214" t="str">
        <f t="shared" si="20"/>
        <v/>
      </c>
      <c r="B214" t="str">
        <f>IF(AND(M214,J214="class"),L214,IF(ROW()&gt;2,IF(NOT(SUBSTITUTE(L214,B213,"")=L214),B213,""),""))</f>
        <v>/rdf:RDF/dcat:Catalog/dcat:dataset/dcat:Dataset/dct:temporal/dct:PeriodOfTime</v>
      </c>
      <c r="C214" t="str">
        <f>IF(AND(J214="class",M214,NOT(K214="skos:Concept")),CONCATENATE("&lt;Section",H214,"&gt;",P214,"&lt;/Section",H214,"&gt;"),"")</f>
        <v/>
      </c>
      <c r="D214" t="str">
        <f t="shared" si="24"/>
        <v>&lt;element name="schema:endDate" context="/rdf:RDF/dcat:Catalog/dcat:dataset/dcat:Dataset/dct:temporal/dct:PeriodOfTime/schema:endDate"&gt;&lt;label&gt;start (datum/tijd)&lt;/label&gt;&lt;/element&gt;</v>
      </c>
      <c r="E214" t="str">
        <f t="shared" si="21"/>
        <v/>
      </c>
      <c r="F214" t="str">
        <f t="shared" si="22"/>
        <v>&lt;field name="fieldId-214" xpath="/rdf:RDF/dcat:Catalog/dcat:dataset/dcat:Dataset/dct:temporal/dct:PeriodOfTime/schema:endDate" or="endDate" in="/rdf:RDF/dcat:Catalog/dcat:dataset/dcat:Dataset/dct:temporal/dct:PeriodOfTime"/&gt;</v>
      </c>
      <c r="G214" t="str">
        <f t="shared" si="23"/>
        <v/>
      </c>
      <c r="H214" t="str">
        <f t="shared" si="19"/>
        <v>endDate</v>
      </c>
      <c r="J214" s="2" t="s">
        <v>4</v>
      </c>
      <c r="K214" s="35" t="s">
        <v>351</v>
      </c>
      <c r="L214" s="3" t="s">
        <v>352</v>
      </c>
      <c r="M214" s="3" t="b">
        <v>1</v>
      </c>
      <c r="N214" s="3" t="b">
        <v>1</v>
      </c>
      <c r="O214" s="3" t="b">
        <v>1</v>
      </c>
      <c r="P214" s="3" t="str">
        <f>VLOOKUP(K214,dcat_terms!$B$2:$E$151,3,FALSE)</f>
        <v>end date/time</v>
      </c>
      <c r="Q214" s="3" t="str">
        <f>VLOOKUP(K214,dcat_terms!$B$2:$E$151,4,FALSE)</f>
        <v>start (datum/tijd)</v>
      </c>
      <c r="R214" s="4"/>
    </row>
    <row r="215" spans="1:18" outlineLevel="3" x14ac:dyDescent="0.25">
      <c r="A215" t="str">
        <f t="shared" si="20"/>
        <v/>
      </c>
      <c r="B215" t="str">
        <f>IF(AND(M215,J215="class"),L215,IF(ROW()&gt;2,IF(NOT(SUBSTITUTE(L215,B214,"")=L215),B214,""),""))</f>
        <v>/rdf:RDF/dcat:Catalog/dcat:dataset/dcat:Dataset/dct:temporal/dct:PeriodOfTime</v>
      </c>
      <c r="C215" t="str">
        <f>IF(AND(J215="class",M215,NOT(K215="skos:Concept")),CONCATENATE("&lt;Section",H215,"&gt;",P215,"&lt;/Section",H215,"&gt;"),"")</f>
        <v/>
      </c>
      <c r="D215" t="str">
        <f t="shared" si="24"/>
        <v/>
      </c>
      <c r="E215" t="str">
        <f t="shared" si="21"/>
        <v/>
      </c>
      <c r="F215" t="str">
        <f t="shared" si="22"/>
        <v/>
      </c>
      <c r="G215" t="str">
        <f t="shared" si="23"/>
        <v>&lt;/section&gt;</v>
      </c>
      <c r="H215" t="str">
        <f t="shared" si="19"/>
        <v/>
      </c>
      <c r="J215" s="2" t="s">
        <v>4</v>
      </c>
      <c r="K215" s="2" t="s">
        <v>250</v>
      </c>
      <c r="L215" s="2" t="s">
        <v>353</v>
      </c>
      <c r="M215" s="3" t="b">
        <v>0</v>
      </c>
      <c r="N215" s="3" t="b">
        <v>0</v>
      </c>
      <c r="O215" s="3" t="b">
        <v>0</v>
      </c>
      <c r="P215" s="3" t="e">
        <f>VLOOKUP(K215,dcat_terms!$B$2:$E$151,3,FALSE)</f>
        <v>#N/A</v>
      </c>
      <c r="Q215" s="3" t="e">
        <f>VLOOKUP(K215,dcat_terms!$B$2:$E$151,4,FALSE)</f>
        <v>#N/A</v>
      </c>
      <c r="R215" s="4" t="s">
        <v>677</v>
      </c>
    </row>
    <row r="216" spans="1:18" outlineLevel="2" x14ac:dyDescent="0.25">
      <c r="A216" t="str">
        <f t="shared" si="20"/>
        <v>&lt;name&gt;dct:type&lt;/name&gt;</v>
      </c>
      <c r="B216" t="str">
        <f>IF(AND(M216,J216="class"),L216,IF(ROW()&gt;2,IF(NOT(SUBSTITUTE(L216,B215,"")=L216),B215,""),""))</f>
        <v/>
      </c>
      <c r="C216" t="str">
        <f>IF(AND(J216="class",M216,NOT(K216="skos:Concept")),CONCATENATE("&lt;Section",H216,"&gt;",P216,"&lt;/Section",H216,"&gt;"),"")</f>
        <v/>
      </c>
      <c r="D216" t="str">
        <f t="shared" si="24"/>
        <v>&lt;element name="dct:type" context="/rdf:RDF/dcat:Catalog/dcat:dataset/dcat:Dataset/dct:type"&gt;&lt;label&gt;type&lt;/label&gt;&lt;/element&gt;</v>
      </c>
      <c r="E216" t="str">
        <f t="shared" si="21"/>
        <v/>
      </c>
      <c r="F216" t="str">
        <f t="shared" si="22"/>
        <v/>
      </c>
      <c r="G216" t="str">
        <f t="shared" si="23"/>
        <v/>
      </c>
      <c r="H216" t="str">
        <f t="shared" si="19"/>
        <v>type</v>
      </c>
      <c r="J216" s="2" t="s">
        <v>4</v>
      </c>
      <c r="K216" s="2" t="s">
        <v>15</v>
      </c>
      <c r="L216" s="3" t="s">
        <v>139</v>
      </c>
      <c r="M216" s="3" t="b">
        <v>1</v>
      </c>
      <c r="N216" s="3" t="b">
        <v>0</v>
      </c>
      <c r="O216" s="3" t="b">
        <v>1</v>
      </c>
      <c r="P216" s="3" t="str">
        <f>VLOOKUP(K216,dcat_terms!$B$2:$E$151,3,FALSE)</f>
        <v>type</v>
      </c>
      <c r="Q216" s="3" t="str">
        <f>VLOOKUP(K216,dcat_terms!$B$2:$E$151,4,FALSE)</f>
        <v>type</v>
      </c>
      <c r="R216" s="4"/>
    </row>
    <row r="217" spans="1:18" outlineLevel="2" x14ac:dyDescent="0.25">
      <c r="A217" t="str">
        <f t="shared" si="20"/>
        <v/>
      </c>
      <c r="B217" t="str">
        <f>IF(AND(M217,J217="class"),L217,IF(ROW()&gt;2,IF(NOT(SUBSTITUTE(L217,B216,"")=L217),B216,""),""))</f>
        <v>/rdf:RDF/dcat:Catalog/dcat:dataset/dcat:Dataset/dct:type/skos:Concept</v>
      </c>
      <c r="C217" t="str">
        <f>IF(AND(J217="class",M217,NOT(K217="skos:Concept")),CONCATENATE("&lt;Section",H217,"&gt;",P217,"&lt;/Section",H217,"&gt;"),"")</f>
        <v/>
      </c>
      <c r="D217" t="str">
        <f t="shared" si="24"/>
        <v>&lt;element name="skos:Concept" context="/rdf:RDF/dcat:Catalog/dcat:dataset/dcat:Dataset/dct:type/skos:Concept"&gt;&lt;label&gt;concept&lt;/label&gt;&lt;/element&gt;</v>
      </c>
      <c r="E217" t="str">
        <f t="shared" si="21"/>
        <v>&lt;section xpath="/rdf:RDF/dcat:Catalog/dcat:dataset/dcat:Dataset/dct:type/skos:Concept" name="SectionConcept"&gt;</v>
      </c>
      <c r="F217" t="str">
        <f t="shared" si="22"/>
        <v/>
      </c>
      <c r="G217" t="str">
        <f t="shared" si="23"/>
        <v/>
      </c>
      <c r="H217" t="str">
        <f t="shared" si="19"/>
        <v>Concept</v>
      </c>
      <c r="J217" s="8" t="s">
        <v>215</v>
      </c>
      <c r="K217" s="8" t="s">
        <v>17</v>
      </c>
      <c r="L217" s="9" t="s">
        <v>140</v>
      </c>
      <c r="M217" s="9" t="b">
        <v>1</v>
      </c>
      <c r="N217" s="9" t="b">
        <v>0</v>
      </c>
      <c r="O217" s="9" t="b">
        <v>1</v>
      </c>
      <c r="P217" s="9" t="str">
        <f>VLOOKUP(K217,dcat_terms!$B$2:$E$151,3,FALSE)</f>
        <v>concept</v>
      </c>
      <c r="Q217" s="9" t="str">
        <f>VLOOKUP(K217,dcat_terms!$B$2:$E$151,4,FALSE)</f>
        <v>concept</v>
      </c>
      <c r="R217" s="10" t="s">
        <v>684</v>
      </c>
    </row>
    <row r="218" spans="1:18" outlineLevel="3" x14ac:dyDescent="0.25">
      <c r="A218" t="str">
        <f t="shared" si="20"/>
        <v/>
      </c>
      <c r="B218" t="str">
        <f>IF(AND(M218,J218="class"),L218,IF(ROW()&gt;2,IF(NOT(SUBSTITUTE(L218,B217,"")=L218),B217,""),""))</f>
        <v>/rdf:RDF/dcat:Catalog/dcat:dataset/dcat:Dataset/dct:type/skos:Concept</v>
      </c>
      <c r="C218" t="str">
        <f>IF(AND(J218="class",M218,NOT(K218="skos:Concept")),CONCATENATE("&lt;Section",H218,"&gt;",P218,"&lt;/Section",H218,"&gt;"),"")</f>
        <v/>
      </c>
      <c r="D218" t="str">
        <f t="shared" si="24"/>
        <v>&lt;element name="rdf:about" context="/rdf:RDF/dcat:Catalog/dcat:dataset/dcat:Dataset/dct:type/skos:Concept/@rdf:about"&gt;&lt;label&gt;URI&lt;/label&gt;&lt;/element&gt;</v>
      </c>
      <c r="E218" t="str">
        <f t="shared" si="21"/>
        <v/>
      </c>
      <c r="F218" t="str">
        <f t="shared" si="22"/>
        <v/>
      </c>
      <c r="G218" t="str">
        <f t="shared" si="23"/>
        <v/>
      </c>
      <c r="H218" t="str">
        <f t="shared" si="19"/>
        <v>about</v>
      </c>
      <c r="J218" s="2" t="s">
        <v>4</v>
      </c>
      <c r="K218" s="2" t="s">
        <v>218</v>
      </c>
      <c r="L218" s="3" t="s">
        <v>354</v>
      </c>
      <c r="M218" s="3" t="b">
        <v>1</v>
      </c>
      <c r="N218" s="3" t="b">
        <v>0</v>
      </c>
      <c r="O218" s="3" t="b">
        <v>1</v>
      </c>
      <c r="P218" s="3" t="str">
        <f>VLOOKUP(K218,dcat_terms!$B$2:$E$151,3,FALSE)</f>
        <v>URI</v>
      </c>
      <c r="Q218" s="3" t="str">
        <f>VLOOKUP(K218,dcat_terms!$B$2:$E$151,4,FALSE)</f>
        <v>URI</v>
      </c>
      <c r="R218" s="4" t="s">
        <v>684</v>
      </c>
    </row>
    <row r="219" spans="1:18" outlineLevel="3" x14ac:dyDescent="0.25">
      <c r="A219" t="str">
        <f t="shared" si="20"/>
        <v/>
      </c>
      <c r="B219" t="str">
        <f>IF(AND(M219,J219="class"),L219,IF(ROW()&gt;2,IF(NOT(SUBSTITUTE(L219,B218,"")=L219),B218,""),""))</f>
        <v>/rdf:RDF/dcat:Catalog/dcat:dataset/dcat:Dataset/dct:type/skos:Concept</v>
      </c>
      <c r="C219" t="str">
        <f>IF(AND(J219="class",M219,NOT(K219="skos:Concept")),CONCATENATE("&lt;Section",H219,"&gt;",P219,"&lt;/Section",H219,"&gt;"),"")</f>
        <v/>
      </c>
      <c r="D219" t="str">
        <f t="shared" si="24"/>
        <v>&lt;element name="rdf:type" context="/rdf:RDF/dcat:Catalog/dcat:dataset/dcat:Dataset/dct:type/skos:Concept/rdf:type/@rdf:resource"&gt;&lt;label&gt;rdf klasse&lt;/label&gt;&lt;/element&gt;</v>
      </c>
      <c r="E219" t="str">
        <f t="shared" si="21"/>
        <v/>
      </c>
      <c r="F219" t="str">
        <f t="shared" si="22"/>
        <v/>
      </c>
      <c r="G219" t="str">
        <f t="shared" si="23"/>
        <v/>
      </c>
      <c r="H219" t="str">
        <f t="shared" si="19"/>
        <v>type</v>
      </c>
      <c r="J219" s="2" t="s">
        <v>4</v>
      </c>
      <c r="K219" s="2" t="s">
        <v>226</v>
      </c>
      <c r="L219" s="3" t="s">
        <v>355</v>
      </c>
      <c r="M219" s="3" t="b">
        <v>1</v>
      </c>
      <c r="N219" s="3" t="b">
        <v>0</v>
      </c>
      <c r="O219" s="3" t="b">
        <v>1</v>
      </c>
      <c r="P219" s="3" t="str">
        <f>VLOOKUP(K219,dcat_terms!$B$2:$E$151,3,FALSE)</f>
        <v>rdf class</v>
      </c>
      <c r="Q219" s="3" t="str">
        <f>VLOOKUP(K219,dcat_terms!$B$2:$E$151,4,FALSE)</f>
        <v>rdf klasse</v>
      </c>
      <c r="R219" s="4"/>
    </row>
    <row r="220" spans="1:18" outlineLevel="3" x14ac:dyDescent="0.25">
      <c r="A220" t="str">
        <f t="shared" si="20"/>
        <v/>
      </c>
      <c r="B220" t="str">
        <f>IF(AND(M220,J220="class"),L220,IF(ROW()&gt;2,IF(NOT(SUBSTITUTE(L220,B219,"")=L220),B219,""),""))</f>
        <v>/rdf:RDF/dcat:Catalog/dcat:dataset/dcat:Dataset/dct:type/skos:Concept</v>
      </c>
      <c r="C220" t="str">
        <f>IF(AND(J220="class",M220,NOT(K220="skos:Concept")),CONCATENATE("&lt;Section",H220,"&gt;",P220,"&lt;/Section",H220,"&gt;"),"")</f>
        <v/>
      </c>
      <c r="D220" t="str">
        <f t="shared" si="24"/>
        <v>&lt;element name="skos:prefLabel" context="/rdf:RDF/dcat:Catalog/dcat:dataset/dcat:Dataset/dct:type/skos:Concept/skos:prefLabel"&gt;&lt;label&gt;label&lt;/label&gt;&lt;/element&gt;</v>
      </c>
      <c r="E220" t="str">
        <f t="shared" si="21"/>
        <v/>
      </c>
      <c r="F220" t="str">
        <f t="shared" si="22"/>
        <v/>
      </c>
      <c r="G220" t="str">
        <f t="shared" si="23"/>
        <v/>
      </c>
      <c r="H220" t="str">
        <f t="shared" si="19"/>
        <v>prefLabel</v>
      </c>
      <c r="J220" s="2" t="s">
        <v>4</v>
      </c>
      <c r="K220" s="2" t="s">
        <v>229</v>
      </c>
      <c r="L220" s="3" t="s">
        <v>356</v>
      </c>
      <c r="M220" s="3" t="b">
        <v>1</v>
      </c>
      <c r="N220" s="3" t="b">
        <v>0</v>
      </c>
      <c r="O220" s="3" t="b">
        <v>1</v>
      </c>
      <c r="P220" s="3" t="str">
        <f>VLOOKUP(K220,dcat_terms!$B$2:$E$151,3,FALSE)</f>
        <v>preferred label</v>
      </c>
      <c r="Q220" s="3" t="str">
        <f>VLOOKUP(K220,dcat_terms!$B$2:$E$151,4,FALSE)</f>
        <v>label</v>
      </c>
      <c r="R220" s="4" t="s">
        <v>684</v>
      </c>
    </row>
    <row r="221" spans="1:18" outlineLevel="3" x14ac:dyDescent="0.25">
      <c r="A221" t="str">
        <f t="shared" si="20"/>
        <v/>
      </c>
      <c r="B221" t="str">
        <f>IF(AND(M221,J221="class"),L221,IF(ROW()&gt;2,IF(NOT(SUBSTITUTE(L221,B220,"")=L221),B220,""),""))</f>
        <v>/rdf:RDF/dcat:Catalog/dcat:dataset/dcat:Dataset/dct:type/skos:Concept</v>
      </c>
      <c r="C221" t="str">
        <f>IF(AND(J221="class",M221,NOT(K221="skos:Concept")),CONCATENATE("&lt;Section",H221,"&gt;",P221,"&lt;/Section",H221,"&gt;"),"")</f>
        <v/>
      </c>
      <c r="D221" t="str">
        <f t="shared" si="24"/>
        <v>&lt;element name="xml:lang" context="/rdf:RDF/dcat:Catalog/dcat:dataset/dcat:Dataset/dct:type/skos:Concept/skos:prefLabel/@xml:lang"&gt;&lt;label&gt;taal&lt;/label&gt;&lt;/element&gt;</v>
      </c>
      <c r="E221" t="str">
        <f t="shared" si="21"/>
        <v/>
      </c>
      <c r="F221" t="str">
        <f t="shared" si="22"/>
        <v/>
      </c>
      <c r="G221" t="str">
        <f t="shared" si="23"/>
        <v/>
      </c>
      <c r="H221" t="str">
        <f t="shared" si="19"/>
        <v>lang</v>
      </c>
      <c r="J221" s="2" t="s">
        <v>4</v>
      </c>
      <c r="K221" s="2" t="s">
        <v>220</v>
      </c>
      <c r="L221" s="3" t="s">
        <v>357</v>
      </c>
      <c r="M221" s="3" t="b">
        <v>1</v>
      </c>
      <c r="N221" s="3" t="b">
        <v>0</v>
      </c>
      <c r="O221" s="3" t="b">
        <v>0</v>
      </c>
      <c r="P221" s="3" t="str">
        <f>VLOOKUP(K221,dcat_terms!$B$2:$E$151,3,FALSE)</f>
        <v>language</v>
      </c>
      <c r="Q221" s="3" t="str">
        <f>VLOOKUP(K221,dcat_terms!$B$2:$E$151,4,FALSE)</f>
        <v>taal</v>
      </c>
      <c r="R221" s="4" t="s">
        <v>655</v>
      </c>
    </row>
    <row r="222" spans="1:18" outlineLevel="3" x14ac:dyDescent="0.25">
      <c r="A222" t="str">
        <f t="shared" si="20"/>
        <v/>
      </c>
      <c r="B222" t="str">
        <f>IF(AND(M222,J222="class"),L222,IF(ROW()&gt;2,IF(NOT(SUBSTITUTE(L222,B221,"")=L222),B221,""),""))</f>
        <v>/rdf:RDF/dcat:Catalog/dcat:dataset/dcat:Dataset/dct:type/skos:Concept</v>
      </c>
      <c r="C222" t="str">
        <f>IF(AND(J222="class",M222,NOT(K222="skos:Concept")),CONCATENATE("&lt;Section",H222,"&gt;",P222,"&lt;/Section",H222,"&gt;"),"")</f>
        <v/>
      </c>
      <c r="D222" t="str">
        <f t="shared" si="24"/>
        <v>&lt;element name="skos:inScheme" context="/rdf:RDF/dcat:Catalog/dcat:dataset/dcat:Dataset/dct:type/skos:Concept/skos:inScheme/@rdf:resource"&gt;&lt;label&gt;in thesaurus&lt;/label&gt;&lt;/element&gt;</v>
      </c>
      <c r="E222" t="str">
        <f t="shared" si="21"/>
        <v/>
      </c>
      <c r="F222" t="str">
        <f t="shared" si="22"/>
        <v/>
      </c>
      <c r="G222" t="str">
        <f t="shared" si="23"/>
        <v>&lt;/section&gt;</v>
      </c>
      <c r="H222" t="str">
        <f t="shared" si="19"/>
        <v>inScheme</v>
      </c>
      <c r="J222" s="2" t="s">
        <v>4</v>
      </c>
      <c r="K222" s="2" t="s">
        <v>232</v>
      </c>
      <c r="L222" s="3" t="s">
        <v>358</v>
      </c>
      <c r="M222" s="3" t="b">
        <v>1</v>
      </c>
      <c r="N222" s="3" t="b">
        <v>0</v>
      </c>
      <c r="O222" s="3" t="b">
        <v>1</v>
      </c>
      <c r="P222" s="3" t="str">
        <f>VLOOKUP(K222,dcat_terms!$B$2:$E$151,3,FALSE)</f>
        <v>in scheme</v>
      </c>
      <c r="Q222" s="3" t="str">
        <f>VLOOKUP(K222,dcat_terms!$B$2:$E$151,4,FALSE)</f>
        <v>in thesaurus</v>
      </c>
      <c r="R222" s="4" t="s">
        <v>684</v>
      </c>
    </row>
    <row r="223" spans="1:18" outlineLevel="2" x14ac:dyDescent="0.25">
      <c r="A223" t="str">
        <f t="shared" si="20"/>
        <v/>
      </c>
      <c r="B223" t="str">
        <f>IF(AND(M223,J223="class"),L223,IF(ROW()&gt;2,IF(NOT(SUBSTITUTE(L223,B222,"")=L223),B222,""),""))</f>
        <v/>
      </c>
      <c r="C223" t="str">
        <f>IF(AND(J223="class",M223,NOT(K223="skos:Concept")),CONCATENATE("&lt;Section",H223,"&gt;",P223,"&lt;/Section",H223,"&gt;"),"")</f>
        <v/>
      </c>
      <c r="D223" t="str">
        <f t="shared" si="24"/>
        <v>&lt;element name="owl:versionInfo" context="/rdf:RDF/dcat:Catalog/dcat:dataset/dcat:Dataset/owl:versionInfo"&gt;&lt;label&gt;versie&lt;/label&gt;&lt;/element&gt;</v>
      </c>
      <c r="E223" t="str">
        <f t="shared" si="21"/>
        <v/>
      </c>
      <c r="F223" t="str">
        <f t="shared" si="22"/>
        <v>&lt;field name="fieldId-223" xpath="/rdf:RDF/dcat:Catalog/dcat:dataset/dcat:Dataset/owl:versionInfo" or="versionInfo" in="/rdf:RDF/dcat:Catalog/dcat:dataset/dcat:Dataset"/&gt;</v>
      </c>
      <c r="G223" t="str">
        <f t="shared" si="23"/>
        <v/>
      </c>
      <c r="H223" t="str">
        <f t="shared" si="19"/>
        <v>versionInfo</v>
      </c>
      <c r="J223" s="2" t="s">
        <v>4</v>
      </c>
      <c r="K223" s="35" t="s">
        <v>141</v>
      </c>
      <c r="L223" s="3" t="s">
        <v>142</v>
      </c>
      <c r="M223" s="3" t="b">
        <v>1</v>
      </c>
      <c r="N223" s="3" t="b">
        <v>1</v>
      </c>
      <c r="O223" s="3" t="b">
        <v>1</v>
      </c>
      <c r="P223" s="3" t="str">
        <f>VLOOKUP(K223,dcat_terms!$B$2:$E$151,3,FALSE)</f>
        <v>version</v>
      </c>
      <c r="Q223" s="46" t="str">
        <f>VLOOKUP(K223,dcat_terms!$B$2:$E$151,4,FALSE)</f>
        <v>versie</v>
      </c>
      <c r="R223" s="4"/>
    </row>
    <row r="224" spans="1:18" outlineLevel="2" x14ac:dyDescent="0.25">
      <c r="A224" t="str">
        <f t="shared" si="20"/>
        <v/>
      </c>
      <c r="B224" t="str">
        <f>IF(AND(M224,J224="class"),L224,IF(ROW()&gt;2,IF(NOT(SUBSTITUTE(L224,B223,"")=L224),B223,""),""))</f>
        <v/>
      </c>
      <c r="C224" t="str">
        <f>IF(AND(J224="class",M224,NOT(K224="skos:Concept")),CONCATENATE("&lt;Section",H224,"&gt;",P224,"&lt;/Section",H224,"&gt;"),"")</f>
        <v/>
      </c>
      <c r="D224" t="str">
        <f t="shared" si="24"/>
        <v>&lt;element name="xml:lang" context="/rdf:RDF/dcat:Catalog/dcat:dataset/dcat:Dataset/owl:versionInfo/@xml:lang"&gt;&lt;label&gt;taal&lt;/label&gt;&lt;/element&gt;</v>
      </c>
      <c r="E224" t="str">
        <f t="shared" si="21"/>
        <v/>
      </c>
      <c r="F224" t="str">
        <f t="shared" si="22"/>
        <v>&lt;field name="fieldId-224" xpath="/rdf:RDF/dcat:Catalog/dcat:dataset/dcat:Dataset/owl:versionInfo/@xml:lang"/&gt;</v>
      </c>
      <c r="G224" t="str">
        <f t="shared" si="23"/>
        <v/>
      </c>
      <c r="H224" t="str">
        <f t="shared" si="19"/>
        <v>lang</v>
      </c>
      <c r="J224" s="2" t="s">
        <v>4</v>
      </c>
      <c r="K224" s="2" t="s">
        <v>220</v>
      </c>
      <c r="L224" s="3" t="s">
        <v>359</v>
      </c>
      <c r="M224" s="3" t="b">
        <v>1</v>
      </c>
      <c r="N224" s="3" t="b">
        <v>0</v>
      </c>
      <c r="O224" s="3" t="b">
        <v>0</v>
      </c>
      <c r="P224" s="3" t="str">
        <f>VLOOKUP(K224,dcat_terms!$B$2:$E$151,3,FALSE)</f>
        <v>language</v>
      </c>
      <c r="Q224" s="3" t="str">
        <f>VLOOKUP(K224,dcat_terms!$B$2:$E$151,4,FALSE)</f>
        <v>taal</v>
      </c>
      <c r="R224" s="4" t="s">
        <v>655</v>
      </c>
    </row>
    <row r="225" spans="1:18" outlineLevel="2" x14ac:dyDescent="0.25">
      <c r="A225" t="str">
        <f t="shared" si="20"/>
        <v/>
      </c>
      <c r="B225" t="str">
        <f>IF(AND(M225,J225="class"),L225,IF(ROW()&gt;2,IF(NOT(SUBSTITUTE(L225,B224,"")=L225),B224,""),""))</f>
        <v/>
      </c>
      <c r="C225" t="str">
        <f>IF(AND(J225="class",M225,NOT(K225="skos:Concept")),CONCATENATE("&lt;Section",H225,"&gt;",P225,"&lt;/Section",H225,"&gt;"),"")</f>
        <v/>
      </c>
      <c r="D225" t="str">
        <f t="shared" si="24"/>
        <v>&lt;element name="adms:versionNotes" context="/rdf:RDF/dcat:Catalog/dcat:dataset/dcat:Dataset/adms:versionNotes"&gt;&lt;label&gt;versie nota's&lt;/label&gt;&lt;/element&gt;</v>
      </c>
      <c r="E225" t="str">
        <f t="shared" si="21"/>
        <v/>
      </c>
      <c r="F225" t="str">
        <f t="shared" si="22"/>
        <v>&lt;field name="fieldId-225" xpath="/rdf:RDF/dcat:Catalog/dcat:dataset/dcat:Dataset/adms:versionNotes" or="versionNotes" in="/rdf:RDF/dcat:Catalog/dcat:dataset/dcat:Dataset"/&gt;</v>
      </c>
      <c r="G225" t="str">
        <f t="shared" si="23"/>
        <v/>
      </c>
      <c r="H225" t="str">
        <f t="shared" si="19"/>
        <v>versionNotes</v>
      </c>
      <c r="J225" s="2" t="s">
        <v>4</v>
      </c>
      <c r="K225" s="39" t="s">
        <v>143</v>
      </c>
      <c r="L225" s="3" t="s">
        <v>144</v>
      </c>
      <c r="M225" s="3" t="b">
        <v>1</v>
      </c>
      <c r="N225" s="3" t="b">
        <v>0</v>
      </c>
      <c r="O225" s="3" t="b">
        <v>1</v>
      </c>
      <c r="P225" s="3" t="str">
        <f>VLOOKUP(K225,dcat_terms!$B$2:$E$151,3,FALSE)</f>
        <v>version notes</v>
      </c>
      <c r="Q225" s="44" t="s">
        <v>838</v>
      </c>
      <c r="R225" s="4"/>
    </row>
    <row r="226" spans="1:18" outlineLevel="2" x14ac:dyDescent="0.25">
      <c r="A226" t="str">
        <f t="shared" si="20"/>
        <v/>
      </c>
      <c r="B226" t="str">
        <f>IF(AND(M226,J226="class"),L226,IF(ROW()&gt;2,IF(NOT(SUBSTITUTE(L226,B225,"")=L226),B225,""),""))</f>
        <v/>
      </c>
      <c r="C226" t="str">
        <f>IF(AND(J226="class",M226,NOT(K226="skos:Concept")),CONCATENATE("&lt;Section",H226,"&gt;",P226,"&lt;/Section",H226,"&gt;"),"")</f>
        <v/>
      </c>
      <c r="D226" t="str">
        <f t="shared" si="24"/>
        <v>&lt;element name="xml:lang" context="/rdf:RDF/dcat:Catalog/dcat:dataset/dcat:Dataset/adms:versionNotes/@xml:lang"&gt;&lt;label&gt;taal&lt;/label&gt;&lt;/element&gt;</v>
      </c>
      <c r="E226" t="str">
        <f t="shared" si="21"/>
        <v/>
      </c>
      <c r="F226" t="str">
        <f t="shared" si="22"/>
        <v>&lt;field name="fieldId-226" xpath="/rdf:RDF/dcat:Catalog/dcat:dataset/dcat:Dataset/adms:versionNotes/@xml:lang"/&gt;</v>
      </c>
      <c r="G226" t="str">
        <f t="shared" si="23"/>
        <v/>
      </c>
      <c r="H226" t="str">
        <f t="shared" si="19"/>
        <v>lang</v>
      </c>
      <c r="J226" s="2" t="s">
        <v>4</v>
      </c>
      <c r="K226" s="2" t="s">
        <v>220</v>
      </c>
      <c r="L226" s="3" t="s">
        <v>360</v>
      </c>
      <c r="M226" s="3" t="b">
        <v>1</v>
      </c>
      <c r="N226" s="3" t="b">
        <v>0</v>
      </c>
      <c r="O226" s="3" t="b">
        <v>0</v>
      </c>
      <c r="P226" s="3" t="str">
        <f>VLOOKUP(K226,dcat_terms!$B$2:$E$151,3,FALSE)</f>
        <v>language</v>
      </c>
      <c r="Q226" s="3" t="str">
        <f>VLOOKUP(K226,dcat_terms!$B$2:$E$151,4,FALSE)</f>
        <v>taal</v>
      </c>
      <c r="R226" s="4" t="s">
        <v>655</v>
      </c>
    </row>
    <row r="227" spans="1:18" outlineLevel="2" x14ac:dyDescent="0.25">
      <c r="A227" t="str">
        <f t="shared" si="20"/>
        <v>&lt;name&gt;dcat:extension&lt;/name&gt;</v>
      </c>
      <c r="B227" t="str">
        <f>IF(AND(M227,J227="class"),L227,IF(ROW()&gt;2,IF(NOT(SUBSTITUTE(L227,B226,"")=L227),B226,""),""))</f>
        <v/>
      </c>
      <c r="C227" t="str">
        <f>IF(AND(J227="class",M227,NOT(K227="skos:Concept")),CONCATENATE("&lt;Section",H227,"&gt;",P227,"&lt;/Section",H227,"&gt;"),"")</f>
        <v/>
      </c>
      <c r="D227" t="str">
        <f t="shared" si="24"/>
        <v>&lt;element name="dcat:extension" context="/rdf:RDF/dcat:Catalog/dcat:dataset/dcat:Dataset/dcat:extension"&gt;&lt;label&gt;bijkomende informatie&lt;/label&gt;&lt;/element&gt;</v>
      </c>
      <c r="E227" t="str">
        <f t="shared" si="21"/>
        <v/>
      </c>
      <c r="F227" t="str">
        <f t="shared" si="22"/>
        <v/>
      </c>
      <c r="G227" t="str">
        <f t="shared" si="23"/>
        <v/>
      </c>
      <c r="H227" t="str">
        <f t="shared" si="19"/>
        <v>extension</v>
      </c>
      <c r="J227" s="2" t="s">
        <v>214</v>
      </c>
      <c r="K227" s="2" t="s">
        <v>145</v>
      </c>
      <c r="L227" s="3" t="s">
        <v>146</v>
      </c>
      <c r="M227" s="3" t="b">
        <v>1</v>
      </c>
      <c r="N227" s="3" t="b">
        <v>0</v>
      </c>
      <c r="O227" s="3" t="b">
        <v>1</v>
      </c>
      <c r="P227" s="3" t="str">
        <f>VLOOKUP(K227,dcat_terms!$B$2:$E$151,3,FALSE)</f>
        <v>extended fields</v>
      </c>
      <c r="Q227" s="3" t="str">
        <f>VLOOKUP(K227,dcat_terms!$B$2:$E$151,4,FALSE)</f>
        <v>bijkomende informatie</v>
      </c>
      <c r="R227" s="4"/>
    </row>
    <row r="228" spans="1:18" outlineLevel="2" x14ac:dyDescent="0.25">
      <c r="A228" t="str">
        <f t="shared" si="20"/>
        <v>&lt;name&gt;rdf:Statement&lt;/name&gt;</v>
      </c>
      <c r="B228" t="str">
        <f>IF(AND(M228,J228="class"),L228,IF(ROW()&gt;2,IF(NOT(SUBSTITUTE(L228,B227,"")=L228),B227,""),""))</f>
        <v>/rdf:RDF/dcat:Catalog/dcat:dataset/dcat:Dataset/dcat:extension/rdf:Statement</v>
      </c>
      <c r="C228" t="str">
        <f>IF(AND(J228="class",M228,NOT(K228="skos:Concept")),CONCATENATE("&lt;Section",H228,"&gt;",P228,"&lt;/Section",H228,"&gt;"),"")</f>
        <v>&lt;SectionStatement&gt;statement&lt;/SectionStatement&gt;</v>
      </c>
      <c r="D228" t="str">
        <f t="shared" si="24"/>
        <v>&lt;element name="rdf:Statement" context="/rdf:RDF/dcat:Catalog/dcat:dataset/dcat:Dataset/dcat:extension/rdf:Statement"&gt;&lt;label&gt;toegevoegde informatie&lt;/label&gt;&lt;/element&gt;</v>
      </c>
      <c r="E228" t="str">
        <f t="shared" si="21"/>
        <v>&lt;section  name="SectionStatement"&gt;</v>
      </c>
      <c r="F228" t="str">
        <f t="shared" si="22"/>
        <v>&lt;field name="fieldId-228" xpath="/rdf:RDF/dcat:Catalog/dcat:dataset/dcat:Dataset/dcat:extension/rdf:Statement" or="Statement" in="/rdf:RDF/dcat:Catalog/dcat:dataset/dcat:Dataset/dcat:extension"/&gt;</v>
      </c>
      <c r="G228" t="str">
        <f t="shared" si="23"/>
        <v/>
      </c>
      <c r="H228" t="str">
        <f t="shared" si="19"/>
        <v>Statement</v>
      </c>
      <c r="J228" s="8" t="s">
        <v>215</v>
      </c>
      <c r="K228" s="8" t="s">
        <v>147</v>
      </c>
      <c r="L228" s="9" t="s">
        <v>148</v>
      </c>
      <c r="M228" s="9" t="b">
        <v>1</v>
      </c>
      <c r="N228" s="9" t="b">
        <v>0</v>
      </c>
      <c r="O228" s="9" t="b">
        <v>1</v>
      </c>
      <c r="P228" s="9" t="str">
        <f>VLOOKUP(K228,dcat_terms!$B$2:$E$151,3,FALSE)</f>
        <v>statement</v>
      </c>
      <c r="Q228" s="9" t="str">
        <f>VLOOKUP(K228,dcat_terms!$B$2:$E$151,4,FALSE)</f>
        <v>toegevoegde informatie</v>
      </c>
      <c r="R228" s="10"/>
    </row>
    <row r="229" spans="1:18" s="33" customFormat="1" outlineLevel="3" x14ac:dyDescent="0.25">
      <c r="A229" t="str">
        <f t="shared" si="20"/>
        <v/>
      </c>
      <c r="B229" t="str">
        <f>IF(AND(M229,J229="class"),L229,IF(ROW()&gt;2,IF(NOT(SUBSTITUTE(L229,B228,"")=L229),B228,""),""))</f>
        <v>/rdf:RDF/dcat:Catalog/dcat:dataset/dcat:Dataset/dcat:extension/rdf:Statement</v>
      </c>
      <c r="C229" t="str">
        <f>IF(AND(J229="class",M229,NOT(K229="skos:Concept")),CONCATENATE("&lt;Section",H229,"&gt;",P229,"&lt;/Section",H229,"&gt;"),"")</f>
        <v/>
      </c>
      <c r="D229" t="str">
        <f t="shared" si="24"/>
        <v>&lt;element name="rdf:about" context="/rdf:RDF/dcat:Catalog/dcat:dataset/dcat:Dataset/dcat:extension/rdf:Statement/@rdf:about"&gt;&lt;label&gt;URI&lt;/label&gt;&lt;/element&gt;</v>
      </c>
      <c r="E229" t="str">
        <f t="shared" si="21"/>
        <v/>
      </c>
      <c r="F229" t="str">
        <f t="shared" si="22"/>
        <v>&lt;field name="fieldId-229" xpath="/rdf:RDF/dcat:Catalog/dcat:dataset/dcat:Dataset/dcat:extension/rdf:Statement/@rdf:about"/&gt;</v>
      </c>
      <c r="G229" t="str">
        <f t="shared" si="23"/>
        <v/>
      </c>
      <c r="H229" t="str">
        <f t="shared" si="19"/>
        <v>about</v>
      </c>
      <c r="J229" s="24" t="s">
        <v>4</v>
      </c>
      <c r="K229" s="24" t="s">
        <v>218</v>
      </c>
      <c r="L229" s="31" t="s">
        <v>361</v>
      </c>
      <c r="M229" s="31" t="b">
        <v>1</v>
      </c>
      <c r="N229" s="31" t="b">
        <v>0</v>
      </c>
      <c r="O229" s="31" t="b">
        <v>1</v>
      </c>
      <c r="P229" s="31" t="str">
        <f>VLOOKUP(K229,dcat_terms!$B$2:$E$151,3,FALSE)</f>
        <v>URI</v>
      </c>
      <c r="Q229" s="31" t="str">
        <f>VLOOKUP(K229,dcat_terms!$B$2:$E$151,4,FALSE)</f>
        <v>URI</v>
      </c>
      <c r="R229" s="32"/>
    </row>
    <row r="230" spans="1:18" s="33" customFormat="1" outlineLevel="3" x14ac:dyDescent="0.25">
      <c r="A230" t="str">
        <f t="shared" si="20"/>
        <v/>
      </c>
      <c r="B230" t="str">
        <f>IF(AND(M230,J230="class"),L230,IF(ROW()&gt;2,IF(NOT(SUBSTITUTE(L230,B229,"")=L230),B229,""),""))</f>
        <v>/rdf:RDF/dcat:Catalog/dcat:dataset/dcat:Dataset/dcat:extension/rdf:Statement</v>
      </c>
      <c r="C230" t="str">
        <f>IF(AND(J230="class",M230,NOT(K230="skos:Concept")),CONCATENATE("&lt;Section",H230,"&gt;",P230,"&lt;/Section",H230,"&gt;"),"")</f>
        <v/>
      </c>
      <c r="D230" t="str">
        <f t="shared" si="24"/>
        <v>&lt;element name="rdf:subject" context="/rdf:RDF/dcat:Catalog/dcat:dataset/dcat:Dataset/dcat:extension/rdf:Statement/rdf:subject/@rdf:resource"&gt;&lt;label&gt;subject&lt;/label&gt;&lt;/element&gt;</v>
      </c>
      <c r="E230" t="str">
        <f t="shared" si="21"/>
        <v/>
      </c>
      <c r="F230" t="str">
        <f t="shared" si="22"/>
        <v>&lt;field name="fieldId-230" xpath="/rdf:RDF/dcat:Catalog/dcat:dataset/dcat:Dataset/dcat:extension/rdf:Statement/rdf:subject/@rdf:resource"/&gt;</v>
      </c>
      <c r="G230" t="str">
        <f t="shared" si="23"/>
        <v/>
      </c>
      <c r="H230" t="str">
        <f t="shared" si="19"/>
        <v>subject</v>
      </c>
      <c r="J230" s="24" t="s">
        <v>4</v>
      </c>
      <c r="K230" s="24" t="s">
        <v>362</v>
      </c>
      <c r="L230" s="31" t="s">
        <v>363</v>
      </c>
      <c r="M230" s="31" t="b">
        <v>1</v>
      </c>
      <c r="N230" s="31" t="b">
        <v>0</v>
      </c>
      <c r="O230" s="31" t="b">
        <v>1</v>
      </c>
      <c r="P230" s="31" t="str">
        <f>VLOOKUP(K230,dcat_terms!$B$2:$E$151,3,FALSE)</f>
        <v>subject</v>
      </c>
      <c r="Q230" s="31" t="str">
        <f>VLOOKUP(K230,dcat_terms!$B$2:$E$151,4,FALSE)</f>
        <v>subject</v>
      </c>
      <c r="R230" s="32"/>
    </row>
    <row r="231" spans="1:18" s="33" customFormat="1" outlineLevel="3" x14ac:dyDescent="0.25">
      <c r="A231" t="str">
        <f t="shared" si="20"/>
        <v/>
      </c>
      <c r="B231" t="str">
        <f>IF(AND(M231,J231="class"),L231,IF(ROW()&gt;2,IF(NOT(SUBSTITUTE(L231,B230,"")=L231),B230,""),""))</f>
        <v>/rdf:RDF/dcat:Catalog/dcat:dataset/dcat:Dataset/dcat:extension/rdf:Statement</v>
      </c>
      <c r="C231" t="str">
        <f>IF(AND(J231="class",M231,NOT(K231="skos:Concept")),CONCATENATE("&lt;Section",H231,"&gt;",P231,"&lt;/Section",H231,"&gt;"),"")</f>
        <v/>
      </c>
      <c r="D231" t="str">
        <f t="shared" si="24"/>
        <v>&lt;element name="rdf:predicate" context="/rdf:RDF/dcat:Catalog/dcat:dataset/dcat:Dataset/dcat:extension/rdf:Statement/rdf:predicate/@rdf:resource"&gt;&lt;label&gt;predicaat&lt;/label&gt;&lt;/element&gt;</v>
      </c>
      <c r="E231" t="str">
        <f t="shared" si="21"/>
        <v/>
      </c>
      <c r="F231" t="str">
        <f t="shared" si="22"/>
        <v>&lt;field name="fieldId-231" xpath="/rdf:RDF/dcat:Catalog/dcat:dataset/dcat:Dataset/dcat:extension/rdf:Statement/rdf:predicate/@rdf:resource"/&gt;</v>
      </c>
      <c r="G231" t="str">
        <f t="shared" si="23"/>
        <v/>
      </c>
      <c r="H231" t="str">
        <f t="shared" si="19"/>
        <v>predicate</v>
      </c>
      <c r="J231" s="24" t="s">
        <v>4</v>
      </c>
      <c r="K231" s="24" t="s">
        <v>364</v>
      </c>
      <c r="L231" s="31" t="s">
        <v>365</v>
      </c>
      <c r="M231" s="31" t="b">
        <v>1</v>
      </c>
      <c r="N231" s="31" t="b">
        <v>0</v>
      </c>
      <c r="O231" s="31" t="b">
        <v>1</v>
      </c>
      <c r="P231" s="31" t="str">
        <f>VLOOKUP(K231,dcat_terms!$B$2:$E$151,3,FALSE)</f>
        <v>predicate</v>
      </c>
      <c r="Q231" s="31" t="str">
        <f>VLOOKUP(K231,dcat_terms!$B$2:$E$151,4,FALSE)</f>
        <v>predicaat</v>
      </c>
      <c r="R231" s="32"/>
    </row>
    <row r="232" spans="1:18" s="33" customFormat="1" outlineLevel="3" x14ac:dyDescent="0.25">
      <c r="A232" t="str">
        <f t="shared" si="20"/>
        <v/>
      </c>
      <c r="B232" t="str">
        <f>IF(AND(M232,J232="class"),L232,IF(ROW()&gt;2,IF(NOT(SUBSTITUTE(L232,B231,"")=L232),B231,""),""))</f>
        <v>/rdf:RDF/dcat:Catalog/dcat:dataset/dcat:Dataset/dcat:extension/rdf:Statement</v>
      </c>
      <c r="C232" t="str">
        <f>IF(AND(J232="class",M232,NOT(K232="skos:Concept")),CONCATENATE("&lt;Section",H232,"&gt;",P232,"&lt;/Section",H232,"&gt;"),"")</f>
        <v/>
      </c>
      <c r="D232" t="str">
        <f t="shared" si="24"/>
        <v>&lt;element name="rdf:object" context="/rdf:RDF/dcat:Catalog/dcat:dataset/dcat:Dataset/dcat:extension/rdf:Statement/rdf:object/@rdf:resource"&gt;&lt;label&gt;object&lt;/label&gt;&lt;/element&gt;</v>
      </c>
      <c r="E232" t="str">
        <f t="shared" si="21"/>
        <v/>
      </c>
      <c r="F232" t="str">
        <f t="shared" si="22"/>
        <v>&lt;field name="fieldId-232" xpath="/rdf:RDF/dcat:Catalog/dcat:dataset/dcat:Dataset/dcat:extension/rdf:Statement/rdf:object/@rdf:resource"/&gt;</v>
      </c>
      <c r="G232" t="str">
        <f t="shared" si="23"/>
        <v/>
      </c>
      <c r="H232" t="str">
        <f t="shared" si="19"/>
        <v>object</v>
      </c>
      <c r="J232" s="24" t="s">
        <v>4</v>
      </c>
      <c r="K232" s="24" t="s">
        <v>366</v>
      </c>
      <c r="L232" s="31" t="s">
        <v>368</v>
      </c>
      <c r="M232" s="31" t="b">
        <v>1</v>
      </c>
      <c r="N232" s="31" t="b">
        <v>0</v>
      </c>
      <c r="O232" s="31" t="b">
        <v>1</v>
      </c>
      <c r="P232" s="31" t="str">
        <f>VLOOKUP(K232,dcat_terms!$B$2:$E$151,3,FALSE)</f>
        <v>object</v>
      </c>
      <c r="Q232" s="31" t="str">
        <f>VLOOKUP(K232,dcat_terms!$B$2:$E$151,4,FALSE)</f>
        <v>object</v>
      </c>
      <c r="R232" s="32"/>
    </row>
    <row r="233" spans="1:18" s="33" customFormat="1" outlineLevel="3" x14ac:dyDescent="0.25">
      <c r="A233" t="str">
        <f t="shared" si="20"/>
        <v/>
      </c>
      <c r="B233" t="str">
        <f>IF(AND(M233,J233="class"),L233,IF(ROW()&gt;2,IF(NOT(SUBSTITUTE(L233,B232,"")=L233),B232,""),""))</f>
        <v>/rdf:RDF/dcat:Catalog/dcat:dataset/dcat:Dataset/dcat:extension/rdf:Statement</v>
      </c>
      <c r="C233" t="str">
        <f>IF(AND(J233="class",M233,NOT(K233="skos:Concept")),CONCATENATE("&lt;Section",H233,"&gt;",P233,"&lt;/Section",H233,"&gt;"),"")</f>
        <v/>
      </c>
      <c r="D233" t="str">
        <f t="shared" si="24"/>
        <v/>
      </c>
      <c r="E233" t="str">
        <f t="shared" si="21"/>
        <v/>
      </c>
      <c r="F233" t="str">
        <f t="shared" si="22"/>
        <v/>
      </c>
      <c r="G233" t="str">
        <f t="shared" si="23"/>
        <v>&lt;/section&gt;</v>
      </c>
      <c r="H233" t="str">
        <f t="shared" si="19"/>
        <v/>
      </c>
      <c r="J233" s="24" t="s">
        <v>4</v>
      </c>
      <c r="K233" s="24" t="s">
        <v>250</v>
      </c>
      <c r="L233" s="24" t="s">
        <v>367</v>
      </c>
      <c r="M233" s="31" t="b">
        <v>0</v>
      </c>
      <c r="N233" s="31" t="b">
        <v>0</v>
      </c>
      <c r="O233" s="31" t="b">
        <v>0</v>
      </c>
      <c r="P233" s="31" t="e">
        <f>VLOOKUP(K233,dcat_terms!$B$2:$E$151,3,FALSE)</f>
        <v>#N/A</v>
      </c>
      <c r="Q233" s="31" t="e">
        <f>VLOOKUP(K233,dcat_terms!$B$2:$E$151,4,FALSE)</f>
        <v>#N/A</v>
      </c>
      <c r="R233" s="32" t="s">
        <v>677</v>
      </c>
    </row>
    <row r="234" spans="1:18" outlineLevel="2" x14ac:dyDescent="0.25">
      <c r="A234" t="str">
        <f t="shared" si="20"/>
        <v>&lt;name&gt;dcat:distribution&lt;/name&gt;</v>
      </c>
      <c r="B234" t="str">
        <f>IF(AND(M234,J234="class"),L234,IF(ROW()&gt;2,IF(NOT(SUBSTITUTE(L234,B233,"")=L234),B233,""),""))</f>
        <v/>
      </c>
      <c r="C234" t="str">
        <f>IF(AND(J234="class",M234,NOT(K234="skos:Concept")),CONCATENATE("&lt;Section",H234,"&gt;",P234,"&lt;/Section",H234,"&gt;"),"")</f>
        <v/>
      </c>
      <c r="D234" t="str">
        <f t="shared" si="24"/>
        <v>&lt;element name="dcat:distribution" context="/rdf:RDF/dcat:Catalog/dcat:dataset/dcat:Dataset/dcat:distribution"&gt;&lt;label&gt;distributie&lt;/label&gt;&lt;/element&gt;</v>
      </c>
      <c r="E234" t="str">
        <f t="shared" si="21"/>
        <v/>
      </c>
      <c r="F234" t="str">
        <f t="shared" si="22"/>
        <v/>
      </c>
      <c r="G234" t="str">
        <f t="shared" si="23"/>
        <v/>
      </c>
      <c r="H234" t="str">
        <f t="shared" si="19"/>
        <v>distribution</v>
      </c>
      <c r="J234" s="2" t="s">
        <v>214</v>
      </c>
      <c r="K234" s="2" t="s">
        <v>149</v>
      </c>
      <c r="L234" s="3" t="s">
        <v>150</v>
      </c>
      <c r="M234" s="3" t="b">
        <v>1</v>
      </c>
      <c r="N234" s="49" t="b">
        <v>1</v>
      </c>
      <c r="O234" s="3" t="b">
        <v>1</v>
      </c>
      <c r="P234" s="3" t="str">
        <f>VLOOKUP(K234,dcat_terms!$B$2:$E$151,3,FALSE)</f>
        <v>dataset distribution</v>
      </c>
      <c r="Q234" s="3" t="str">
        <f>VLOOKUP(K234,dcat_terms!$B$2:$E$151,4,FALSE)</f>
        <v>distributie</v>
      </c>
      <c r="R234" s="4"/>
    </row>
    <row r="235" spans="1:18" outlineLevel="2" x14ac:dyDescent="0.25">
      <c r="A235" t="str">
        <f t="shared" si="20"/>
        <v>&lt;name&gt;dcat:Distribution&lt;/name&gt;</v>
      </c>
      <c r="B235" t="str">
        <f>IF(AND(M235,J235="class"),L235,IF(ROW()&gt;2,IF(NOT(SUBSTITUTE(L235,B234,"")=L235),B234,""),""))</f>
        <v>/rdf:RDF/dcat:Catalog/dcat:dataset/dcat:Dataset/dcat:distribution/dcat:Distribution</v>
      </c>
      <c r="C235" t="str">
        <f>IF(AND(J235="class",M235,NOT(K235="skos:Concept")),CONCATENATE("&lt;Section",H235,"&gt;",P235,"&lt;/Section",H235,"&gt;"),"")</f>
        <v>&lt;SectionDistribution&gt;dataset distribution&lt;/SectionDistribution&gt;</v>
      </c>
      <c r="D235" t="str">
        <f t="shared" si="24"/>
        <v>&lt;element name="dcat:Distribution" context="/rdf:RDF/dcat:Catalog/dcat:dataset/dcat:Dataset/dcat:distribution/dcat:Distribution"&gt;&lt;label&gt;distributie&lt;/label&gt;&lt;/element&gt;</v>
      </c>
      <c r="E235" t="str">
        <f t="shared" si="21"/>
        <v>&lt;section  name="SectionDistribution"&gt;</v>
      </c>
      <c r="F235" t="str">
        <f t="shared" si="22"/>
        <v>&lt;field name="fieldId-235" xpath="/rdf:RDF/dcat:Catalog/dcat:dataset/dcat:Dataset/dcat:distribution/dcat:Distribution" or="Distribution" in="/rdf:RDF/dcat:Catalog/dcat:dataset/dcat:Dataset/dcat:distribution"/&gt;</v>
      </c>
      <c r="G235" t="str">
        <f t="shared" si="23"/>
        <v/>
      </c>
      <c r="H235" t="str">
        <f t="shared" si="19"/>
        <v>Distribution</v>
      </c>
      <c r="J235" s="8" t="s">
        <v>215</v>
      </c>
      <c r="K235" s="8" t="s">
        <v>151</v>
      </c>
      <c r="L235" s="9" t="s">
        <v>152</v>
      </c>
      <c r="M235" s="9" t="b">
        <v>1</v>
      </c>
      <c r="N235" s="50" t="b">
        <v>1</v>
      </c>
      <c r="O235" s="9" t="b">
        <v>1</v>
      </c>
      <c r="P235" s="9" t="str">
        <f>VLOOKUP(K235,dcat_terms!$B$2:$E$151,3,FALSE)</f>
        <v>dataset distribution</v>
      </c>
      <c r="Q235" s="9" t="str">
        <f>VLOOKUP(K235,dcat_terms!$B$2:$E$151,4,FALSE)</f>
        <v>distributie</v>
      </c>
      <c r="R235" s="10"/>
    </row>
    <row r="236" spans="1:18" outlineLevel="3" x14ac:dyDescent="0.25">
      <c r="A236" t="str">
        <f t="shared" si="20"/>
        <v/>
      </c>
      <c r="B236" t="str">
        <f>IF(AND(M236,J236="class"),L236,IF(ROW()&gt;2,IF(NOT(SUBSTITUTE(L236,B235,"")=L236),B235,""),""))</f>
        <v>/rdf:RDF/dcat:Catalog/dcat:dataset/dcat:Dataset/dcat:distribution/dcat:Distribution</v>
      </c>
      <c r="C236" t="str">
        <f>IF(AND(J236="class",M236,NOT(K236="skos:Concept")),CONCATENATE("&lt;Section",H236,"&gt;",P236,"&lt;/Section",H236,"&gt;"),"")</f>
        <v/>
      </c>
      <c r="D236" t="str">
        <f t="shared" si="24"/>
        <v>&lt;element name="rdf:about" context="/rdf:RDF/dcat:Catalog/dcat:dataset/dcat:Dataset/dcat:distribution/dcat:Distribution/@rdf:about"&gt;&lt;label&gt;URI&lt;/label&gt;&lt;/element&gt;</v>
      </c>
      <c r="E236" t="str">
        <f t="shared" si="21"/>
        <v/>
      </c>
      <c r="F236" t="str">
        <f t="shared" si="22"/>
        <v>&lt;field name="fieldId-236" xpath="/rdf:RDF/dcat:Catalog/dcat:dataset/dcat:Dataset/dcat:distribution/dcat:Distribution/@rdf:about"/&gt;</v>
      </c>
      <c r="G236" t="str">
        <f t="shared" si="23"/>
        <v/>
      </c>
      <c r="H236" t="str">
        <f t="shared" si="19"/>
        <v>about</v>
      </c>
      <c r="J236" s="2" t="s">
        <v>4</v>
      </c>
      <c r="K236" s="2" t="s">
        <v>218</v>
      </c>
      <c r="L236" s="3" t="s">
        <v>369</v>
      </c>
      <c r="M236" s="3" t="b">
        <v>1</v>
      </c>
      <c r="N236" s="3" t="b">
        <v>0</v>
      </c>
      <c r="O236" s="3" t="b">
        <v>1</v>
      </c>
      <c r="P236" s="3" t="str">
        <f>VLOOKUP(K236,dcat_terms!$B$2:$E$151,3,FALSE)</f>
        <v>URI</v>
      </c>
      <c r="Q236" s="3" t="str">
        <f>VLOOKUP(K236,dcat_terms!$B$2:$E$151,4,FALSE)</f>
        <v>URI</v>
      </c>
      <c r="R236" s="4"/>
    </row>
    <row r="237" spans="1:18" outlineLevel="3" x14ac:dyDescent="0.25">
      <c r="A237" t="str">
        <f t="shared" si="20"/>
        <v/>
      </c>
      <c r="B237" t="str">
        <f>IF(AND(M237,J237="class"),L237,IF(ROW()&gt;2,IF(NOT(SUBSTITUTE(L237,B236,"")=L237),B236,""),""))</f>
        <v>/rdf:RDF/dcat:Catalog/dcat:dataset/dcat:Dataset/dcat:distribution/dcat:Distribution</v>
      </c>
      <c r="C237" t="str">
        <f>IF(AND(J237="class",M237,NOT(K237="skos:Concept")),CONCATENATE("&lt;Section",H237,"&gt;",P237,"&lt;/Section",H237,"&gt;"),"")</f>
        <v/>
      </c>
      <c r="D237" t="str">
        <f t="shared" si="24"/>
        <v>&lt;element name="dct:title" context="/rdf:RDF/dcat:Catalog/dcat:dataset/dcat:Dataset/dcat:distribution/dcat:Distribution/dct:title"&gt;&lt;label&gt;titel&lt;/label&gt;&lt;/element&gt;</v>
      </c>
      <c r="E237" t="str">
        <f t="shared" si="21"/>
        <v/>
      </c>
      <c r="F237" t="str">
        <f t="shared" si="22"/>
        <v>&lt;field name="fieldId-237" xpath="/rdf:RDF/dcat:Catalog/dcat:dataset/dcat:Dataset/dcat:distribution/dcat:Distribution/dct:title" or="title" in="/rdf:RDF/dcat:Catalog/dcat:dataset/dcat:Dataset/dcat:distribution/dcat:Distribution"/&gt;</v>
      </c>
      <c r="G237" t="str">
        <f t="shared" si="23"/>
        <v/>
      </c>
      <c r="H237" t="str">
        <f t="shared" si="19"/>
        <v>title</v>
      </c>
      <c r="J237" s="2" t="s">
        <v>4</v>
      </c>
      <c r="K237" s="35" t="s">
        <v>5</v>
      </c>
      <c r="L237" s="3" t="s">
        <v>153</v>
      </c>
      <c r="M237" s="3" t="b">
        <v>1</v>
      </c>
      <c r="N237" s="3" t="b">
        <v>1</v>
      </c>
      <c r="O237" s="3" t="b">
        <v>1</v>
      </c>
      <c r="P237" s="3" t="str">
        <f>VLOOKUP(K237,dcat_terms!$B$2:$E$151,3,FALSE)</f>
        <v>title</v>
      </c>
      <c r="Q237" s="46" t="str">
        <f>VLOOKUP(K237,dcat_terms!$B$2:$E$151,4,FALSE)</f>
        <v>titel</v>
      </c>
      <c r="R237" s="4"/>
    </row>
    <row r="238" spans="1:18" outlineLevel="3" x14ac:dyDescent="0.25">
      <c r="A238" t="str">
        <f t="shared" si="20"/>
        <v/>
      </c>
      <c r="B238" t="str">
        <f>IF(AND(M238,J238="class"),L238,IF(ROW()&gt;2,IF(NOT(SUBSTITUTE(L238,B237,"")=L238),B237,""),""))</f>
        <v>/rdf:RDF/dcat:Catalog/dcat:dataset/dcat:Dataset/dcat:distribution/dcat:Distribution</v>
      </c>
      <c r="C238" t="str">
        <f>IF(AND(J238="class",M238,NOT(K238="skos:Concept")),CONCATENATE("&lt;Section",H238,"&gt;",P238,"&lt;/Section",H238,"&gt;"),"")</f>
        <v/>
      </c>
      <c r="D238" t="str">
        <f t="shared" si="24"/>
        <v>&lt;element name="xml:lang" context="/rdf:RDF/dcat:Catalog/dcat:dataset/dcat:Dataset/dcat:distribution/dcat:Distribution/dct:title/@xml:lang"&gt;&lt;label&gt;taal&lt;/label&gt;&lt;/element&gt;</v>
      </c>
      <c r="E238" t="str">
        <f t="shared" si="21"/>
        <v/>
      </c>
      <c r="F238" t="str">
        <f t="shared" si="22"/>
        <v>&lt;field name="fieldId-238" xpath="/rdf:RDF/dcat:Catalog/dcat:dataset/dcat:Dataset/dcat:distribution/dcat:Distribution/dct:title/@xml:lang"/&gt;</v>
      </c>
      <c r="G238" t="str">
        <f t="shared" si="23"/>
        <v/>
      </c>
      <c r="H238" t="str">
        <f t="shared" ref="H238:H301" si="25">IF(M238,RIGHT(K238,LEN(K238)-SEARCH(":",K238)),"")</f>
        <v>lang</v>
      </c>
      <c r="J238" s="2" t="s">
        <v>4</v>
      </c>
      <c r="K238" s="2" t="s">
        <v>220</v>
      </c>
      <c r="L238" s="3" t="s">
        <v>370</v>
      </c>
      <c r="M238" s="3" t="b">
        <v>1</v>
      </c>
      <c r="N238" s="3" t="b">
        <v>0</v>
      </c>
      <c r="O238" s="3" t="b">
        <v>0</v>
      </c>
      <c r="P238" s="3" t="str">
        <f>VLOOKUP(K238,dcat_terms!$B$2:$E$151,3,FALSE)</f>
        <v>language</v>
      </c>
      <c r="Q238" s="3" t="str">
        <f>VLOOKUP(K238,dcat_terms!$B$2:$E$151,4,FALSE)</f>
        <v>taal</v>
      </c>
      <c r="R238" s="4" t="s">
        <v>655</v>
      </c>
    </row>
    <row r="239" spans="1:18" outlineLevel="3" x14ac:dyDescent="0.25">
      <c r="A239" t="str">
        <f t="shared" si="20"/>
        <v/>
      </c>
      <c r="B239" t="str">
        <f>IF(AND(M239,J239="class"),L239,IF(ROW()&gt;2,IF(NOT(SUBSTITUTE(L239,B238,"")=L239),B238,""),""))</f>
        <v>/rdf:RDF/dcat:Catalog/dcat:dataset/dcat:Dataset/dcat:distribution/dcat:Distribution</v>
      </c>
      <c r="C239" t="str">
        <f>IF(AND(J239="class",M239,NOT(K239="skos:Concept")),CONCATENATE("&lt;Section",H239,"&gt;",P239,"&lt;/Section",H239,"&gt;"),"")</f>
        <v/>
      </c>
      <c r="D239" t="str">
        <f t="shared" si="24"/>
        <v>&lt;element name="dct:description" context="/rdf:RDF/dcat:Catalog/dcat:dataset/dcat:Dataset/dcat:distribution/dcat:Distribution/dct:description"&gt;&lt;label&gt;beschrijving&lt;/label&gt;&lt;/element&gt;</v>
      </c>
      <c r="E239" t="str">
        <f t="shared" si="21"/>
        <v/>
      </c>
      <c r="F239" t="str">
        <f t="shared" si="22"/>
        <v>&lt;field name="fieldId-239" xpath="/rdf:RDF/dcat:Catalog/dcat:dataset/dcat:Dataset/dcat:distribution/dcat:Distribution/dct:description" or="description" in="/rdf:RDF/dcat:Catalog/dcat:dataset/dcat:Dataset/dcat:distribution/dcat:Distribution"/&gt;</v>
      </c>
      <c r="G239" t="str">
        <f t="shared" si="23"/>
        <v/>
      </c>
      <c r="H239" t="str">
        <f t="shared" si="25"/>
        <v>description</v>
      </c>
      <c r="J239" s="2" t="s">
        <v>4</v>
      </c>
      <c r="K239" s="35" t="s">
        <v>7</v>
      </c>
      <c r="L239" s="3" t="s">
        <v>154</v>
      </c>
      <c r="M239" s="3" t="b">
        <v>1</v>
      </c>
      <c r="N239" s="3" t="b">
        <v>1</v>
      </c>
      <c r="O239" s="3" t="b">
        <v>1</v>
      </c>
      <c r="P239" s="3" t="str">
        <f>VLOOKUP(K239,dcat_terms!$B$2:$E$151,3,FALSE)</f>
        <v>description</v>
      </c>
      <c r="Q239" s="46" t="str">
        <f>VLOOKUP(K239,dcat_terms!$B$2:$E$151,4,FALSE)</f>
        <v>beschrijving</v>
      </c>
      <c r="R239" s="4"/>
    </row>
    <row r="240" spans="1:18" outlineLevel="3" x14ac:dyDescent="0.25">
      <c r="A240" t="str">
        <f t="shared" si="20"/>
        <v/>
      </c>
      <c r="B240" t="str">
        <f>IF(AND(M240,J240="class"),L240,IF(ROW()&gt;2,IF(NOT(SUBSTITUTE(L240,B239,"")=L240),B239,""),""))</f>
        <v>/rdf:RDF/dcat:Catalog/dcat:dataset/dcat:Dataset/dcat:distribution/dcat:Distribution</v>
      </c>
      <c r="C240" t="str">
        <f>IF(AND(J240="class",M240,NOT(K240="skos:Concept")),CONCATENATE("&lt;Section",H240,"&gt;",P240,"&lt;/Section",H240,"&gt;"),"")</f>
        <v/>
      </c>
      <c r="D240" t="str">
        <f t="shared" si="24"/>
        <v>&lt;element name="xml:lang" context="/rdf:RDF/dcat:Catalog/dcat:dataset/dcat:Dataset/dcat:distribution/dcat:Distribution/dct:description/@xml:lang"&gt;&lt;label&gt;taal&lt;/label&gt;&lt;/element&gt;</v>
      </c>
      <c r="E240" t="str">
        <f t="shared" si="21"/>
        <v/>
      </c>
      <c r="F240" t="str">
        <f t="shared" si="22"/>
        <v>&lt;field name="fieldId-240" xpath="/rdf:RDF/dcat:Catalog/dcat:dataset/dcat:Dataset/dcat:distribution/dcat:Distribution/dct:description/@xml:lang"/&gt;</v>
      </c>
      <c r="G240" t="str">
        <f t="shared" si="23"/>
        <v/>
      </c>
      <c r="H240" t="str">
        <f t="shared" si="25"/>
        <v>lang</v>
      </c>
      <c r="J240" s="2" t="s">
        <v>4</v>
      </c>
      <c r="K240" s="2" t="s">
        <v>220</v>
      </c>
      <c r="L240" s="3" t="s">
        <v>371</v>
      </c>
      <c r="M240" s="3" t="b">
        <v>1</v>
      </c>
      <c r="N240" s="3" t="b">
        <v>0</v>
      </c>
      <c r="O240" s="3" t="b">
        <v>0</v>
      </c>
      <c r="P240" s="3" t="str">
        <f>VLOOKUP(K240,dcat_terms!$B$2:$E$151,3,FALSE)</f>
        <v>language</v>
      </c>
      <c r="Q240" s="3" t="str">
        <f>VLOOKUP(K240,dcat_terms!$B$2:$E$151,4,FALSE)</f>
        <v>taal</v>
      </c>
      <c r="R240" s="4" t="s">
        <v>655</v>
      </c>
    </row>
    <row r="241" spans="1:18" outlineLevel="3" x14ac:dyDescent="0.25">
      <c r="A241" t="str">
        <f t="shared" si="20"/>
        <v/>
      </c>
      <c r="B241" t="str">
        <f>IF(AND(M241,J241="class"),L241,IF(ROW()&gt;2,IF(NOT(SUBSTITUTE(L241,B240,"")=L241),B240,""),""))</f>
        <v>/rdf:RDF/dcat:Catalog/dcat:dataset/dcat:Dataset/dcat:distribution/dcat:Distribution</v>
      </c>
      <c r="C241" t="str">
        <f>IF(AND(J241="class",M241,NOT(K241="skos:Concept")),CONCATENATE("&lt;Section",H241,"&gt;",P241,"&lt;/Section",H241,"&gt;"),"")</f>
        <v/>
      </c>
      <c r="D241" t="str">
        <f t="shared" si="24"/>
        <v>&lt;element name="dcat:accessURL" context="/rdf:RDF/dcat:Catalog/dcat:dataset/dcat:Dataset/dcat:distribution/dcat:Distribution/dcat:accessURL/@rdf:resource"&gt;&lt;label&gt;URL&lt;/label&gt;&lt;/element&gt;</v>
      </c>
      <c r="E241" t="str">
        <f t="shared" si="21"/>
        <v/>
      </c>
      <c r="F241" t="str">
        <f t="shared" si="22"/>
        <v>&lt;field name="fieldId-241" xpath="/rdf:RDF/dcat:Catalog/dcat:dataset/dcat:Dataset/dcat:distribution/dcat:Distribution/dcat:accessURL/@rdf:resource"/&gt;</v>
      </c>
      <c r="G241" t="str">
        <f t="shared" si="23"/>
        <v/>
      </c>
      <c r="H241" t="str">
        <f t="shared" si="25"/>
        <v>accessURL</v>
      </c>
      <c r="J241" s="2" t="s">
        <v>4</v>
      </c>
      <c r="K241" s="35" t="s">
        <v>155</v>
      </c>
      <c r="L241" s="3" t="s">
        <v>372</v>
      </c>
      <c r="M241" s="3" t="b">
        <v>1</v>
      </c>
      <c r="N241" s="3" t="b">
        <v>1</v>
      </c>
      <c r="O241" s="3" t="b">
        <v>1</v>
      </c>
      <c r="P241" s="3" t="str">
        <f>VLOOKUP(K241,dcat_terms!$B$2:$E$151,3,FALSE)</f>
        <v>access URL</v>
      </c>
      <c r="Q241" s="46" t="str">
        <f>VLOOKUP(K241,dcat_terms!$B$2:$E$151,4,FALSE)</f>
        <v>URL</v>
      </c>
      <c r="R241" s="4"/>
    </row>
    <row r="242" spans="1:18" ht="30" outlineLevel="3" x14ac:dyDescent="0.25">
      <c r="A242" t="str">
        <f t="shared" si="20"/>
        <v/>
      </c>
      <c r="B242" t="str">
        <f>IF(AND(M242,J242="class"),L242,IF(ROW()&gt;2,IF(NOT(SUBSTITUTE(L242,B241,"")=L242),B241,""),""))</f>
        <v>/rdf:RDF/dcat:Catalog/dcat:dataset/dcat:Dataset/dcat:distribution/dcat:Distribution</v>
      </c>
      <c r="C242" t="str">
        <f>IF(AND(J242="class",M242,NOT(K242="skos:Concept")),CONCATENATE("&lt;Section",H242,"&gt;",P242,"&lt;/Section",H242,"&gt;"),"")</f>
        <v/>
      </c>
      <c r="D242" t="str">
        <f t="shared" si="24"/>
        <v>&lt;element name="dcat:downloadURL" context="/rdf:RDF/dcat:Catalog/dcat:dataset/dcat:Dataset/dcat:distribution/dcat:Distribution/dcat:downloadURL/@rdf:resource"&gt;&lt;label&gt;download URL&lt;/label&gt;&lt;/element&gt;</v>
      </c>
      <c r="E242" t="str">
        <f t="shared" si="21"/>
        <v/>
      </c>
      <c r="F242" t="str">
        <f t="shared" si="22"/>
        <v>&lt;field name="fieldId-242" xpath="/rdf:RDF/dcat:Catalog/dcat:dataset/dcat:Dataset/dcat:distribution/dcat:Distribution/dcat:downloadURL/@rdf:resource"/&gt;</v>
      </c>
      <c r="G242" t="str">
        <f t="shared" si="23"/>
        <v/>
      </c>
      <c r="H242" t="str">
        <f t="shared" si="25"/>
        <v>downloadURL</v>
      </c>
      <c r="J242" s="2" t="s">
        <v>4</v>
      </c>
      <c r="K242" s="39" t="s">
        <v>156</v>
      </c>
      <c r="L242" s="3" t="s">
        <v>373</v>
      </c>
      <c r="M242" s="3" t="b">
        <v>1</v>
      </c>
      <c r="N242" s="3" t="b">
        <v>1</v>
      </c>
      <c r="O242" s="3" t="b">
        <v>1</v>
      </c>
      <c r="P242" s="3" t="str">
        <f>VLOOKUP(K242,dcat_terms!$B$2:$E$151,3,FALSE)</f>
        <v>download URL</v>
      </c>
      <c r="Q242" s="3" t="str">
        <f>VLOOKUP(K242,dcat_terms!$B$2:$E$151,4,FALSE)</f>
        <v>download URL</v>
      </c>
      <c r="R242" s="52" t="s">
        <v>852</v>
      </c>
    </row>
    <row r="243" spans="1:18" outlineLevel="3" x14ac:dyDescent="0.25">
      <c r="A243" t="str">
        <f t="shared" si="20"/>
        <v/>
      </c>
      <c r="B243" t="str">
        <f>IF(AND(M243,J243="class"),L243,IF(ROW()&gt;2,IF(NOT(SUBSTITUTE(L243,B242,"")=L243),B242,""),""))</f>
        <v>/rdf:RDF/dcat:Catalog/dcat:dataset/dcat:Dataset/dcat:distribution/dcat:Distribution</v>
      </c>
      <c r="C243" t="str">
        <f>IF(AND(J243="class",M243,NOT(K243="skos:Concept")),CONCATENATE("&lt;Section",H243,"&gt;",P243,"&lt;/Section",H243,"&gt;"),"")</f>
        <v/>
      </c>
      <c r="D243" t="str">
        <f t="shared" si="24"/>
        <v>&lt;element name="dct:issued" context="/rdf:RDF/dcat:Catalog/dcat:dataset/dcat:Dataset/dcat:distribution/dcat:Distribution/dct:issued"&gt;&lt;label&gt;publicatiedatum&lt;/label&gt;&lt;/element&gt;</v>
      </c>
      <c r="E243" t="str">
        <f t="shared" si="21"/>
        <v/>
      </c>
      <c r="F243" t="str">
        <f t="shared" si="22"/>
        <v>&lt;field name="fieldId-243" xpath="/rdf:RDF/dcat:Catalog/dcat:dataset/dcat:Dataset/dcat:distribution/dcat:Distribution/dct:issued" or="issued" in="/rdf:RDF/dcat:Catalog/dcat:dataset/dcat:Dataset/dcat:distribution/dcat:Distribution"/&gt;</v>
      </c>
      <c r="G243" t="str">
        <f t="shared" si="23"/>
        <v/>
      </c>
      <c r="H243" t="str">
        <f t="shared" si="25"/>
        <v>issued</v>
      </c>
      <c r="J243" s="2" t="s">
        <v>4</v>
      </c>
      <c r="K243" s="2" t="s">
        <v>36</v>
      </c>
      <c r="L243" s="3" t="s">
        <v>157</v>
      </c>
      <c r="M243" s="3" t="b">
        <v>1</v>
      </c>
      <c r="N243" s="3" t="b">
        <v>0</v>
      </c>
      <c r="O243" s="3" t="b">
        <v>1</v>
      </c>
      <c r="P243" s="3" t="str">
        <f>VLOOKUP(K243,dcat_terms!$B$2:$E$151,3,FALSE)</f>
        <v>release date</v>
      </c>
      <c r="Q243" s="3" t="str">
        <f>VLOOKUP(K243,dcat_terms!$B$2:$E$151,4,FALSE)</f>
        <v>publicatiedatum</v>
      </c>
      <c r="R243" s="4"/>
    </row>
    <row r="244" spans="1:18" outlineLevel="3" x14ac:dyDescent="0.25">
      <c r="A244" t="str">
        <f t="shared" si="20"/>
        <v/>
      </c>
      <c r="B244" t="str">
        <f>IF(AND(M244,J244="class"),L244,IF(ROW()&gt;2,IF(NOT(SUBSTITUTE(L244,B243,"")=L244),B243,""),""))</f>
        <v>/rdf:RDF/dcat:Catalog/dcat:dataset/dcat:Dataset/dcat:distribution/dcat:Distribution</v>
      </c>
      <c r="C244" t="str">
        <f>IF(AND(J244="class",M244,NOT(K244="skos:Concept")),CONCATENATE("&lt;Section",H244,"&gt;",P244,"&lt;/Section",H244,"&gt;"),"")</f>
        <v/>
      </c>
      <c r="D244" t="str">
        <f t="shared" si="24"/>
        <v/>
      </c>
      <c r="E244" t="str">
        <f t="shared" si="21"/>
        <v/>
      </c>
      <c r="F244" t="str">
        <f t="shared" si="22"/>
        <v/>
      </c>
      <c r="G244" t="str">
        <f t="shared" si="23"/>
        <v/>
      </c>
      <c r="H244" t="str">
        <f t="shared" si="25"/>
        <v/>
      </c>
      <c r="J244" s="2" t="s">
        <v>4</v>
      </c>
      <c r="K244" s="2" t="s">
        <v>250</v>
      </c>
      <c r="L244" s="2" t="s">
        <v>374</v>
      </c>
      <c r="M244" s="48" t="b">
        <v>0</v>
      </c>
      <c r="N244" s="3" t="b">
        <v>0</v>
      </c>
      <c r="O244" s="3" t="b">
        <v>0</v>
      </c>
      <c r="P244" s="3" t="e">
        <f>VLOOKUP(K244,dcat_terms!$B$2:$E$151,3,FALSE)</f>
        <v>#N/A</v>
      </c>
      <c r="Q244" s="3" t="e">
        <f>VLOOKUP(K244,dcat_terms!$B$2:$E$151,4,FALSE)</f>
        <v>#N/A</v>
      </c>
      <c r="R244" s="4" t="s">
        <v>677</v>
      </c>
    </row>
    <row r="245" spans="1:18" outlineLevel="3" x14ac:dyDescent="0.25">
      <c r="A245" t="str">
        <f t="shared" si="20"/>
        <v/>
      </c>
      <c r="B245" t="str">
        <f>IF(AND(M245,J245="class"),L245,IF(ROW()&gt;2,IF(NOT(SUBSTITUTE(L245,B244,"")=L245),B244,""),""))</f>
        <v>/rdf:RDF/dcat:Catalog/dcat:dataset/dcat:Dataset/dcat:distribution/dcat:Distribution</v>
      </c>
      <c r="C245" t="str">
        <f>IF(AND(J245="class",M245,NOT(K245="skos:Concept")),CONCATENATE("&lt;Section",H245,"&gt;",P245,"&lt;/Section",H245,"&gt;"),"")</f>
        <v/>
      </c>
      <c r="D245" t="str">
        <f t="shared" si="24"/>
        <v>&lt;element name="dct:modified" context="/rdf:RDF/dcat:Catalog/dcat:dataset/dcat:Dataset/dcat:distribution/dcat:Distribution/dct:modified"&gt;&lt;label&gt;laatst gewijzigd&lt;/label&gt;&lt;/element&gt;</v>
      </c>
      <c r="E245" t="str">
        <f t="shared" si="21"/>
        <v/>
      </c>
      <c r="F245" t="str">
        <f t="shared" si="22"/>
        <v>&lt;field name="fieldId-245" xpath="/rdf:RDF/dcat:Catalog/dcat:dataset/dcat:Dataset/dcat:distribution/dcat:Distribution/dct:modified" or="modified" in="/rdf:RDF/dcat:Catalog/dcat:dataset/dcat:Dataset/dcat:distribution/dcat:Distribution"/&gt;</v>
      </c>
      <c r="G245" t="str">
        <f t="shared" si="23"/>
        <v/>
      </c>
      <c r="H245" t="str">
        <f t="shared" si="25"/>
        <v>modified</v>
      </c>
      <c r="J245" s="2" t="s">
        <v>4</v>
      </c>
      <c r="K245" s="2" t="s">
        <v>38</v>
      </c>
      <c r="L245" s="3" t="s">
        <v>158</v>
      </c>
      <c r="M245" s="3" t="b">
        <v>1</v>
      </c>
      <c r="N245" s="3" t="b">
        <v>0</v>
      </c>
      <c r="O245" s="3" t="b">
        <v>1</v>
      </c>
      <c r="P245" s="3" t="str">
        <f>VLOOKUP(K245,dcat_terms!$B$2:$E$151,3,FALSE)</f>
        <v>update/ modification date</v>
      </c>
      <c r="Q245" s="3" t="str">
        <f>VLOOKUP(K245,dcat_terms!$B$2:$E$151,4,FALSE)</f>
        <v>laatst gewijzigd</v>
      </c>
      <c r="R245" s="4"/>
    </row>
    <row r="246" spans="1:18" outlineLevel="3" x14ac:dyDescent="0.25">
      <c r="A246" t="str">
        <f t="shared" si="20"/>
        <v/>
      </c>
      <c r="B246" t="str">
        <f>IF(AND(M246,J246="class"),L246,IF(ROW()&gt;2,IF(NOT(SUBSTITUTE(L246,B245,"")=L246),B245,""),""))</f>
        <v>/rdf:RDF/dcat:Catalog/dcat:dataset/dcat:Dataset/dcat:distribution/dcat:Distribution</v>
      </c>
      <c r="C246" t="str">
        <f>IF(AND(J246="class",M246,NOT(K246="skos:Concept")),CONCATENATE("&lt;Section",H246,"&gt;",P246,"&lt;/Section",H246,"&gt;"),"")</f>
        <v/>
      </c>
      <c r="D246" t="str">
        <f t="shared" si="24"/>
        <v/>
      </c>
      <c r="E246" t="str">
        <f t="shared" si="21"/>
        <v/>
      </c>
      <c r="F246" t="str">
        <f t="shared" si="22"/>
        <v/>
      </c>
      <c r="G246" t="str">
        <f t="shared" si="23"/>
        <v/>
      </c>
      <c r="H246" t="str">
        <f t="shared" si="25"/>
        <v/>
      </c>
      <c r="J246" s="2" t="s">
        <v>4</v>
      </c>
      <c r="K246" s="2" t="s">
        <v>250</v>
      </c>
      <c r="L246" s="2" t="s">
        <v>375</v>
      </c>
      <c r="M246" s="48" t="b">
        <v>0</v>
      </c>
      <c r="N246" s="3" t="b">
        <v>0</v>
      </c>
      <c r="O246" s="3" t="b">
        <v>0</v>
      </c>
      <c r="P246" s="3" t="e">
        <f>VLOOKUP(K246,dcat_terms!$B$2:$E$151,3,FALSE)</f>
        <v>#N/A</v>
      </c>
      <c r="Q246" s="3" t="e">
        <f>VLOOKUP(K246,dcat_terms!$B$2:$E$151,4,FALSE)</f>
        <v>#N/A</v>
      </c>
      <c r="R246" s="4" t="s">
        <v>677</v>
      </c>
    </row>
    <row r="247" spans="1:18" outlineLevel="3" x14ac:dyDescent="0.25">
      <c r="A247" t="str">
        <f t="shared" si="20"/>
        <v>&lt;name&gt;dct:format&lt;/name&gt;</v>
      </c>
      <c r="B247" t="str">
        <f>IF(AND(M247,J247="class"),L247,IF(ROW()&gt;2,IF(NOT(SUBSTITUTE(L247,B246,"")=L247),B246,""),""))</f>
        <v>/rdf:RDF/dcat:Catalog/dcat:dataset/dcat:Dataset/dcat:distribution/dcat:Distribution</v>
      </c>
      <c r="C247" t="str">
        <f>IF(AND(J247="class",M247,NOT(K247="skos:Concept")),CONCATENATE("&lt;Section",H247,"&gt;",P247,"&lt;/Section",H247,"&gt;"),"")</f>
        <v/>
      </c>
      <c r="D247" t="str">
        <f t="shared" si="24"/>
        <v>&lt;element name="dct:format" context="/rdf:RDF/dcat:Catalog/dcat:dataset/dcat:Dataset/dcat:distribution/dcat:Distribution/dct:format"&gt;&lt;label&gt;formaat&lt;/label&gt;&lt;/element&gt;</v>
      </c>
      <c r="E247" t="str">
        <f t="shared" si="21"/>
        <v/>
      </c>
      <c r="F247" t="str">
        <f t="shared" si="22"/>
        <v/>
      </c>
      <c r="G247" t="str">
        <f t="shared" si="23"/>
        <v>&lt;/section&gt;</v>
      </c>
      <c r="H247" t="str">
        <f t="shared" si="25"/>
        <v>format</v>
      </c>
      <c r="J247" s="2" t="s">
        <v>214</v>
      </c>
      <c r="K247" s="35" t="s">
        <v>159</v>
      </c>
      <c r="L247" s="3" t="s">
        <v>160</v>
      </c>
      <c r="M247" s="3" t="b">
        <v>1</v>
      </c>
      <c r="N247" s="3" t="b">
        <v>1</v>
      </c>
      <c r="O247" s="3" t="b">
        <v>1</v>
      </c>
      <c r="P247" s="3" t="str">
        <f>VLOOKUP(K247,dcat_terms!$B$2:$E$151,3,FALSE)</f>
        <v>format</v>
      </c>
      <c r="Q247" s="46" t="str">
        <f>VLOOKUP(K247,dcat_terms!$B$2:$E$151,4,FALSE)</f>
        <v>formaat</v>
      </c>
      <c r="R247" s="4"/>
    </row>
    <row r="248" spans="1:18" outlineLevel="3" x14ac:dyDescent="0.25">
      <c r="A248" t="str">
        <f t="shared" si="20"/>
        <v/>
      </c>
      <c r="B248" t="str">
        <f>IF(AND(M248,J248="class"),L248,IF(ROW()&gt;2,IF(NOT(SUBSTITUTE(L248,B247,"")=L248),B247,""),""))</f>
        <v>/rdf:RDF/dcat:Catalog/dcat:dataset/dcat:Dataset/dcat:distribution/dcat:Distribution/dct:format/skos:Concept</v>
      </c>
      <c r="C248" t="str">
        <f>IF(AND(J248="class",M248,NOT(K248="skos:Concept")),CONCATENATE("&lt;Section",H248,"&gt;",P248,"&lt;/Section",H248,"&gt;"),"")</f>
        <v/>
      </c>
      <c r="D248" t="str">
        <f t="shared" si="24"/>
        <v>&lt;element name="skos:Concept" context="/rdf:RDF/dcat:Catalog/dcat:dataset/dcat:Dataset/dcat:distribution/dcat:Distribution/dct:format/skos:Concept"&gt;&lt;label&gt;concept&lt;/label&gt;&lt;/element&gt;</v>
      </c>
      <c r="E248" t="str">
        <f t="shared" si="21"/>
        <v>&lt;section xpath="/rdf:RDF/dcat:Catalog/dcat:dataset/dcat:Dataset/dcat:distribution/dcat:Distribution/dct:format/skos:Concept" name="SectionConcept"&gt;</v>
      </c>
      <c r="F248" t="str">
        <f t="shared" si="22"/>
        <v/>
      </c>
      <c r="G248" t="str">
        <f t="shared" si="23"/>
        <v/>
      </c>
      <c r="H248" t="str">
        <f t="shared" si="25"/>
        <v>Concept</v>
      </c>
      <c r="J248" s="8" t="s">
        <v>215</v>
      </c>
      <c r="K248" s="36" t="s">
        <v>17</v>
      </c>
      <c r="L248" s="9" t="s">
        <v>161</v>
      </c>
      <c r="M248" s="9" t="b">
        <v>1</v>
      </c>
      <c r="N248" s="9" t="b">
        <v>1</v>
      </c>
      <c r="O248" s="9" t="b">
        <v>1</v>
      </c>
      <c r="P248" s="9" t="str">
        <f>VLOOKUP(K248,dcat_terms!$B$2:$E$151,3,FALSE)</f>
        <v>concept</v>
      </c>
      <c r="Q248" s="9" t="str">
        <f>VLOOKUP(K248,dcat_terms!$B$2:$E$151,4,FALSE)</f>
        <v>concept</v>
      </c>
      <c r="R248" s="10" t="s">
        <v>684</v>
      </c>
    </row>
    <row r="249" spans="1:18" outlineLevel="4" x14ac:dyDescent="0.25">
      <c r="A249" t="str">
        <f t="shared" si="20"/>
        <v/>
      </c>
      <c r="B249" t="str">
        <f>IF(AND(M249,J249="class"),L249,IF(ROW()&gt;2,IF(NOT(SUBSTITUTE(L249,B248,"")=L249),B248,""),""))</f>
        <v>/rdf:RDF/dcat:Catalog/dcat:dataset/dcat:Dataset/dcat:distribution/dcat:Distribution/dct:format/skos:Concept</v>
      </c>
      <c r="C249" t="str">
        <f>IF(AND(J249="class",M249,NOT(K249="skos:Concept")),CONCATENATE("&lt;Section",H249,"&gt;",P249,"&lt;/Section",H249,"&gt;"),"")</f>
        <v/>
      </c>
      <c r="D249" t="str">
        <f t="shared" si="24"/>
        <v>&lt;element name="rdf:about" context="/rdf:RDF/dcat:Catalog/dcat:dataset/dcat:Dataset/dcat:distribution/dcat:Distribution/dct:format/skos:Concept/@rdf:about"&gt;&lt;label&gt;URI&lt;/label&gt;&lt;/element&gt;</v>
      </c>
      <c r="E249" t="str">
        <f t="shared" si="21"/>
        <v/>
      </c>
      <c r="F249" t="str">
        <f t="shared" si="22"/>
        <v/>
      </c>
      <c r="G249" t="str">
        <f t="shared" si="23"/>
        <v/>
      </c>
      <c r="H249" t="str">
        <f t="shared" si="25"/>
        <v>about</v>
      </c>
      <c r="J249" s="2" t="s">
        <v>4</v>
      </c>
      <c r="K249" s="2" t="s">
        <v>218</v>
      </c>
      <c r="L249" s="3" t="s">
        <v>376</v>
      </c>
      <c r="M249" s="3" t="b">
        <v>1</v>
      </c>
      <c r="N249" s="3" t="b">
        <v>0</v>
      </c>
      <c r="O249" s="3" t="b">
        <v>1</v>
      </c>
      <c r="P249" s="3" t="str">
        <f>VLOOKUP(K249,dcat_terms!$B$2:$E$151,3,FALSE)</f>
        <v>URI</v>
      </c>
      <c r="Q249" s="3" t="str">
        <f>VLOOKUP(K249,dcat_terms!$B$2:$E$151,4,FALSE)</f>
        <v>URI</v>
      </c>
      <c r="R249" s="4"/>
    </row>
    <row r="250" spans="1:18" outlineLevel="4" x14ac:dyDescent="0.25">
      <c r="A250" t="str">
        <f t="shared" si="20"/>
        <v/>
      </c>
      <c r="B250" t="str">
        <f>IF(AND(M250,J250="class"),L250,IF(ROW()&gt;2,IF(NOT(SUBSTITUTE(L250,B249,"")=L250),B249,""),""))</f>
        <v>/rdf:RDF/dcat:Catalog/dcat:dataset/dcat:Dataset/dcat:distribution/dcat:Distribution/dct:format/skos:Concept</v>
      </c>
      <c r="C250" t="str">
        <f>IF(AND(J250="class",M250,NOT(K250="skos:Concept")),CONCATENATE("&lt;Section",H250,"&gt;",P250,"&lt;/Section",H250,"&gt;"),"")</f>
        <v/>
      </c>
      <c r="D250" t="str">
        <f t="shared" si="24"/>
        <v>&lt;element name="rdf:type" context="/rdf:RDF/dcat:Catalog/dcat:dataset/dcat:Dataset/dcat:distribution/dcat:Distribution/dct:format/skos:Concept/rdf:type/@rdf:resource"&gt;&lt;label&gt;rdf klasse&lt;/label&gt;&lt;/element&gt;</v>
      </c>
      <c r="E250" t="str">
        <f t="shared" si="21"/>
        <v/>
      </c>
      <c r="F250" t="str">
        <f t="shared" si="22"/>
        <v/>
      </c>
      <c r="G250" t="str">
        <f t="shared" si="23"/>
        <v/>
      </c>
      <c r="H250" t="str">
        <f t="shared" si="25"/>
        <v>type</v>
      </c>
      <c r="J250" s="2" t="s">
        <v>4</v>
      </c>
      <c r="K250" s="2" t="s">
        <v>226</v>
      </c>
      <c r="L250" s="3" t="s">
        <v>377</v>
      </c>
      <c r="M250" s="3" t="b">
        <v>1</v>
      </c>
      <c r="N250" s="3" t="b">
        <v>0</v>
      </c>
      <c r="O250" s="3" t="b">
        <v>1</v>
      </c>
      <c r="P250" s="3" t="str">
        <f>VLOOKUP(K250,dcat_terms!$B$2:$E$151,3,FALSE)</f>
        <v>rdf class</v>
      </c>
      <c r="Q250" s="3" t="str">
        <f>VLOOKUP(K250,dcat_terms!$B$2:$E$151,4,FALSE)</f>
        <v>rdf klasse</v>
      </c>
      <c r="R250" s="4" t="s">
        <v>678</v>
      </c>
    </row>
    <row r="251" spans="1:18" outlineLevel="4" x14ac:dyDescent="0.25">
      <c r="A251" t="str">
        <f t="shared" si="20"/>
        <v/>
      </c>
      <c r="B251" t="str">
        <f>IF(AND(M251,J251="class"),L251,IF(ROW()&gt;2,IF(NOT(SUBSTITUTE(L251,B250,"")=L251),B250,""),""))</f>
        <v>/rdf:RDF/dcat:Catalog/dcat:dataset/dcat:Dataset/dcat:distribution/dcat:Distribution/dct:format/skos:Concept</v>
      </c>
      <c r="C251" t="str">
        <f>IF(AND(J251="class",M251,NOT(K251="skos:Concept")),CONCATENATE("&lt;Section",H251,"&gt;",P251,"&lt;/Section",H251,"&gt;"),"")</f>
        <v/>
      </c>
      <c r="D251" t="str">
        <f t="shared" si="24"/>
        <v>&lt;element name="skos:prefLabel" context="/rdf:RDF/dcat:Catalog/dcat:dataset/dcat:Dataset/dcat:distribution/dcat:Distribution/dct:format/skos:Concept/skos:prefLabel"&gt;&lt;label&gt;label&lt;/label&gt;&lt;/element&gt;</v>
      </c>
      <c r="E251" t="str">
        <f t="shared" si="21"/>
        <v/>
      </c>
      <c r="F251" t="str">
        <f t="shared" si="22"/>
        <v/>
      </c>
      <c r="G251" t="str">
        <f t="shared" si="23"/>
        <v/>
      </c>
      <c r="H251" t="str">
        <f t="shared" si="25"/>
        <v>prefLabel</v>
      </c>
      <c r="J251" s="2" t="s">
        <v>4</v>
      </c>
      <c r="K251" s="35" t="s">
        <v>229</v>
      </c>
      <c r="L251" s="3" t="s">
        <v>378</v>
      </c>
      <c r="M251" s="3" t="b">
        <v>1</v>
      </c>
      <c r="N251" s="3" t="b">
        <v>1</v>
      </c>
      <c r="O251" s="3" t="b">
        <v>1</v>
      </c>
      <c r="P251" s="3" t="str">
        <f>VLOOKUP(K251,dcat_terms!$B$2:$E$151,3,FALSE)</f>
        <v>preferred label</v>
      </c>
      <c r="Q251" s="3" t="str">
        <f>VLOOKUP(K251,dcat_terms!$B$2:$E$151,4,FALSE)</f>
        <v>label</v>
      </c>
      <c r="R251" s="4"/>
    </row>
    <row r="252" spans="1:18" outlineLevel="4" x14ac:dyDescent="0.25">
      <c r="A252" t="str">
        <f t="shared" si="20"/>
        <v/>
      </c>
      <c r="B252" t="str">
        <f>IF(AND(M252,J252="class"),L252,IF(ROW()&gt;2,IF(NOT(SUBSTITUTE(L252,B251,"")=L252),B251,""),""))</f>
        <v>/rdf:RDF/dcat:Catalog/dcat:dataset/dcat:Dataset/dcat:distribution/dcat:Distribution/dct:format/skos:Concept</v>
      </c>
      <c r="C252" t="str">
        <f>IF(AND(J252="class",M252,NOT(K252="skos:Concept")),CONCATENATE("&lt;Section",H252,"&gt;",P252,"&lt;/Section",H252,"&gt;"),"")</f>
        <v/>
      </c>
      <c r="D252" t="str">
        <f t="shared" si="24"/>
        <v>&lt;element name="xml:lang" context="/rdf:RDF/dcat:Catalog/dcat:dataset/dcat:Dataset/dcat:distribution/dcat:Distribution/dct:format/skos:Concept/skos:prefLabel/@xml:lang"&gt;&lt;label&gt;taal&lt;/label&gt;&lt;/element&gt;</v>
      </c>
      <c r="E252" t="str">
        <f t="shared" si="21"/>
        <v/>
      </c>
      <c r="F252" t="str">
        <f t="shared" si="22"/>
        <v/>
      </c>
      <c r="G252" t="str">
        <f t="shared" si="23"/>
        <v/>
      </c>
      <c r="H252" t="str">
        <f t="shared" si="25"/>
        <v>lang</v>
      </c>
      <c r="J252" s="2" t="s">
        <v>4</v>
      </c>
      <c r="K252" s="2" t="s">
        <v>220</v>
      </c>
      <c r="L252" s="3" t="s">
        <v>379</v>
      </c>
      <c r="M252" s="3" t="b">
        <v>1</v>
      </c>
      <c r="N252" s="3" t="b">
        <v>0</v>
      </c>
      <c r="O252" s="3" t="b">
        <v>0</v>
      </c>
      <c r="P252" s="3" t="str">
        <f>VLOOKUP(K252,dcat_terms!$B$2:$E$151,3,FALSE)</f>
        <v>language</v>
      </c>
      <c r="Q252" s="3" t="str">
        <f>VLOOKUP(K252,dcat_terms!$B$2:$E$151,4,FALSE)</f>
        <v>taal</v>
      </c>
      <c r="R252" s="4" t="s">
        <v>655</v>
      </c>
    </row>
    <row r="253" spans="1:18" outlineLevel="4" x14ac:dyDescent="0.25">
      <c r="A253" t="str">
        <f t="shared" si="20"/>
        <v/>
      </c>
      <c r="B253" t="str">
        <f>IF(AND(M253,J253="class"),L253,IF(ROW()&gt;2,IF(NOT(SUBSTITUTE(L253,B252,"")=L253),B252,""),""))</f>
        <v>/rdf:RDF/dcat:Catalog/dcat:dataset/dcat:Dataset/dcat:distribution/dcat:Distribution/dct:format/skos:Concept</v>
      </c>
      <c r="C253" t="str">
        <f>IF(AND(J253="class",M253,NOT(K253="skos:Concept")),CONCATENATE("&lt;Section",H253,"&gt;",P253,"&lt;/Section",H253,"&gt;"),"")</f>
        <v/>
      </c>
      <c r="D253" t="str">
        <f t="shared" si="24"/>
        <v>&lt;element name="skos:inScheme" context="/rdf:RDF/dcat:Catalog/dcat:dataset/dcat:Dataset/dcat:distribution/dcat:Distribution/dct:format/skos:Concept/skos:inScheme/@rdf:resource"&gt;&lt;label&gt;in thesaurus&lt;/label&gt;&lt;/element&gt;</v>
      </c>
      <c r="E253" t="str">
        <f t="shared" si="21"/>
        <v/>
      </c>
      <c r="F253" t="str">
        <f t="shared" si="22"/>
        <v/>
      </c>
      <c r="G253" t="str">
        <f t="shared" si="23"/>
        <v>&lt;/section&gt;</v>
      </c>
      <c r="H253" t="str">
        <f t="shared" si="25"/>
        <v>inScheme</v>
      </c>
      <c r="J253" s="2" t="s">
        <v>4</v>
      </c>
      <c r="K253" s="2" t="s">
        <v>232</v>
      </c>
      <c r="L253" s="3" t="s">
        <v>380</v>
      </c>
      <c r="M253" s="3" t="b">
        <v>1</v>
      </c>
      <c r="N253" s="3" t="b">
        <v>0</v>
      </c>
      <c r="O253" s="3" t="b">
        <v>1</v>
      </c>
      <c r="P253" s="3" t="str">
        <f>VLOOKUP(K253,dcat_terms!$B$2:$E$151,3,FALSE)</f>
        <v>in scheme</v>
      </c>
      <c r="Q253" s="3" t="str">
        <f>VLOOKUP(K253,dcat_terms!$B$2:$E$151,4,FALSE)</f>
        <v>in thesaurus</v>
      </c>
      <c r="R253" s="4"/>
    </row>
    <row r="254" spans="1:18" outlineLevel="3" x14ac:dyDescent="0.25">
      <c r="A254" t="str">
        <f t="shared" si="20"/>
        <v>&lt;name&gt;dcat:mediaType&lt;/name&gt;</v>
      </c>
      <c r="B254" t="str">
        <f>IF(AND(M254,J254="class"),L254,IF(ROW()&gt;2,IF(NOT(SUBSTITUTE(L254,B253,"")=L254),B253,""),""))</f>
        <v/>
      </c>
      <c r="C254" t="str">
        <f>IF(AND(J254="class",M254,NOT(K254="skos:Concept")),CONCATENATE("&lt;Section",H254,"&gt;",P254,"&lt;/Section",H254,"&gt;"),"")</f>
        <v/>
      </c>
      <c r="D254" t="str">
        <f t="shared" si="24"/>
        <v>&lt;element name="dcat:mediaType" context="/rdf:RDF/dcat:Catalog/dcat:dataset/dcat:Dataset/dcat:distribution/dcat:Distribution/dcat:mediaType"&gt;&lt;label&gt;mediatype&lt;/label&gt;&lt;/element&gt;</v>
      </c>
      <c r="E254" t="str">
        <f t="shared" si="21"/>
        <v/>
      </c>
      <c r="F254" t="str">
        <f t="shared" si="22"/>
        <v/>
      </c>
      <c r="G254" t="str">
        <f t="shared" si="23"/>
        <v/>
      </c>
      <c r="H254" t="str">
        <f t="shared" si="25"/>
        <v>mediaType</v>
      </c>
      <c r="J254" s="2" t="s">
        <v>4</v>
      </c>
      <c r="K254" s="39" t="s">
        <v>162</v>
      </c>
      <c r="L254" s="3" t="s">
        <v>163</v>
      </c>
      <c r="M254" s="3" t="b">
        <v>1</v>
      </c>
      <c r="N254" s="49" t="b">
        <v>1</v>
      </c>
      <c r="O254" s="3" t="b">
        <v>1</v>
      </c>
      <c r="P254" s="3" t="str">
        <f>VLOOKUP(K254,dcat_terms!$B$2:$E$151,3,FALSE)</f>
        <v>media type</v>
      </c>
      <c r="Q254" s="46" t="str">
        <f>VLOOKUP(K254,dcat_terms!$B$2:$E$151,4,FALSE)</f>
        <v>mediatype</v>
      </c>
      <c r="R254" s="4"/>
    </row>
    <row r="255" spans="1:18" outlineLevel="3" x14ac:dyDescent="0.25">
      <c r="A255" t="str">
        <f t="shared" si="20"/>
        <v/>
      </c>
      <c r="B255" t="str">
        <f>IF(AND(M255,J255="class"),L255,IF(ROW()&gt;2,IF(NOT(SUBSTITUTE(L255,B254,"")=L255),B254,""),""))</f>
        <v>/rdf:RDF/dcat:Catalog/dcat:dataset/dcat:Dataset/dcat:distribution/dcat:Distribution/dcat:mediaType/skos:Concept</v>
      </c>
      <c r="C255" t="str">
        <f>IF(AND(J255="class",M255,NOT(K255="skos:Concept")),CONCATENATE("&lt;Section",H255,"&gt;",P255,"&lt;/Section",H255,"&gt;"),"")</f>
        <v/>
      </c>
      <c r="D255" t="str">
        <f t="shared" si="24"/>
        <v>&lt;element name="skos:Concept" context="/rdf:RDF/dcat:Catalog/dcat:dataset/dcat:Dataset/dcat:distribution/dcat:Distribution/dcat:mediaType/skos:Concept"&gt;&lt;label&gt;concept&lt;/label&gt;&lt;/element&gt;</v>
      </c>
      <c r="E255" t="str">
        <f t="shared" si="21"/>
        <v>&lt;section xpath="/rdf:RDF/dcat:Catalog/dcat:dataset/dcat:Dataset/dcat:distribution/dcat:Distribution/dcat:mediaType/skos:Concept" name="SectionConcept"&gt;</v>
      </c>
      <c r="F255" t="str">
        <f t="shared" si="22"/>
        <v/>
      </c>
      <c r="G255" t="str">
        <f t="shared" si="23"/>
        <v/>
      </c>
      <c r="H255" t="str">
        <f t="shared" si="25"/>
        <v>Concept</v>
      </c>
      <c r="J255" s="8" t="s">
        <v>215</v>
      </c>
      <c r="K255" s="40" t="s">
        <v>17</v>
      </c>
      <c r="L255" s="9" t="s">
        <v>626</v>
      </c>
      <c r="M255" s="9" t="b">
        <v>1</v>
      </c>
      <c r="N255" s="50" t="b">
        <v>1</v>
      </c>
      <c r="O255" s="9" t="b">
        <v>1</v>
      </c>
      <c r="P255" s="9" t="str">
        <f>VLOOKUP(K255,dcat_terms!$B$2:$E$151,3,FALSE)</f>
        <v>concept</v>
      </c>
      <c r="Q255" s="9" t="str">
        <f>VLOOKUP(K255,dcat_terms!$B$2:$E$151,4,FALSE)</f>
        <v>concept</v>
      </c>
      <c r="R255" s="10" t="s">
        <v>684</v>
      </c>
    </row>
    <row r="256" spans="1:18" outlineLevel="4" x14ac:dyDescent="0.25">
      <c r="A256" t="str">
        <f t="shared" si="20"/>
        <v/>
      </c>
      <c r="B256" t="str">
        <f>IF(AND(M256,J256="class"),L256,IF(ROW()&gt;2,IF(NOT(SUBSTITUTE(L256,B255,"")=L256),B255,""),""))</f>
        <v>/rdf:RDF/dcat:Catalog/dcat:dataset/dcat:Dataset/dcat:distribution/dcat:Distribution/dcat:mediaType/skos:Concept</v>
      </c>
      <c r="C256" t="str">
        <f>IF(AND(J256="class",M256,NOT(K256="skos:Concept")),CONCATENATE("&lt;Section",H256,"&gt;",P256,"&lt;/Section",H256,"&gt;"),"")</f>
        <v/>
      </c>
      <c r="D256" t="str">
        <f t="shared" si="24"/>
        <v>&lt;element name="rdf:about" context="/rdf:RDF/dcat:Catalog/dcat:dataset/dcat:Dataset/dcat:distribution/dcat:Distribution/dcat:mediaType/skos:Concept/@rdf:about"&gt;&lt;label&gt;URI&lt;/label&gt;&lt;/element&gt;</v>
      </c>
      <c r="E256" t="str">
        <f t="shared" si="21"/>
        <v/>
      </c>
      <c r="F256" t="str">
        <f t="shared" si="22"/>
        <v/>
      </c>
      <c r="G256" t="str">
        <f t="shared" si="23"/>
        <v/>
      </c>
      <c r="H256" t="str">
        <f t="shared" si="25"/>
        <v>about</v>
      </c>
      <c r="J256" s="2" t="s">
        <v>4</v>
      </c>
      <c r="K256" s="2" t="s">
        <v>218</v>
      </c>
      <c r="L256" s="3" t="s">
        <v>627</v>
      </c>
      <c r="M256" s="3" t="b">
        <v>1</v>
      </c>
      <c r="N256" s="3" t="b">
        <v>0</v>
      </c>
      <c r="O256" s="3" t="b">
        <v>1</v>
      </c>
      <c r="P256" s="3" t="str">
        <f>VLOOKUP(K256,dcat_terms!$B$2:$E$151,3,FALSE)</f>
        <v>URI</v>
      </c>
      <c r="Q256" s="3" t="str">
        <f>VLOOKUP(K256,dcat_terms!$B$2:$E$151,4,FALSE)</f>
        <v>URI</v>
      </c>
      <c r="R256" s="4" t="s">
        <v>684</v>
      </c>
    </row>
    <row r="257" spans="1:18" outlineLevel="4" x14ac:dyDescent="0.25">
      <c r="A257" t="str">
        <f t="shared" si="20"/>
        <v/>
      </c>
      <c r="B257" t="str">
        <f>IF(AND(M257,J257="class"),L257,IF(ROW()&gt;2,IF(NOT(SUBSTITUTE(L257,B256,"")=L257),B256,""),""))</f>
        <v>/rdf:RDF/dcat:Catalog/dcat:dataset/dcat:Dataset/dcat:distribution/dcat:Distribution/dcat:mediaType/skos:Concept</v>
      </c>
      <c r="C257" t="str">
        <f>IF(AND(J257="class",M257,NOT(K257="skos:Concept")),CONCATENATE("&lt;Section",H257,"&gt;",P257,"&lt;/Section",H257,"&gt;"),"")</f>
        <v/>
      </c>
      <c r="D257" t="str">
        <f t="shared" si="24"/>
        <v>&lt;element name="rdf:type" context="/rdf:RDF/dcat:Catalog/dcat:dataset/dcat:Dataset/dcat:distribution/dcat:Distribution/dcat:mediaType/skos:Concept/rdf:type/@rdf:resource"&gt;&lt;label&gt;rdf klasse&lt;/label&gt;&lt;/element&gt;</v>
      </c>
      <c r="E257" t="str">
        <f t="shared" si="21"/>
        <v/>
      </c>
      <c r="F257" t="str">
        <f t="shared" si="22"/>
        <v/>
      </c>
      <c r="G257" t="str">
        <f t="shared" si="23"/>
        <v/>
      </c>
      <c r="H257" t="str">
        <f t="shared" si="25"/>
        <v>type</v>
      </c>
      <c r="J257" s="2" t="s">
        <v>4</v>
      </c>
      <c r="K257" s="2" t="s">
        <v>226</v>
      </c>
      <c r="L257" s="3" t="s">
        <v>628</v>
      </c>
      <c r="M257" s="3" t="b">
        <v>1</v>
      </c>
      <c r="N257" s="3" t="b">
        <v>0</v>
      </c>
      <c r="O257" s="3" t="b">
        <v>1</v>
      </c>
      <c r="P257" s="3" t="str">
        <f>VLOOKUP(K257,dcat_terms!$B$2:$E$151,3,FALSE)</f>
        <v>rdf class</v>
      </c>
      <c r="Q257" s="3" t="str">
        <f>VLOOKUP(K257,dcat_terms!$B$2:$E$151,4,FALSE)</f>
        <v>rdf klasse</v>
      </c>
      <c r="R257" s="4" t="s">
        <v>678</v>
      </c>
    </row>
    <row r="258" spans="1:18" outlineLevel="4" x14ac:dyDescent="0.25">
      <c r="A258" t="str">
        <f t="shared" si="20"/>
        <v/>
      </c>
      <c r="B258" t="str">
        <f>IF(AND(M258,J258="class"),L258,IF(ROW()&gt;2,IF(NOT(SUBSTITUTE(L258,B257,"")=L258),B257,""),""))</f>
        <v>/rdf:RDF/dcat:Catalog/dcat:dataset/dcat:Dataset/dcat:distribution/dcat:Distribution/dcat:mediaType/skos:Concept</v>
      </c>
      <c r="C258" t="str">
        <f>IF(AND(J258="class",M258,NOT(K258="skos:Concept")),CONCATENATE("&lt;Section",H258,"&gt;",P258,"&lt;/Section",H258,"&gt;"),"")</f>
        <v/>
      </c>
      <c r="D258" t="str">
        <f t="shared" si="24"/>
        <v>&lt;element name="skos:prefLabel" context="/rdf:RDF/dcat:Catalog/dcat:dataset/dcat:Dataset/dcat:distribution/dcat:Distribution/dcat:mediaType/skos:Concept/skos:prefLabel"&gt;&lt;label&gt;label&lt;/label&gt;&lt;/element&gt;</v>
      </c>
      <c r="E258" t="str">
        <f t="shared" si="21"/>
        <v/>
      </c>
      <c r="F258" t="str">
        <f t="shared" si="22"/>
        <v/>
      </c>
      <c r="G258" t="str">
        <f t="shared" si="23"/>
        <v/>
      </c>
      <c r="H258" t="str">
        <f t="shared" si="25"/>
        <v>prefLabel</v>
      </c>
      <c r="J258" s="2" t="s">
        <v>4</v>
      </c>
      <c r="K258" s="35" t="s">
        <v>229</v>
      </c>
      <c r="L258" s="3" t="s">
        <v>629</v>
      </c>
      <c r="M258" s="3" t="b">
        <v>1</v>
      </c>
      <c r="N258" s="3" t="b">
        <v>1</v>
      </c>
      <c r="O258" s="3" t="b">
        <v>1</v>
      </c>
      <c r="P258" s="3" t="str">
        <f>VLOOKUP(K258,dcat_terms!$B$2:$E$151,3,FALSE)</f>
        <v>preferred label</v>
      </c>
      <c r="Q258" s="3" t="str">
        <f>VLOOKUP(K258,dcat_terms!$B$2:$E$151,4,FALSE)</f>
        <v>label</v>
      </c>
      <c r="R258" s="4" t="s">
        <v>684</v>
      </c>
    </row>
    <row r="259" spans="1:18" outlineLevel="4" x14ac:dyDescent="0.25">
      <c r="A259" t="str">
        <f t="shared" ref="A259:A322" si="26">IF(AND(M259,NOT(K259="skos:Concept"),OR(J259="class",J260="class")),CONCATENATE("&lt;name&gt;",K259,"&lt;/name&gt;"),"")</f>
        <v/>
      </c>
      <c r="B259" t="str">
        <f>IF(AND(M259,J259="class"),L259,IF(ROW()&gt;2,IF(NOT(SUBSTITUTE(L259,B258,"")=L259),B258,""),""))</f>
        <v>/rdf:RDF/dcat:Catalog/dcat:dataset/dcat:Dataset/dcat:distribution/dcat:Distribution/dcat:mediaType/skos:Concept</v>
      </c>
      <c r="C259" t="str">
        <f>IF(AND(J259="class",M259,NOT(K259="skos:Concept")),CONCATENATE("&lt;Section",H259,"&gt;",P259,"&lt;/Section",H259,"&gt;"),"")</f>
        <v/>
      </c>
      <c r="D259" t="str">
        <f t="shared" si="24"/>
        <v>&lt;element name="xml:lang" context="/rdf:RDF/dcat:Catalog/dcat:dataset/dcat:Dataset/dcat:distribution/dcat:Distribution/dcat:mediaType/skos:Concept/skos:prefLabel/@xml:lang"&gt;&lt;label&gt;taal&lt;/label&gt;&lt;/element&gt;</v>
      </c>
      <c r="E259" t="str">
        <f t="shared" ref="E259:E322" si="27">IF(AND(J259="class",M259),CONCATENATE("&lt;section ",IF(K259="skos:Concept",CONCATENATE("xpath=""",L259,""""),"")," name=""Section",H259,"""&gt;"),"")</f>
        <v/>
      </c>
      <c r="F259" t="str">
        <f t="shared" ref="F259:F322" si="28">IF(AND(M259,NOT(ISNUMBER(SEARCH("skos:Concept",L259))),NOT(J260="class")),CONCATENATE("&lt;field name=""fieldId-",ROW(),""" xpath=""",L259,"""",IF(ISNUMBER(SEARCH("@",L259)),"",CONCATENATE(" or=""",H259,""" in=""",SUBSTITUTE(L259,CONCATENATE("/",K259),""),"""")),"/&gt;"),"")</f>
        <v/>
      </c>
      <c r="G259" t="str">
        <f t="shared" ref="G259:G322" si="29">IF(AND(LEN(B259)&gt;0,OR(LEN(B260)=0,J260="class")),"&lt;/section&gt;","")</f>
        <v/>
      </c>
      <c r="H259" t="str">
        <f t="shared" si="25"/>
        <v>lang</v>
      </c>
      <c r="J259" s="2" t="s">
        <v>4</v>
      </c>
      <c r="K259" s="2" t="s">
        <v>220</v>
      </c>
      <c r="L259" s="3" t="s">
        <v>630</v>
      </c>
      <c r="M259" s="3" t="b">
        <v>1</v>
      </c>
      <c r="N259" s="3" t="b">
        <v>0</v>
      </c>
      <c r="O259" s="3" t="b">
        <v>0</v>
      </c>
      <c r="P259" s="3" t="str">
        <f>VLOOKUP(K259,dcat_terms!$B$2:$E$151,3,FALSE)</f>
        <v>language</v>
      </c>
      <c r="Q259" s="3" t="str">
        <f>VLOOKUP(K259,dcat_terms!$B$2:$E$151,4,FALSE)</f>
        <v>taal</v>
      </c>
      <c r="R259" s="4" t="s">
        <v>655</v>
      </c>
    </row>
    <row r="260" spans="1:18" outlineLevel="4" x14ac:dyDescent="0.25">
      <c r="A260" t="str">
        <f t="shared" si="26"/>
        <v/>
      </c>
      <c r="B260" t="str">
        <f>IF(AND(M260,J260="class"),L260,IF(ROW()&gt;2,IF(NOT(SUBSTITUTE(L260,B259,"")=L260),B259,""),""))</f>
        <v>/rdf:RDF/dcat:Catalog/dcat:dataset/dcat:Dataset/dcat:distribution/dcat:Distribution/dcat:mediaType/skos:Concept</v>
      </c>
      <c r="C260" t="str">
        <f>IF(AND(J260="class",M260,NOT(K260="skos:Concept")),CONCATENATE("&lt;Section",H260,"&gt;",P260,"&lt;/Section",H260,"&gt;"),"")</f>
        <v/>
      </c>
      <c r="D260" t="str">
        <f t="shared" si="24"/>
        <v>&lt;element name="skos:inScheme" context="/rdf:RDF/dcat:Catalog/dcat:dataset/dcat:Dataset/dcat:distribution/dcat:Distribution/dcat:mediaType/skos:Concept/skos:inScheme/@rdf:resource"&gt;&lt;label&gt;in thesaurus&lt;/label&gt;&lt;/element&gt;</v>
      </c>
      <c r="E260" t="str">
        <f t="shared" si="27"/>
        <v/>
      </c>
      <c r="F260" t="str">
        <f t="shared" si="28"/>
        <v/>
      </c>
      <c r="G260" t="str">
        <f t="shared" si="29"/>
        <v>&lt;/section&gt;</v>
      </c>
      <c r="H260" t="str">
        <f t="shared" si="25"/>
        <v>inScheme</v>
      </c>
      <c r="J260" s="2" t="s">
        <v>4</v>
      </c>
      <c r="K260" s="2" t="s">
        <v>232</v>
      </c>
      <c r="L260" s="3" t="s">
        <v>631</v>
      </c>
      <c r="M260" s="3" t="b">
        <v>1</v>
      </c>
      <c r="N260" s="3" t="b">
        <v>0</v>
      </c>
      <c r="O260" s="3" t="b">
        <v>1</v>
      </c>
      <c r="P260" s="3" t="str">
        <f>VLOOKUP(K260,dcat_terms!$B$2:$E$151,3,FALSE)</f>
        <v>in scheme</v>
      </c>
      <c r="Q260" s="3" t="str">
        <f>VLOOKUP(K260,dcat_terms!$B$2:$E$151,4,FALSE)</f>
        <v>in thesaurus</v>
      </c>
      <c r="R260" s="4" t="s">
        <v>684</v>
      </c>
    </row>
    <row r="261" spans="1:18" outlineLevel="4" x14ac:dyDescent="0.25">
      <c r="A261" t="str">
        <f t="shared" si="26"/>
        <v>&lt;name&gt;dct:language&lt;/name&gt;</v>
      </c>
      <c r="B261" t="str">
        <f>IF(AND(M261,J261="class"),L261,IF(ROW()&gt;2,IF(NOT(SUBSTITUTE(L261,B260,"")=L261),B260,""),""))</f>
        <v/>
      </c>
      <c r="C261" t="str">
        <f>IF(AND(J261="class",M261,NOT(K261="skos:Concept")),CONCATENATE("&lt;Section",H261,"&gt;",P261,"&lt;/Section",H261,"&gt;"),"")</f>
        <v/>
      </c>
      <c r="D261" t="str">
        <f t="shared" si="24"/>
        <v>&lt;element name="dct:language" context="/rdf:RDF/dcat:Catalog/dcat:dataset/dcat:Dataset/dcat:distribution/dcat:Distribution/dct:language"&gt;&lt;label&gt;taal&lt;/label&gt;&lt;/element&gt;</v>
      </c>
      <c r="E261" t="str">
        <f t="shared" si="27"/>
        <v/>
      </c>
      <c r="F261" t="str">
        <f t="shared" si="28"/>
        <v/>
      </c>
      <c r="G261" t="str">
        <f t="shared" si="29"/>
        <v/>
      </c>
      <c r="H261" t="str">
        <f t="shared" si="25"/>
        <v>language</v>
      </c>
      <c r="J261" s="2" t="s">
        <v>4</v>
      </c>
      <c r="K261" s="2" t="s">
        <v>33</v>
      </c>
      <c r="L261" s="3" t="s">
        <v>164</v>
      </c>
      <c r="M261" s="3" t="b">
        <v>1</v>
      </c>
      <c r="N261" s="3" t="b">
        <v>0</v>
      </c>
      <c r="O261" s="3" t="b">
        <v>1</v>
      </c>
      <c r="P261" s="3" t="str">
        <f>VLOOKUP(K261,dcat_terms!$B$2:$E$151,3,FALSE)</f>
        <v>language</v>
      </c>
      <c r="Q261" s="3" t="str">
        <f>VLOOKUP(K261,dcat_terms!$B$2:$E$151,4,FALSE)</f>
        <v>taal</v>
      </c>
      <c r="R261" s="4"/>
    </row>
    <row r="262" spans="1:18" outlineLevel="3" x14ac:dyDescent="0.25">
      <c r="A262" t="str">
        <f t="shared" si="26"/>
        <v/>
      </c>
      <c r="B262" t="str">
        <f>IF(AND(M262,J262="class"),L262,IF(ROW()&gt;2,IF(NOT(SUBSTITUTE(L262,B261,"")=L262),B261,""),""))</f>
        <v>/rdf:RDF/dcat:Catalog/dcat:dataset/dcat:Dataset/dcat:distribution/dcat:Distribution/dct:language/skos:Concept</v>
      </c>
      <c r="C262" t="str">
        <f>IF(AND(J262="class",M262,NOT(K262="skos:Concept")),CONCATENATE("&lt;Section",H262,"&gt;",P262,"&lt;/Section",H262,"&gt;"),"")</f>
        <v/>
      </c>
      <c r="D262" t="str">
        <f t="shared" si="24"/>
        <v>&lt;element name="skos:Concept" context="/rdf:RDF/dcat:Catalog/dcat:dataset/dcat:Dataset/dcat:distribution/dcat:Distribution/dct:language/skos:Concept"&gt;&lt;label&gt;concept&lt;/label&gt;&lt;/element&gt;</v>
      </c>
      <c r="E262" t="str">
        <f t="shared" si="27"/>
        <v>&lt;section xpath="/rdf:RDF/dcat:Catalog/dcat:dataset/dcat:Dataset/dcat:distribution/dcat:Distribution/dct:language/skos:Concept" name="SectionConcept"&gt;</v>
      </c>
      <c r="F262" t="str">
        <f t="shared" si="28"/>
        <v/>
      </c>
      <c r="G262" t="str">
        <f t="shared" si="29"/>
        <v/>
      </c>
      <c r="H262" t="str">
        <f t="shared" si="25"/>
        <v>Concept</v>
      </c>
      <c r="J262" s="8" t="s">
        <v>215</v>
      </c>
      <c r="K262" s="8" t="s">
        <v>17</v>
      </c>
      <c r="L262" s="9" t="s">
        <v>165</v>
      </c>
      <c r="M262" s="9" t="b">
        <v>1</v>
      </c>
      <c r="N262" s="9" t="b">
        <v>0</v>
      </c>
      <c r="O262" s="9" t="b">
        <v>1</v>
      </c>
      <c r="P262" s="9" t="str">
        <f>VLOOKUP(K262,dcat_terms!$B$2:$E$151,3,FALSE)</f>
        <v>concept</v>
      </c>
      <c r="Q262" s="9" t="str">
        <f>VLOOKUP(K262,dcat_terms!$B$2:$E$151,4,FALSE)</f>
        <v>concept</v>
      </c>
      <c r="R262" s="10" t="s">
        <v>684</v>
      </c>
    </row>
    <row r="263" spans="1:18" outlineLevel="4" x14ac:dyDescent="0.25">
      <c r="A263" t="str">
        <f t="shared" si="26"/>
        <v/>
      </c>
      <c r="B263" t="str">
        <f>IF(AND(M263,J263="class"),L263,IF(ROW()&gt;2,IF(NOT(SUBSTITUTE(L263,B262,"")=L263),B262,""),""))</f>
        <v>/rdf:RDF/dcat:Catalog/dcat:dataset/dcat:Dataset/dcat:distribution/dcat:Distribution/dct:language/skos:Concept</v>
      </c>
      <c r="C263" t="str">
        <f>IF(AND(J263="class",M263,NOT(K263="skos:Concept")),CONCATENATE("&lt;Section",H263,"&gt;",P263,"&lt;/Section",H263,"&gt;"),"")</f>
        <v/>
      </c>
      <c r="D263" t="str">
        <f t="shared" ref="D263:D326" si="30">IF(M263,CONCATENATE("&lt;element name=""",K263,""" context=""",L263,"""&gt;&lt;label&gt;",Q263,"&lt;/label&gt;&lt;/element&gt;"),"")</f>
        <v>&lt;element name="rdf:about" context="/rdf:RDF/dcat:Catalog/dcat:dataset/dcat:Dataset/dcat:distribution/dcat:Distribution/dct:language/skos:Concept/@rdf:about"&gt;&lt;label&gt;URI&lt;/label&gt;&lt;/element&gt;</v>
      </c>
      <c r="E263" t="str">
        <f t="shared" si="27"/>
        <v/>
      </c>
      <c r="F263" t="str">
        <f t="shared" si="28"/>
        <v/>
      </c>
      <c r="G263" t="str">
        <f t="shared" si="29"/>
        <v/>
      </c>
      <c r="H263" t="str">
        <f t="shared" si="25"/>
        <v>about</v>
      </c>
      <c r="J263" s="2" t="s">
        <v>4</v>
      </c>
      <c r="K263" s="2" t="s">
        <v>218</v>
      </c>
      <c r="L263" s="3" t="s">
        <v>381</v>
      </c>
      <c r="M263" s="3" t="b">
        <v>1</v>
      </c>
      <c r="N263" s="3" t="b">
        <v>0</v>
      </c>
      <c r="O263" s="3" t="b">
        <v>1</v>
      </c>
      <c r="P263" s="3" t="str">
        <f>VLOOKUP(K263,dcat_terms!$B$2:$E$151,3,FALSE)</f>
        <v>URI</v>
      </c>
      <c r="Q263" s="3" t="str">
        <f>VLOOKUP(K263,dcat_terms!$B$2:$E$151,4,FALSE)</f>
        <v>URI</v>
      </c>
      <c r="R263" s="4" t="s">
        <v>684</v>
      </c>
    </row>
    <row r="264" spans="1:18" outlineLevel="4" x14ac:dyDescent="0.25">
      <c r="A264" t="str">
        <f t="shared" si="26"/>
        <v/>
      </c>
      <c r="B264" t="str">
        <f>IF(AND(M264,J264="class"),L264,IF(ROW()&gt;2,IF(NOT(SUBSTITUTE(L264,B263,"")=L264),B263,""),""))</f>
        <v>/rdf:RDF/dcat:Catalog/dcat:dataset/dcat:Dataset/dcat:distribution/dcat:Distribution/dct:language/skos:Concept</v>
      </c>
      <c r="C264" t="str">
        <f>IF(AND(J264="class",M264,NOT(K264="skos:Concept")),CONCATENATE("&lt;Section",H264,"&gt;",P264,"&lt;/Section",H264,"&gt;"),"")</f>
        <v/>
      </c>
      <c r="D264" t="str">
        <f t="shared" si="30"/>
        <v>&lt;element name="rdf:type" context="/rdf:RDF/dcat:Catalog/dcat:dataset/dcat:Dataset/dcat:distribution/dcat:Distribution/dct:language/skos:Concept/rdf:type/@rdf:resource"&gt;&lt;label&gt;rdf klasse&lt;/label&gt;&lt;/element&gt;</v>
      </c>
      <c r="E264" t="str">
        <f t="shared" si="27"/>
        <v/>
      </c>
      <c r="F264" t="str">
        <f t="shared" si="28"/>
        <v/>
      </c>
      <c r="G264" t="str">
        <f t="shared" si="29"/>
        <v/>
      </c>
      <c r="H264" t="str">
        <f t="shared" si="25"/>
        <v>type</v>
      </c>
      <c r="J264" s="2" t="s">
        <v>4</v>
      </c>
      <c r="K264" s="2" t="s">
        <v>226</v>
      </c>
      <c r="L264" s="3" t="s">
        <v>382</v>
      </c>
      <c r="M264" s="3" t="b">
        <v>1</v>
      </c>
      <c r="N264" s="3" t="b">
        <v>0</v>
      </c>
      <c r="O264" s="3" t="b">
        <v>1</v>
      </c>
      <c r="P264" s="3" t="str">
        <f>VLOOKUP(K264,dcat_terms!$B$2:$E$151,3,FALSE)</f>
        <v>rdf class</v>
      </c>
      <c r="Q264" s="3" t="str">
        <f>VLOOKUP(K264,dcat_terms!$B$2:$E$151,4,FALSE)</f>
        <v>rdf klasse</v>
      </c>
      <c r="R264" s="4"/>
    </row>
    <row r="265" spans="1:18" outlineLevel="4" x14ac:dyDescent="0.25">
      <c r="A265" t="str">
        <f t="shared" si="26"/>
        <v/>
      </c>
      <c r="B265" t="str">
        <f>IF(AND(M265,J265="class"),L265,IF(ROW()&gt;2,IF(NOT(SUBSTITUTE(L265,B264,"")=L265),B264,""),""))</f>
        <v>/rdf:RDF/dcat:Catalog/dcat:dataset/dcat:Dataset/dcat:distribution/dcat:Distribution/dct:language/skos:Concept</v>
      </c>
      <c r="C265" t="str">
        <f>IF(AND(J265="class",M265,NOT(K265="skos:Concept")),CONCATENATE("&lt;Section",H265,"&gt;",P265,"&lt;/Section",H265,"&gt;"),"")</f>
        <v/>
      </c>
      <c r="D265" t="str">
        <f t="shared" si="30"/>
        <v>&lt;element name="skos:prefLabel" context="/rdf:RDF/dcat:Catalog/dcat:dataset/dcat:Dataset/dcat:distribution/dcat:Distribution/dct:language/skos:Concept/skos:prefLabel"&gt;&lt;label&gt;label&lt;/label&gt;&lt;/element&gt;</v>
      </c>
      <c r="E265" t="str">
        <f t="shared" si="27"/>
        <v/>
      </c>
      <c r="F265" t="str">
        <f t="shared" si="28"/>
        <v/>
      </c>
      <c r="G265" t="str">
        <f t="shared" si="29"/>
        <v/>
      </c>
      <c r="H265" t="str">
        <f t="shared" si="25"/>
        <v>prefLabel</v>
      </c>
      <c r="J265" s="2" t="s">
        <v>4</v>
      </c>
      <c r="K265" s="2" t="s">
        <v>229</v>
      </c>
      <c r="L265" s="3" t="s">
        <v>383</v>
      </c>
      <c r="M265" s="3" t="b">
        <v>1</v>
      </c>
      <c r="N265" s="3" t="b">
        <v>0</v>
      </c>
      <c r="O265" s="3" t="b">
        <v>1</v>
      </c>
      <c r="P265" s="3" t="str">
        <f>VLOOKUP(K265,dcat_terms!$B$2:$E$151,3,FALSE)</f>
        <v>preferred label</v>
      </c>
      <c r="Q265" s="3" t="str">
        <f>VLOOKUP(K265,dcat_terms!$B$2:$E$151,4,FALSE)</f>
        <v>label</v>
      </c>
      <c r="R265" s="4" t="s">
        <v>684</v>
      </c>
    </row>
    <row r="266" spans="1:18" outlineLevel="4" x14ac:dyDescent="0.25">
      <c r="A266" t="str">
        <f t="shared" si="26"/>
        <v/>
      </c>
      <c r="B266" t="str">
        <f>IF(AND(M266,J266="class"),L266,IF(ROW()&gt;2,IF(NOT(SUBSTITUTE(L266,B265,"")=L266),B265,""),""))</f>
        <v>/rdf:RDF/dcat:Catalog/dcat:dataset/dcat:Dataset/dcat:distribution/dcat:Distribution/dct:language/skos:Concept</v>
      </c>
      <c r="C266" t="str">
        <f>IF(AND(J266="class",M266,NOT(K266="skos:Concept")),CONCATENATE("&lt;Section",H266,"&gt;",P266,"&lt;/Section",H266,"&gt;"),"")</f>
        <v/>
      </c>
      <c r="D266" t="str">
        <f t="shared" si="30"/>
        <v>&lt;element name="xml:lang" context="/rdf:RDF/dcat:Catalog/dcat:dataset/dcat:Dataset/dcat:distribution/dcat:Distribution/dct:language/skos:Concept/skos:prefLabel/@xml:lang"&gt;&lt;label&gt;taal&lt;/label&gt;&lt;/element&gt;</v>
      </c>
      <c r="E266" t="str">
        <f t="shared" si="27"/>
        <v/>
      </c>
      <c r="F266" t="str">
        <f t="shared" si="28"/>
        <v/>
      </c>
      <c r="G266" t="str">
        <f t="shared" si="29"/>
        <v/>
      </c>
      <c r="H266" t="str">
        <f t="shared" si="25"/>
        <v>lang</v>
      </c>
      <c r="J266" s="2" t="s">
        <v>4</v>
      </c>
      <c r="K266" s="2" t="s">
        <v>220</v>
      </c>
      <c r="L266" s="3" t="s">
        <v>384</v>
      </c>
      <c r="M266" s="3" t="b">
        <v>1</v>
      </c>
      <c r="N266" s="3" t="b">
        <v>0</v>
      </c>
      <c r="O266" s="3" t="b">
        <v>0</v>
      </c>
      <c r="P266" s="3" t="str">
        <f>VLOOKUP(K266,dcat_terms!$B$2:$E$151,3,FALSE)</f>
        <v>language</v>
      </c>
      <c r="Q266" s="3" t="str">
        <f>VLOOKUP(K266,dcat_terms!$B$2:$E$151,4,FALSE)</f>
        <v>taal</v>
      </c>
      <c r="R266" s="4" t="s">
        <v>655</v>
      </c>
    </row>
    <row r="267" spans="1:18" outlineLevel="4" x14ac:dyDescent="0.25">
      <c r="A267" t="str">
        <f t="shared" si="26"/>
        <v/>
      </c>
      <c r="B267" t="str">
        <f>IF(AND(M267,J267="class"),L267,IF(ROW()&gt;2,IF(NOT(SUBSTITUTE(L267,B266,"")=L267),B266,""),""))</f>
        <v>/rdf:RDF/dcat:Catalog/dcat:dataset/dcat:Dataset/dcat:distribution/dcat:Distribution/dct:language/skos:Concept</v>
      </c>
      <c r="C267" t="str">
        <f>IF(AND(J267="class",M267,NOT(K267="skos:Concept")),CONCATENATE("&lt;Section",H267,"&gt;",P267,"&lt;/Section",H267,"&gt;"),"")</f>
        <v/>
      </c>
      <c r="D267" t="str">
        <f t="shared" si="30"/>
        <v>&lt;element name="skos:inScheme" context="/rdf:RDF/dcat:Catalog/dcat:dataset/dcat:Dataset/dcat:distribution/dcat:Distribution/dct:language/skos:Concept/skos:inScheme/@rdf:resource"&gt;&lt;label&gt;in thesaurus&lt;/label&gt;&lt;/element&gt;</v>
      </c>
      <c r="E267" t="str">
        <f t="shared" si="27"/>
        <v/>
      </c>
      <c r="F267" t="str">
        <f t="shared" si="28"/>
        <v/>
      </c>
      <c r="G267" t="str">
        <f t="shared" si="29"/>
        <v>&lt;/section&gt;</v>
      </c>
      <c r="H267" t="str">
        <f t="shared" si="25"/>
        <v>inScheme</v>
      </c>
      <c r="J267" s="2" t="s">
        <v>4</v>
      </c>
      <c r="K267" s="2" t="s">
        <v>232</v>
      </c>
      <c r="L267" s="3" t="s">
        <v>385</v>
      </c>
      <c r="M267" s="3" t="b">
        <v>1</v>
      </c>
      <c r="N267" s="3" t="b">
        <v>0</v>
      </c>
      <c r="O267" s="3" t="b">
        <v>1</v>
      </c>
      <c r="P267" s="3" t="str">
        <f>VLOOKUP(K267,dcat_terms!$B$2:$E$151,3,FALSE)</f>
        <v>in scheme</v>
      </c>
      <c r="Q267" s="3" t="str">
        <f>VLOOKUP(K267,dcat_terms!$B$2:$E$151,4,FALSE)</f>
        <v>in thesaurus</v>
      </c>
      <c r="R267" s="4" t="s">
        <v>684</v>
      </c>
    </row>
    <row r="268" spans="1:18" outlineLevel="3" x14ac:dyDescent="0.25">
      <c r="A268" t="str">
        <f t="shared" si="26"/>
        <v>&lt;name&gt;dct:license&lt;/name&gt;</v>
      </c>
      <c r="B268" t="str">
        <f>IF(AND(M268,J268="class"),L268,IF(ROW()&gt;2,IF(NOT(SUBSTITUTE(L268,B267,"")=L268),B267,""),""))</f>
        <v/>
      </c>
      <c r="C268" t="str">
        <f>IF(AND(J268="class",M268,NOT(K268="skos:Concept")),CONCATENATE("&lt;Section",H268,"&gt;",P268,"&lt;/Section",H268,"&gt;"),"")</f>
        <v/>
      </c>
      <c r="D268" t="str">
        <f t="shared" si="30"/>
        <v>&lt;element name="dct:license" context="/rdf:RDF/dcat:Catalog/dcat:dataset/dcat:Dataset/dcat:distribution/dcat:Distribution/dct:license"&gt;&lt;label&gt;licentie&lt;/label&gt;&lt;/element&gt;</v>
      </c>
      <c r="E268" t="str">
        <f t="shared" si="27"/>
        <v/>
      </c>
      <c r="F268" t="str">
        <f t="shared" si="28"/>
        <v/>
      </c>
      <c r="G268" t="str">
        <f t="shared" si="29"/>
        <v/>
      </c>
      <c r="H268" t="str">
        <f t="shared" si="25"/>
        <v>license</v>
      </c>
      <c r="J268" s="2" t="s">
        <v>4</v>
      </c>
      <c r="K268" s="35" t="s">
        <v>23</v>
      </c>
      <c r="L268" s="3" t="s">
        <v>166</v>
      </c>
      <c r="M268" s="3" t="b">
        <v>1</v>
      </c>
      <c r="N268" s="3" t="b">
        <v>1</v>
      </c>
      <c r="O268" s="3" t="b">
        <v>1</v>
      </c>
      <c r="P268" s="3" t="str">
        <f>VLOOKUP(K268,dcat_terms!$B$2:$E$151,3,FALSE)</f>
        <v>licence</v>
      </c>
      <c r="Q268" s="46" t="str">
        <f>VLOOKUP(K268,dcat_terms!$B$2:$E$151,4,FALSE)</f>
        <v>licentie</v>
      </c>
      <c r="R268" s="4" t="s">
        <v>737</v>
      </c>
    </row>
    <row r="269" spans="1:18" outlineLevel="3" x14ac:dyDescent="0.25">
      <c r="A269" t="str">
        <f t="shared" si="26"/>
        <v>&lt;name&gt;dct:LicenseDocument&lt;/name&gt;</v>
      </c>
      <c r="B269" t="str">
        <f>IF(AND(M269,J269="class"),L269,IF(ROW()&gt;2,IF(NOT(SUBSTITUTE(L269,B268,"")=L269),B268,""),""))</f>
        <v>/rdf:RDF/dcat:Catalog/dcat:dataset/dcat:Dataset/dcat:distribution/dcat:Distribution/dct:license/dct:LicenseDocument</v>
      </c>
      <c r="C269" t="str">
        <f>IF(AND(J269="class",M269,NOT(K269="skos:Concept")),CONCATENATE("&lt;Section",H269,"&gt;",P269,"&lt;/Section",H269,"&gt;"),"")</f>
        <v>&lt;SectionLicenseDocument&gt;licentie&lt;/SectionLicenseDocument&gt;</v>
      </c>
      <c r="D269" t="str">
        <f t="shared" si="30"/>
        <v>&lt;element name="dct:LicenseDocument" context="/rdf:RDF/dcat:Catalog/dcat:dataset/dcat:Dataset/dcat:distribution/dcat:Distribution/dct:license/dct:LicenseDocument"&gt;&lt;label&gt;licentie&lt;/label&gt;&lt;/element&gt;</v>
      </c>
      <c r="E269" t="str">
        <f t="shared" si="27"/>
        <v>&lt;section  name="SectionLicenseDocument"&gt;</v>
      </c>
      <c r="F269" t="str">
        <f t="shared" si="28"/>
        <v>&lt;field name="fieldId-269" xpath="/rdf:RDF/dcat:Catalog/dcat:dataset/dcat:Dataset/dcat:distribution/dcat:Distribution/dct:license/dct:LicenseDocument" or="LicenseDocument" in="/rdf:RDF/dcat:Catalog/dcat:dataset/dcat:Dataset/dcat:distribution/dcat:Distribution/dct:license"/&gt;</v>
      </c>
      <c r="G269" t="str">
        <f t="shared" si="29"/>
        <v/>
      </c>
      <c r="H269" t="str">
        <f t="shared" si="25"/>
        <v>LicenseDocument</v>
      </c>
      <c r="J269" s="8" t="s">
        <v>215</v>
      </c>
      <c r="K269" s="36" t="s">
        <v>25</v>
      </c>
      <c r="L269" s="9" t="s">
        <v>167</v>
      </c>
      <c r="M269" s="9" t="b">
        <v>1</v>
      </c>
      <c r="N269" s="9" t="b">
        <v>1</v>
      </c>
      <c r="O269" s="9" t="b">
        <v>1</v>
      </c>
      <c r="P269" s="9" t="str">
        <f>VLOOKUP(K269,dcat_terms!$B$2:$E$151,3,FALSE)</f>
        <v>licentie</v>
      </c>
      <c r="Q269" s="9" t="str">
        <f>VLOOKUP(K269,dcat_terms!$B$2:$E$151,4,FALSE)</f>
        <v>licentie</v>
      </c>
      <c r="R269" s="10"/>
    </row>
    <row r="270" spans="1:18" s="33" customFormat="1" outlineLevel="4" x14ac:dyDescent="0.25">
      <c r="A270" t="str">
        <f t="shared" si="26"/>
        <v/>
      </c>
      <c r="B270" t="str">
        <f>IF(AND(M270,J270="class"),L270,IF(ROW()&gt;2,IF(NOT(SUBSTITUTE(L270,B269,"")=L270),B269,""),""))</f>
        <v>/rdf:RDF/dcat:Catalog/dcat:dataset/dcat:Dataset/dcat:distribution/dcat:Distribution/dct:license/dct:LicenseDocument</v>
      </c>
      <c r="C270" t="str">
        <f>IF(AND(J270="class",M270,NOT(K270="skos:Concept")),CONCATENATE("&lt;Section",H270,"&gt;",P270,"&lt;/Section",H270,"&gt;"),"")</f>
        <v/>
      </c>
      <c r="D270" t="str">
        <f t="shared" si="30"/>
        <v>&lt;element name="rdf:about" context="/rdf:RDF/dcat:Catalog/dcat:dataset/dcat:Dataset/dcat:distribution/dcat:Distribution/dct:license/dct:LicenseDocument/@rdf:about"&gt;&lt;label&gt;URI&lt;/label&gt;&lt;/element&gt;</v>
      </c>
      <c r="E270" t="str">
        <f t="shared" si="27"/>
        <v/>
      </c>
      <c r="F270" t="str">
        <f t="shared" si="28"/>
        <v>&lt;field name="fieldId-270" xpath="/rdf:RDF/dcat:Catalog/dcat:dataset/dcat:Dataset/dcat:distribution/dcat:Distribution/dct:license/dct:LicenseDocument/@rdf:about"/&gt;</v>
      </c>
      <c r="G270" t="str">
        <f t="shared" si="29"/>
        <v/>
      </c>
      <c r="H270" t="str">
        <f t="shared" si="25"/>
        <v>about</v>
      </c>
      <c r="J270" s="24" t="s">
        <v>4</v>
      </c>
      <c r="K270" s="24" t="s">
        <v>218</v>
      </c>
      <c r="L270" s="31" t="s">
        <v>386</v>
      </c>
      <c r="M270" s="31" t="b">
        <v>1</v>
      </c>
      <c r="N270" s="31" t="b">
        <v>0</v>
      </c>
      <c r="O270" s="31" t="b">
        <v>1</v>
      </c>
      <c r="P270" s="31" t="str">
        <f>VLOOKUP(K270,dcat_terms!$B$2:$E$151,3,FALSE)</f>
        <v>URI</v>
      </c>
      <c r="Q270" s="31" t="str">
        <f>VLOOKUP(K270,dcat_terms!$B$2:$E$151,4,FALSE)</f>
        <v>URI</v>
      </c>
      <c r="R270" s="32"/>
    </row>
    <row r="271" spans="1:18" s="33" customFormat="1" outlineLevel="4" x14ac:dyDescent="0.25">
      <c r="A271" t="str">
        <f t="shared" si="26"/>
        <v>&lt;name&gt;dct:type&lt;/name&gt;</v>
      </c>
      <c r="B271" t="str">
        <f>IF(AND(M271,J271="class"),L271,IF(ROW()&gt;2,IF(NOT(SUBSTITUTE(L271,B270,"")=L271),B270,""),""))</f>
        <v>/rdf:RDF/dcat:Catalog/dcat:dataset/dcat:Dataset/dcat:distribution/dcat:Distribution/dct:license/dct:LicenseDocument</v>
      </c>
      <c r="C271" t="str">
        <f>IF(AND(J271="class",M271,NOT(K271="skos:Concept")),CONCATENATE("&lt;Section",H271,"&gt;",P271,"&lt;/Section",H271,"&gt;"),"")</f>
        <v/>
      </c>
      <c r="D271" t="str">
        <f t="shared" si="30"/>
        <v>&lt;element name="dct:type" context="/rdf:RDF/dcat:Catalog/dcat:dataset/dcat:Dataset/dcat:distribution/dcat:Distribution/dct:license/dct:LicenseDocument/dct:type"&gt;&lt;label&gt;type&lt;/label&gt;&lt;/element&gt;</v>
      </c>
      <c r="E271" t="str">
        <f t="shared" si="27"/>
        <v/>
      </c>
      <c r="F271" t="str">
        <f t="shared" si="28"/>
        <v/>
      </c>
      <c r="G271" t="str">
        <f t="shared" si="29"/>
        <v>&lt;/section&gt;</v>
      </c>
      <c r="H271" t="str">
        <f t="shared" si="25"/>
        <v>type</v>
      </c>
      <c r="J271" s="24" t="s">
        <v>4</v>
      </c>
      <c r="K271" s="24" t="s">
        <v>15</v>
      </c>
      <c r="L271" s="31" t="s">
        <v>168</v>
      </c>
      <c r="M271" s="31" t="b">
        <v>1</v>
      </c>
      <c r="N271" s="31" t="b">
        <v>0</v>
      </c>
      <c r="O271" s="31" t="b">
        <v>1</v>
      </c>
      <c r="P271" s="31" t="str">
        <f>VLOOKUP(K271,dcat_terms!$B$2:$E$151,3,FALSE)</f>
        <v>type</v>
      </c>
      <c r="Q271" s="31" t="str">
        <f>VLOOKUP(K271,dcat_terms!$B$2:$E$151,4,FALSE)</f>
        <v>type</v>
      </c>
      <c r="R271" s="32"/>
    </row>
    <row r="272" spans="1:18" outlineLevel="4" x14ac:dyDescent="0.25">
      <c r="A272" t="str">
        <f t="shared" si="26"/>
        <v/>
      </c>
      <c r="B272" t="str">
        <f>IF(AND(M272,J272="class"),L272,IF(ROW()&gt;2,IF(NOT(SUBSTITUTE(L272,B271,"")=L272),B271,""),""))</f>
        <v>/rdf:RDF/dcat:Catalog/dcat:dataset/dcat:Dataset/dcat:distribution/dcat:Distribution/dct:license/dct:LicenseDocument/dct:type/skos:Concept</v>
      </c>
      <c r="C272" t="str">
        <f>IF(AND(J272="class",M272,NOT(K272="skos:Concept")),CONCATENATE("&lt;Section",H272,"&gt;",P272,"&lt;/Section",H272,"&gt;"),"")</f>
        <v/>
      </c>
      <c r="D272" t="str">
        <f t="shared" si="30"/>
        <v>&lt;element name="skos:Concept" context="/rdf:RDF/dcat:Catalog/dcat:dataset/dcat:Dataset/dcat:distribution/dcat:Distribution/dct:license/dct:LicenseDocument/dct:type/skos:Concept"&gt;&lt;label&gt;concept&lt;/label&gt;&lt;/element&gt;</v>
      </c>
      <c r="E272" t="str">
        <f t="shared" si="27"/>
        <v>&lt;section xpath="/rdf:RDF/dcat:Catalog/dcat:dataset/dcat:Dataset/dcat:distribution/dcat:Distribution/dct:license/dct:LicenseDocument/dct:type/skos:Concept" name="SectionConcept"&gt;</v>
      </c>
      <c r="F272" t="str">
        <f t="shared" si="28"/>
        <v/>
      </c>
      <c r="G272" t="str">
        <f t="shared" si="29"/>
        <v/>
      </c>
      <c r="H272" t="str">
        <f t="shared" si="25"/>
        <v>Concept</v>
      </c>
      <c r="J272" s="8" t="s">
        <v>215</v>
      </c>
      <c r="K272" s="8" t="s">
        <v>17</v>
      </c>
      <c r="L272" s="9" t="s">
        <v>169</v>
      </c>
      <c r="M272" s="9" t="b">
        <v>1</v>
      </c>
      <c r="N272" s="9" t="b">
        <v>0</v>
      </c>
      <c r="O272" s="9" t="b">
        <v>1</v>
      </c>
      <c r="P272" s="9" t="str">
        <f>VLOOKUP(K272,dcat_terms!$B$2:$E$151,3,FALSE)</f>
        <v>concept</v>
      </c>
      <c r="Q272" s="9" t="str">
        <f>VLOOKUP(K272,dcat_terms!$B$2:$E$151,4,FALSE)</f>
        <v>concept</v>
      </c>
      <c r="R272" s="10" t="s">
        <v>684</v>
      </c>
    </row>
    <row r="273" spans="1:18" outlineLevel="5" x14ac:dyDescent="0.25">
      <c r="A273" t="str">
        <f t="shared" si="26"/>
        <v/>
      </c>
      <c r="B273" t="str">
        <f>IF(AND(M273,J273="class"),L273,IF(ROW()&gt;2,IF(NOT(SUBSTITUTE(L273,B272,"")=L273),B272,""),""))</f>
        <v>/rdf:RDF/dcat:Catalog/dcat:dataset/dcat:Dataset/dcat:distribution/dcat:Distribution/dct:license/dct:LicenseDocument/dct:type/skos:Concept</v>
      </c>
      <c r="C273" t="str">
        <f>IF(AND(J273="class",M273,NOT(K273="skos:Concept")),CONCATENATE("&lt;Section",H273,"&gt;",P273,"&lt;/Section",H273,"&gt;"),"")</f>
        <v/>
      </c>
      <c r="D273" t="str">
        <f t="shared" si="30"/>
        <v>&lt;element name="rdf:about" context="/rdf:RDF/dcat:Catalog/dcat:dataset/dcat:Dataset/dcat:distribution/dcat:Distribution/dct:license/dct:LicenseDocument/dct:type/skos:Concept/@rdf:about"&gt;&lt;label&gt;URI&lt;/label&gt;&lt;/element&gt;</v>
      </c>
      <c r="E273" t="str">
        <f t="shared" si="27"/>
        <v/>
      </c>
      <c r="F273" t="str">
        <f t="shared" si="28"/>
        <v/>
      </c>
      <c r="G273" t="str">
        <f t="shared" si="29"/>
        <v/>
      </c>
      <c r="H273" t="str">
        <f t="shared" si="25"/>
        <v>about</v>
      </c>
      <c r="J273" s="2" t="s">
        <v>4</v>
      </c>
      <c r="K273" s="2" t="s">
        <v>218</v>
      </c>
      <c r="L273" s="3" t="s">
        <v>387</v>
      </c>
      <c r="M273" s="3" t="b">
        <v>1</v>
      </c>
      <c r="N273" s="3" t="b">
        <v>0</v>
      </c>
      <c r="O273" s="3" t="b">
        <v>1</v>
      </c>
      <c r="P273" s="3" t="str">
        <f>VLOOKUP(K273,dcat_terms!$B$2:$E$151,3,FALSE)</f>
        <v>URI</v>
      </c>
      <c r="Q273" s="3" t="str">
        <f>VLOOKUP(K273,dcat_terms!$B$2:$E$151,4,FALSE)</f>
        <v>URI</v>
      </c>
      <c r="R273" s="4" t="s">
        <v>684</v>
      </c>
    </row>
    <row r="274" spans="1:18" outlineLevel="5" x14ac:dyDescent="0.25">
      <c r="A274" t="str">
        <f t="shared" si="26"/>
        <v/>
      </c>
      <c r="B274" t="str">
        <f>IF(AND(M274,J274="class"),L274,IF(ROW()&gt;2,IF(NOT(SUBSTITUTE(L274,B273,"")=L274),B273,""),""))</f>
        <v>/rdf:RDF/dcat:Catalog/dcat:dataset/dcat:Dataset/dcat:distribution/dcat:Distribution/dct:license/dct:LicenseDocument/dct:type/skos:Concept</v>
      </c>
      <c r="C274" t="str">
        <f>IF(AND(J274="class",M274,NOT(K274="skos:Concept")),CONCATENATE("&lt;Section",H274,"&gt;",P274,"&lt;/Section",H274,"&gt;"),"")</f>
        <v/>
      </c>
      <c r="D274" t="str">
        <f t="shared" si="30"/>
        <v>&lt;element name="rdf:type" context="/rdf:RDF/dcat:Catalog/dcat:dataset/dcat:Dataset/dcat:distribution/dcat:Distribution/dct:license/dct:LicenseDocument/dct:type/skos:Concept/rdf:type/@rdf:resource"&gt;&lt;label&gt;rdf klasse&lt;/label&gt;&lt;/element&gt;</v>
      </c>
      <c r="E274" t="str">
        <f t="shared" si="27"/>
        <v/>
      </c>
      <c r="F274" t="str">
        <f t="shared" si="28"/>
        <v/>
      </c>
      <c r="G274" t="str">
        <f t="shared" si="29"/>
        <v/>
      </c>
      <c r="H274" t="str">
        <f t="shared" si="25"/>
        <v>type</v>
      </c>
      <c r="J274" s="2" t="s">
        <v>4</v>
      </c>
      <c r="K274" s="2" t="s">
        <v>226</v>
      </c>
      <c r="L274" s="3" t="s">
        <v>388</v>
      </c>
      <c r="M274" s="3" t="b">
        <v>1</v>
      </c>
      <c r="N274" s="3" t="b">
        <v>0</v>
      </c>
      <c r="O274" s="3" t="b">
        <v>1</v>
      </c>
      <c r="P274" s="3" t="str">
        <f>VLOOKUP(K274,dcat_terms!$B$2:$E$151,3,FALSE)</f>
        <v>rdf class</v>
      </c>
      <c r="Q274" s="3" t="str">
        <f>VLOOKUP(K274,dcat_terms!$B$2:$E$151,4,FALSE)</f>
        <v>rdf klasse</v>
      </c>
      <c r="R274" s="4" t="s">
        <v>706</v>
      </c>
    </row>
    <row r="275" spans="1:18" outlineLevel="5" x14ac:dyDescent="0.25">
      <c r="A275" t="str">
        <f t="shared" si="26"/>
        <v/>
      </c>
      <c r="B275" t="str">
        <f>IF(AND(M275,J275="class"),L275,IF(ROW()&gt;2,IF(NOT(SUBSTITUTE(L275,B274,"")=L275),B274,""),""))</f>
        <v>/rdf:RDF/dcat:Catalog/dcat:dataset/dcat:Dataset/dcat:distribution/dcat:Distribution/dct:license/dct:LicenseDocument/dct:type/skos:Concept</v>
      </c>
      <c r="C275" t="str">
        <f>IF(AND(J275="class",M275,NOT(K275="skos:Concept")),CONCATENATE("&lt;Section",H275,"&gt;",P275,"&lt;/Section",H275,"&gt;"),"")</f>
        <v/>
      </c>
      <c r="D275" t="str">
        <f t="shared" si="30"/>
        <v>&lt;element name="skos:prefLabel" context="/rdf:RDF/dcat:Catalog/dcat:dataset/dcat:Dataset/dcat:distribution/dcat:Distribution/dct:license/dct:LicenseDocument/dct:type/skos:Concept/skos:prefLabel"&gt;&lt;label&gt;label&lt;/label&gt;&lt;/element&gt;</v>
      </c>
      <c r="E275" t="str">
        <f t="shared" si="27"/>
        <v/>
      </c>
      <c r="F275" t="str">
        <f t="shared" si="28"/>
        <v/>
      </c>
      <c r="G275" t="str">
        <f t="shared" si="29"/>
        <v/>
      </c>
      <c r="H275" t="str">
        <f t="shared" si="25"/>
        <v>prefLabel</v>
      </c>
      <c r="J275" s="2" t="s">
        <v>4</v>
      </c>
      <c r="K275" s="2" t="s">
        <v>229</v>
      </c>
      <c r="L275" s="3" t="s">
        <v>389</v>
      </c>
      <c r="M275" s="3" t="b">
        <v>1</v>
      </c>
      <c r="N275" s="3" t="b">
        <v>0</v>
      </c>
      <c r="O275" s="3" t="b">
        <v>1</v>
      </c>
      <c r="P275" s="3" t="str">
        <f>VLOOKUP(K275,dcat_terms!$B$2:$E$151,3,FALSE)</f>
        <v>preferred label</v>
      </c>
      <c r="Q275" s="3" t="str">
        <f>VLOOKUP(K275,dcat_terms!$B$2:$E$151,4,FALSE)</f>
        <v>label</v>
      </c>
      <c r="R275" s="4" t="s">
        <v>684</v>
      </c>
    </row>
    <row r="276" spans="1:18" outlineLevel="5" x14ac:dyDescent="0.25">
      <c r="A276" t="str">
        <f t="shared" si="26"/>
        <v/>
      </c>
      <c r="B276" t="str">
        <f>IF(AND(M276,J276="class"),L276,IF(ROW()&gt;2,IF(NOT(SUBSTITUTE(L276,B275,"")=L276),B275,""),""))</f>
        <v>/rdf:RDF/dcat:Catalog/dcat:dataset/dcat:Dataset/dcat:distribution/dcat:Distribution/dct:license/dct:LicenseDocument/dct:type/skos:Concept</v>
      </c>
      <c r="C276" t="str">
        <f>IF(AND(J276="class",M276,NOT(K276="skos:Concept")),CONCATENATE("&lt;Section",H276,"&gt;",P276,"&lt;/Section",H276,"&gt;"),"")</f>
        <v/>
      </c>
      <c r="D276" t="str">
        <f t="shared" si="30"/>
        <v>&lt;element name="xml:lang" context="/rdf:RDF/dcat:Catalog/dcat:dataset/dcat:Dataset/dcat:distribution/dcat:Distribution/dct:license/dct:LicenseDocument/dct:type/skos:Concept/skos:prefLabel/@xml:lang"&gt;&lt;label&gt;taal&lt;/label&gt;&lt;/element&gt;</v>
      </c>
      <c r="E276" t="str">
        <f t="shared" si="27"/>
        <v/>
      </c>
      <c r="F276" t="str">
        <f t="shared" si="28"/>
        <v/>
      </c>
      <c r="G276" t="str">
        <f t="shared" si="29"/>
        <v/>
      </c>
      <c r="H276" t="str">
        <f t="shared" si="25"/>
        <v>lang</v>
      </c>
      <c r="J276" s="2" t="s">
        <v>4</v>
      </c>
      <c r="K276" s="2" t="s">
        <v>220</v>
      </c>
      <c r="L276" s="3" t="s">
        <v>390</v>
      </c>
      <c r="M276" s="3" t="b">
        <v>1</v>
      </c>
      <c r="N276" s="3" t="b">
        <v>0</v>
      </c>
      <c r="O276" s="3" t="b">
        <v>0</v>
      </c>
      <c r="P276" s="3" t="str">
        <f>VLOOKUP(K276,dcat_terms!$B$2:$E$151,3,FALSE)</f>
        <v>language</v>
      </c>
      <c r="Q276" s="3" t="str">
        <f>VLOOKUP(K276,dcat_terms!$B$2:$E$151,4,FALSE)</f>
        <v>taal</v>
      </c>
      <c r="R276" s="4" t="s">
        <v>655</v>
      </c>
    </row>
    <row r="277" spans="1:18" outlineLevel="5" x14ac:dyDescent="0.25">
      <c r="A277" t="str">
        <f t="shared" si="26"/>
        <v/>
      </c>
      <c r="B277" t="str">
        <f>IF(AND(M277,J277="class"),L277,IF(ROW()&gt;2,IF(NOT(SUBSTITUTE(L277,B276,"")=L277),B276,""),""))</f>
        <v>/rdf:RDF/dcat:Catalog/dcat:dataset/dcat:Dataset/dcat:distribution/dcat:Distribution/dct:license/dct:LicenseDocument/dct:type/skos:Concept</v>
      </c>
      <c r="C277" t="str">
        <f>IF(AND(J277="class",M277,NOT(K277="skos:Concept")),CONCATENATE("&lt;Section",H277,"&gt;",P277,"&lt;/Section",H277,"&gt;"),"")</f>
        <v/>
      </c>
      <c r="D277" t="str">
        <f t="shared" si="30"/>
        <v>&lt;element name="skos:inScheme" context="/rdf:RDF/dcat:Catalog/dcat:dataset/dcat:Dataset/dcat:distribution/dcat:Distribution/dct:license/dct:LicenseDocument/dct:type/skos:Concept/skos:inScheme/@rdf:resource"&gt;&lt;label&gt;in thesaurus&lt;/label&gt;&lt;/element&gt;</v>
      </c>
      <c r="E277" t="str">
        <f t="shared" si="27"/>
        <v/>
      </c>
      <c r="F277" t="str">
        <f t="shared" si="28"/>
        <v/>
      </c>
      <c r="G277" t="str">
        <f t="shared" si="29"/>
        <v>&lt;/section&gt;</v>
      </c>
      <c r="H277" t="str">
        <f t="shared" si="25"/>
        <v>inScheme</v>
      </c>
      <c r="J277" s="2" t="s">
        <v>4</v>
      </c>
      <c r="K277" s="2" t="s">
        <v>232</v>
      </c>
      <c r="L277" s="3" t="s">
        <v>391</v>
      </c>
      <c r="M277" s="3" t="b">
        <v>1</v>
      </c>
      <c r="N277" s="3" t="b">
        <v>0</v>
      </c>
      <c r="O277" s="3" t="b">
        <v>1</v>
      </c>
      <c r="P277" s="3" t="str">
        <f>VLOOKUP(K277,dcat_terms!$B$2:$E$151,3,FALSE)</f>
        <v>in scheme</v>
      </c>
      <c r="Q277" s="3" t="str">
        <f>VLOOKUP(K277,dcat_terms!$B$2:$E$151,4,FALSE)</f>
        <v>in thesaurus</v>
      </c>
      <c r="R277" s="4" t="s">
        <v>684</v>
      </c>
    </row>
    <row r="278" spans="1:18" outlineLevel="4" x14ac:dyDescent="0.25">
      <c r="A278" t="str">
        <f t="shared" si="26"/>
        <v/>
      </c>
      <c r="B278" t="str">
        <f>IF(AND(M278,J278="class"),L278,IF(ROW()&gt;2,IF(NOT(SUBSTITUTE(L278,B277,"")=L278),B277,""),""))</f>
        <v/>
      </c>
      <c r="C278" t="str">
        <f>IF(AND(J278="class",M278,NOT(K278="skos:Concept")),CONCATENATE("&lt;Section",H278,"&gt;",P278,"&lt;/Section",H278,"&gt;"),"")</f>
        <v/>
      </c>
      <c r="D278" t="str">
        <f t="shared" si="30"/>
        <v>&lt;element name="dct:title" context="/rdf:RDF/dcat:Catalog/dcat:dataset/dcat:Dataset/dcat:distribution/dcat:Distribution/dct:license/dct:LicenseDocument/dct:title"&gt;&lt;label&gt;titel&lt;/label&gt;&lt;/element&gt;</v>
      </c>
      <c r="E278" t="str">
        <f t="shared" si="27"/>
        <v/>
      </c>
      <c r="F278" t="str">
        <f t="shared" si="28"/>
        <v>&lt;field name="fieldId-278" xpath="/rdf:RDF/dcat:Catalog/dcat:dataset/dcat:Dataset/dcat:distribution/dcat:Distribution/dct:license/dct:LicenseDocument/dct:title" or="title" in="/rdf:RDF/dcat:Catalog/dcat:dataset/dcat:Dataset/dcat:distribution/dcat:Distribution/dct:license/dct:LicenseDocument"/&gt;</v>
      </c>
      <c r="G278" t="str">
        <f t="shared" si="29"/>
        <v/>
      </c>
      <c r="H278" t="str">
        <f t="shared" si="25"/>
        <v>title</v>
      </c>
      <c r="J278" s="2" t="s">
        <v>4</v>
      </c>
      <c r="K278" s="35" t="s">
        <v>5</v>
      </c>
      <c r="L278" s="3" t="s">
        <v>170</v>
      </c>
      <c r="M278" s="3" t="b">
        <v>1</v>
      </c>
      <c r="N278" s="3" t="b">
        <v>1</v>
      </c>
      <c r="O278" s="3" t="b">
        <v>1</v>
      </c>
      <c r="P278" s="3" t="str">
        <f>VLOOKUP(K278,dcat_terms!$B$2:$E$151,3,FALSE)</f>
        <v>title</v>
      </c>
      <c r="Q278" s="3" t="str">
        <f>VLOOKUP(K278,dcat_terms!$B$2:$E$151,4,FALSE)</f>
        <v>titel</v>
      </c>
      <c r="R278" s="4"/>
    </row>
    <row r="279" spans="1:18" outlineLevel="4" x14ac:dyDescent="0.25">
      <c r="A279" t="str">
        <f t="shared" si="26"/>
        <v/>
      </c>
      <c r="B279" t="str">
        <f>IF(AND(M279,J279="class"),L279,IF(ROW()&gt;2,IF(NOT(SUBSTITUTE(L279,B278,"")=L279),B278,""),""))</f>
        <v/>
      </c>
      <c r="C279" t="str">
        <f>IF(AND(J279="class",M279,NOT(K279="skos:Concept")),CONCATENATE("&lt;Section",H279,"&gt;",P279,"&lt;/Section",H279,"&gt;"),"")</f>
        <v/>
      </c>
      <c r="D279" t="str">
        <f t="shared" si="30"/>
        <v>&lt;element name="xml:lang" context="/rdf:RDF/dcat:Catalog/dcat:dataset/dcat:Dataset/dcat:distribution/dcat:Distribution/dct:license/dct:LicenseDocument/dct:title/@xml:lang"&gt;&lt;label&gt;taal&lt;/label&gt;&lt;/element&gt;</v>
      </c>
      <c r="E279" t="str">
        <f t="shared" si="27"/>
        <v/>
      </c>
      <c r="F279" t="str">
        <f t="shared" si="28"/>
        <v>&lt;field name="fieldId-279" xpath="/rdf:RDF/dcat:Catalog/dcat:dataset/dcat:Dataset/dcat:distribution/dcat:Distribution/dct:license/dct:LicenseDocument/dct:title/@xml:lang"/&gt;</v>
      </c>
      <c r="G279" t="str">
        <f t="shared" si="29"/>
        <v/>
      </c>
      <c r="H279" t="str">
        <f t="shared" si="25"/>
        <v>lang</v>
      </c>
      <c r="J279" s="2" t="s">
        <v>4</v>
      </c>
      <c r="K279" s="2" t="s">
        <v>220</v>
      </c>
      <c r="L279" s="3" t="s">
        <v>392</v>
      </c>
      <c r="M279" s="3" t="b">
        <v>1</v>
      </c>
      <c r="N279" s="3" t="b">
        <v>0</v>
      </c>
      <c r="O279" s="3" t="b">
        <v>0</v>
      </c>
      <c r="P279" s="3" t="str">
        <f>VLOOKUP(K279,dcat_terms!$B$2:$E$151,3,FALSE)</f>
        <v>language</v>
      </c>
      <c r="Q279" s="3" t="str">
        <f>VLOOKUP(K279,dcat_terms!$B$2:$E$151,4,FALSE)</f>
        <v>taal</v>
      </c>
      <c r="R279" s="4" t="s">
        <v>655</v>
      </c>
    </row>
    <row r="280" spans="1:18" outlineLevel="4" x14ac:dyDescent="0.25">
      <c r="A280" t="str">
        <f t="shared" si="26"/>
        <v/>
      </c>
      <c r="B280" t="str">
        <f>IF(AND(M280,J280="class"),L280,IF(ROW()&gt;2,IF(NOT(SUBSTITUTE(L280,B279,"")=L280),B279,""),""))</f>
        <v/>
      </c>
      <c r="C280" t="str">
        <f>IF(AND(J280="class",M280,NOT(K280="skos:Concept")),CONCATENATE("&lt;Section",H280,"&gt;",P280,"&lt;/Section",H280,"&gt;"),"")</f>
        <v/>
      </c>
      <c r="D280" t="str">
        <f t="shared" si="30"/>
        <v>&lt;element name="dct:description" context="/rdf:RDF/dcat:Catalog/dcat:dataset/dcat:Dataset/dcat:distribution/dcat:Distribution/dct:license/dct:LicenseDocument/dct:description"&gt;&lt;label&gt;beschrijving&lt;/label&gt;&lt;/element&gt;</v>
      </c>
      <c r="E280" t="str">
        <f t="shared" si="27"/>
        <v/>
      </c>
      <c r="F280" t="str">
        <f t="shared" si="28"/>
        <v>&lt;field name="fieldId-280" xpath="/rdf:RDF/dcat:Catalog/dcat:dataset/dcat:Dataset/dcat:distribution/dcat:Distribution/dct:license/dct:LicenseDocument/dct:description" or="description" in="/rdf:RDF/dcat:Catalog/dcat:dataset/dcat:Dataset/dcat:distribution/dcat:Distribution/dct:license/dct:LicenseDocument"/&gt;</v>
      </c>
      <c r="G280" t="str">
        <f t="shared" si="29"/>
        <v/>
      </c>
      <c r="H280" t="str">
        <f t="shared" si="25"/>
        <v>description</v>
      </c>
      <c r="J280" s="2" t="s">
        <v>4</v>
      </c>
      <c r="K280" s="2" t="s">
        <v>7</v>
      </c>
      <c r="L280" s="3" t="s">
        <v>171</v>
      </c>
      <c r="M280" s="3" t="b">
        <v>1</v>
      </c>
      <c r="N280" s="3" t="b">
        <v>0</v>
      </c>
      <c r="O280" s="3" t="b">
        <v>1</v>
      </c>
      <c r="P280" s="3" t="str">
        <f>VLOOKUP(K280,dcat_terms!$B$2:$E$151,3,FALSE)</f>
        <v>description</v>
      </c>
      <c r="Q280" s="3" t="str">
        <f>VLOOKUP(K280,dcat_terms!$B$2:$E$151,4,FALSE)</f>
        <v>beschrijving</v>
      </c>
      <c r="R280" s="4"/>
    </row>
    <row r="281" spans="1:18" outlineLevel="4" x14ac:dyDescent="0.25">
      <c r="A281" t="str">
        <f t="shared" si="26"/>
        <v/>
      </c>
      <c r="B281" t="str">
        <f>IF(AND(M281,J281="class"),L281,IF(ROW()&gt;2,IF(NOT(SUBSTITUTE(L281,B280,"")=L281),B280,""),""))</f>
        <v/>
      </c>
      <c r="C281" t="str">
        <f>IF(AND(J281="class",M281,NOT(K281="skos:Concept")),CONCATENATE("&lt;Section",H281,"&gt;",P281,"&lt;/Section",H281,"&gt;"),"")</f>
        <v/>
      </c>
      <c r="D281" t="str">
        <f t="shared" si="30"/>
        <v>&lt;element name="xml:lang" context="/rdf:RDF/dcat:Catalog/dcat:dataset/dcat:Dataset/dcat:distribution/dcat:Distribution/dct:license/dct:LicenseDocument/dct:description/@xml:lang"&gt;&lt;label&gt;taal&lt;/label&gt;&lt;/element&gt;</v>
      </c>
      <c r="E281" t="str">
        <f t="shared" si="27"/>
        <v/>
      </c>
      <c r="F281" t="str">
        <f t="shared" si="28"/>
        <v>&lt;field name="fieldId-281" xpath="/rdf:RDF/dcat:Catalog/dcat:dataset/dcat:Dataset/dcat:distribution/dcat:Distribution/dct:license/dct:LicenseDocument/dct:description/@xml:lang"/&gt;</v>
      </c>
      <c r="G281" t="str">
        <f t="shared" si="29"/>
        <v/>
      </c>
      <c r="H281" t="str">
        <f t="shared" si="25"/>
        <v>lang</v>
      </c>
      <c r="J281" s="2" t="s">
        <v>4</v>
      </c>
      <c r="K281" s="2" t="s">
        <v>220</v>
      </c>
      <c r="L281" s="3" t="s">
        <v>393</v>
      </c>
      <c r="M281" s="3" t="b">
        <v>1</v>
      </c>
      <c r="N281" s="3" t="b">
        <v>0</v>
      </c>
      <c r="O281" s="3" t="b">
        <v>0</v>
      </c>
      <c r="P281" s="3" t="str">
        <f>VLOOKUP(K281,dcat_terms!$B$2:$E$151,3,FALSE)</f>
        <v>language</v>
      </c>
      <c r="Q281" s="3" t="str">
        <f>VLOOKUP(K281,dcat_terms!$B$2:$E$151,4,FALSE)</f>
        <v>taal</v>
      </c>
      <c r="R281" s="4" t="s">
        <v>655</v>
      </c>
    </row>
    <row r="282" spans="1:18" outlineLevel="4" x14ac:dyDescent="0.25">
      <c r="A282" t="str">
        <f t="shared" si="26"/>
        <v/>
      </c>
      <c r="B282" t="str">
        <f>IF(AND(M282,J282="class"),L282,IF(ROW()&gt;2,IF(NOT(SUBSTITUTE(L282,B281,"")=L282),B281,""),""))</f>
        <v/>
      </c>
      <c r="C282" t="str">
        <f>IF(AND(J282="class",M282,NOT(K282="skos:Concept")),CONCATENATE("&lt;Section",H282,"&gt;",P282,"&lt;/Section",H282,"&gt;"),"")</f>
        <v/>
      </c>
      <c r="D282" t="str">
        <f t="shared" si="30"/>
        <v>&lt;element name="dct:identifier" context="/rdf:RDF/dcat:Catalog/dcat:dataset/dcat:Dataset/dcat:distribution/dcat:Distribution/dct:license/dct:LicenseDocument/dct:identifier"&gt;&lt;label&gt;identificator&lt;/label&gt;&lt;/element&gt;</v>
      </c>
      <c r="E282" t="str">
        <f t="shared" si="27"/>
        <v/>
      </c>
      <c r="F282" t="str">
        <f t="shared" si="28"/>
        <v>&lt;field name="fieldId-282" xpath="/rdf:RDF/dcat:Catalog/dcat:dataset/dcat:Dataset/dcat:distribution/dcat:Distribution/dct:license/dct:LicenseDocument/dct:identifier" or="identifier" in="/rdf:RDF/dcat:Catalog/dcat:dataset/dcat:Dataset/dcat:distribution/dcat:Distribution/dct:license/dct:LicenseDocument"/&gt;</v>
      </c>
      <c r="G282" t="str">
        <f t="shared" si="29"/>
        <v/>
      </c>
      <c r="H282" t="str">
        <f t="shared" si="25"/>
        <v>identifier</v>
      </c>
      <c r="J282" s="2" t="s">
        <v>4</v>
      </c>
      <c r="K282" s="2" t="s">
        <v>31</v>
      </c>
      <c r="L282" s="3" t="s">
        <v>172</v>
      </c>
      <c r="M282" s="3" t="b">
        <v>1</v>
      </c>
      <c r="N282" s="3" t="b">
        <v>0</v>
      </c>
      <c r="O282" s="3" t="b">
        <v>1</v>
      </c>
      <c r="P282" s="3" t="str">
        <f>VLOOKUP(K282,dcat_terms!$B$2:$E$151,3,FALSE)</f>
        <v>identifier</v>
      </c>
      <c r="Q282" s="3" t="str">
        <f>VLOOKUP(K282,dcat_terms!$B$2:$E$151,4,FALSE)</f>
        <v>identificator</v>
      </c>
      <c r="R282" s="4"/>
    </row>
    <row r="283" spans="1:18" outlineLevel="3" x14ac:dyDescent="0.25">
      <c r="A283" t="str">
        <f t="shared" si="26"/>
        <v>&lt;name&gt;dct:rights&lt;/name&gt;</v>
      </c>
      <c r="B283" t="str">
        <f>IF(AND(M283,J283="class"),L283,IF(ROW()&gt;2,IF(NOT(SUBSTITUTE(L283,B282,"")=L283),B282,""),""))</f>
        <v/>
      </c>
      <c r="C283" t="str">
        <f>IF(AND(J283="class",M283,NOT(K283="skos:Concept")),CONCATENATE("&lt;Section",H283,"&gt;",P283,"&lt;/Section",H283,"&gt;"),"")</f>
        <v/>
      </c>
      <c r="D283" t="str">
        <f t="shared" si="30"/>
        <v>&lt;element name="dct:rights" context="/rdf:RDF/dcat:Catalog/dcat:dataset/dcat:Dataset/dcat:distribution/dcat:Distribution/dct:rights"&gt;&lt;label&gt;rechten&lt;/label&gt;&lt;/element&gt;</v>
      </c>
      <c r="E283" t="str">
        <f t="shared" si="27"/>
        <v/>
      </c>
      <c r="F283" t="str">
        <f t="shared" si="28"/>
        <v/>
      </c>
      <c r="G283" t="str">
        <f t="shared" si="29"/>
        <v/>
      </c>
      <c r="H283" t="str">
        <f t="shared" si="25"/>
        <v>rights</v>
      </c>
      <c r="J283" s="2" t="s">
        <v>4</v>
      </c>
      <c r="K283" s="39" t="s">
        <v>66</v>
      </c>
      <c r="L283" s="3" t="s">
        <v>173</v>
      </c>
      <c r="M283" s="3" t="b">
        <v>1</v>
      </c>
      <c r="N283" s="3" t="b">
        <v>0</v>
      </c>
      <c r="O283" s="3" t="b">
        <v>1</v>
      </c>
      <c r="P283" s="3" t="str">
        <f>VLOOKUP(K283,dcat_terms!$B$2:$E$151,3,FALSE)</f>
        <v>rights</v>
      </c>
      <c r="Q283" s="3" t="str">
        <f>VLOOKUP(K283,dcat_terms!$B$2:$E$151,4,FALSE)</f>
        <v>rechten</v>
      </c>
      <c r="R283" s="4"/>
    </row>
    <row r="284" spans="1:18" outlineLevel="2" x14ac:dyDescent="0.25">
      <c r="A284" t="str">
        <f t="shared" si="26"/>
        <v>&lt;name&gt;dct:RightsStatement&lt;/name&gt;</v>
      </c>
      <c r="B284" t="str">
        <f>IF(AND(M284,J284="class"),L284,IF(ROW()&gt;2,IF(NOT(SUBSTITUTE(L284,B283,"")=L284),B283,""),""))</f>
        <v>/rdf:RDF/dcat:Catalog/dcat:dataset/dcat:Dataset/dcat:distribution/dcat:Distribution/dct:rights/dct:RightsStatement</v>
      </c>
      <c r="C284" t="str">
        <f>IF(AND(J284="class",M284,NOT(K284="skos:Concept")),CONCATENATE("&lt;Section",H284,"&gt;",P284,"&lt;/Section",H284,"&gt;"),"")</f>
        <v>&lt;SectionRightsStatement&gt;rechten&lt;/SectionRightsStatement&gt;</v>
      </c>
      <c r="D284" t="str">
        <f t="shared" si="30"/>
        <v>&lt;element name="dct:RightsStatement" context="/rdf:RDF/dcat:Catalog/dcat:dataset/dcat:Dataset/dcat:distribution/dcat:Distribution/dct:rights/dct:RightsStatement"&gt;&lt;label&gt;rechten&lt;/label&gt;&lt;/element&gt;</v>
      </c>
      <c r="E284" t="str">
        <f t="shared" si="27"/>
        <v>&lt;section  name="SectionRightsStatement"&gt;</v>
      </c>
      <c r="F284" t="str">
        <f t="shared" si="28"/>
        <v>&lt;field name="fieldId-284" xpath="/rdf:RDF/dcat:Catalog/dcat:dataset/dcat:Dataset/dcat:distribution/dcat:Distribution/dct:rights/dct:RightsStatement" or="RightsStatement" in="/rdf:RDF/dcat:Catalog/dcat:dataset/dcat:Dataset/dcat:distribution/dcat:Distribution/dct:rights"/&gt;</v>
      </c>
      <c r="G284" t="str">
        <f t="shared" si="29"/>
        <v/>
      </c>
      <c r="H284" t="str">
        <f t="shared" si="25"/>
        <v>RightsStatement</v>
      </c>
      <c r="J284" s="8" t="s">
        <v>215</v>
      </c>
      <c r="K284" s="40" t="s">
        <v>454</v>
      </c>
      <c r="L284" s="9" t="s">
        <v>467</v>
      </c>
      <c r="M284" s="9" t="b">
        <v>1</v>
      </c>
      <c r="N284" s="9" t="b">
        <v>0</v>
      </c>
      <c r="O284" s="9" t="b">
        <v>1</v>
      </c>
      <c r="P284" s="9" t="str">
        <f>VLOOKUP(K284,dcat_terms!$B$2:$E$151,3,FALSE)</f>
        <v>rechten</v>
      </c>
      <c r="Q284" s="9" t="str">
        <f>VLOOKUP(K284,dcat_terms!$B$2:$E$151,4,FALSE)</f>
        <v>rechten</v>
      </c>
      <c r="R284" s="10"/>
    </row>
    <row r="285" spans="1:18" s="33" customFormat="1" ht="14.25" customHeight="1" outlineLevel="3" x14ac:dyDescent="0.25">
      <c r="A285" t="str">
        <f t="shared" si="26"/>
        <v/>
      </c>
      <c r="B285" t="str">
        <f>IF(AND(M285,J285="class"),L285,IF(ROW()&gt;2,IF(NOT(SUBSTITUTE(L285,B284,"")=L285),B284,""),""))</f>
        <v>/rdf:RDF/dcat:Catalog/dcat:dataset/dcat:Dataset/dcat:distribution/dcat:Distribution/dct:rights/dct:RightsStatement</v>
      </c>
      <c r="C285" t="str">
        <f>IF(AND(J285="class",M285,NOT(K285="skos:Concept")),CONCATENATE("&lt;Section",H285,"&gt;",P285,"&lt;/Section",H285,"&gt;"),"")</f>
        <v/>
      </c>
      <c r="D285" t="str">
        <f t="shared" si="30"/>
        <v>&lt;element name="rdf:about" context="/rdf:RDF/dcat:Catalog/dcat:dataset/dcat:Dataset/dcat:distribution/dcat:Distribution/dct:rights/dct:RightsStatement/@rdf:about"&gt;&lt;label&gt;URI&lt;/label&gt;&lt;/element&gt;</v>
      </c>
      <c r="E285" t="str">
        <f t="shared" si="27"/>
        <v/>
      </c>
      <c r="F285" t="str">
        <f t="shared" si="28"/>
        <v>&lt;field name="fieldId-285" xpath="/rdf:RDF/dcat:Catalog/dcat:dataset/dcat:Dataset/dcat:distribution/dcat:Distribution/dct:rights/dct:RightsStatement/@rdf:about"/&gt;</v>
      </c>
      <c r="G285" t="str">
        <f t="shared" si="29"/>
        <v/>
      </c>
      <c r="H285" t="str">
        <f t="shared" si="25"/>
        <v>about</v>
      </c>
      <c r="J285" s="24" t="s">
        <v>4</v>
      </c>
      <c r="K285" s="24" t="s">
        <v>218</v>
      </c>
      <c r="L285" s="31" t="s">
        <v>468</v>
      </c>
      <c r="M285" s="31" t="b">
        <v>1</v>
      </c>
      <c r="N285" s="31" t="b">
        <v>0</v>
      </c>
      <c r="O285" s="31" t="b">
        <v>1</v>
      </c>
      <c r="P285" s="31" t="str">
        <f>VLOOKUP(K285,dcat_terms!$B$2:$E$151,3,FALSE)</f>
        <v>URI</v>
      </c>
      <c r="Q285" s="31" t="str">
        <f>VLOOKUP(K285,dcat_terms!$B$2:$E$151,4,FALSE)</f>
        <v>URI</v>
      </c>
      <c r="R285" s="32"/>
    </row>
    <row r="286" spans="1:18" s="33" customFormat="1" outlineLevel="3" x14ac:dyDescent="0.25">
      <c r="A286" t="str">
        <f t="shared" si="26"/>
        <v/>
      </c>
      <c r="B286" t="str">
        <f>IF(AND(M286,J286="class"),L286,IF(ROW()&gt;2,IF(NOT(SUBSTITUTE(L286,B285,"")=L286),B285,""),""))</f>
        <v>/rdf:RDF/dcat:Catalog/dcat:dataset/dcat:Dataset/dcat:distribution/dcat:Distribution/dct:rights/dct:RightsStatement</v>
      </c>
      <c r="C286" t="str">
        <f>IF(AND(J286="class",M286,NOT(K286="skos:Concept")),CONCATENATE("&lt;Section",H286,"&gt;",P286,"&lt;/Section",H286,"&gt;"),"")</f>
        <v/>
      </c>
      <c r="D286" t="str">
        <f t="shared" si="30"/>
        <v>&lt;element name="dct:title" context="/rdf:RDF/dcat:Catalog/dcat:dataset/dcat:Dataset/dcat:distribution/dcat:Distribution/dct:rights/dct:RightsStatement/dct:title"&gt;&lt;label&gt;titel&lt;/label&gt;&lt;/element&gt;</v>
      </c>
      <c r="E286" t="str">
        <f t="shared" si="27"/>
        <v/>
      </c>
      <c r="F286" t="str">
        <f t="shared" si="28"/>
        <v>&lt;field name="fieldId-286" xpath="/rdf:RDF/dcat:Catalog/dcat:dataset/dcat:Dataset/dcat:distribution/dcat:Distribution/dct:rights/dct:RightsStatement/dct:title" or="title" in="/rdf:RDF/dcat:Catalog/dcat:dataset/dcat:Dataset/dcat:distribution/dcat:Distribution/dct:rights/dct:RightsStatement"/&gt;</v>
      </c>
      <c r="G286" t="str">
        <f t="shared" si="29"/>
        <v/>
      </c>
      <c r="H286" t="str">
        <f t="shared" si="25"/>
        <v>title</v>
      </c>
      <c r="J286" s="24" t="s">
        <v>4</v>
      </c>
      <c r="K286" s="42" t="s">
        <v>5</v>
      </c>
      <c r="L286" s="31" t="s">
        <v>469</v>
      </c>
      <c r="M286" s="31" t="b">
        <v>1</v>
      </c>
      <c r="N286" s="31" t="b">
        <v>0</v>
      </c>
      <c r="O286" s="31" t="b">
        <v>1</v>
      </c>
      <c r="P286" s="31" t="str">
        <f>VLOOKUP(K286,dcat_terms!$B$2:$E$151,3,FALSE)</f>
        <v>title</v>
      </c>
      <c r="Q286" s="31" t="str">
        <f>VLOOKUP(K286,dcat_terms!$B$2:$E$151,4,FALSE)</f>
        <v>titel</v>
      </c>
      <c r="R286" s="32"/>
    </row>
    <row r="287" spans="1:18" s="33" customFormat="1" outlineLevel="3" x14ac:dyDescent="0.25">
      <c r="A287" t="str">
        <f t="shared" si="26"/>
        <v/>
      </c>
      <c r="B287" t="str">
        <f>IF(AND(M287,J287="class"),L287,IF(ROW()&gt;2,IF(NOT(SUBSTITUTE(L287,B286,"")=L287),B286,""),""))</f>
        <v>/rdf:RDF/dcat:Catalog/dcat:dataset/dcat:Dataset/dcat:distribution/dcat:Distribution/dct:rights/dct:RightsStatement</v>
      </c>
      <c r="C287" t="str">
        <f>IF(AND(J287="class",M287,NOT(K287="skos:Concept")),CONCATENATE("&lt;Section",H287,"&gt;",P287,"&lt;/Section",H287,"&gt;"),"")</f>
        <v/>
      </c>
      <c r="D287" t="str">
        <f t="shared" si="30"/>
        <v>&lt;element name="xml:lang" context="/rdf:RDF/dcat:Catalog/dcat:dataset/dcat:Dataset/dcat:distribution/dcat:Distribution/dct:rights/dct:RightsStatement/dct:title/@xml:lang"&gt;&lt;label&gt;taal&lt;/label&gt;&lt;/element&gt;</v>
      </c>
      <c r="E287" t="str">
        <f t="shared" si="27"/>
        <v/>
      </c>
      <c r="F287" t="str">
        <f t="shared" si="28"/>
        <v>&lt;field name="fieldId-287" xpath="/rdf:RDF/dcat:Catalog/dcat:dataset/dcat:Dataset/dcat:distribution/dcat:Distribution/dct:rights/dct:RightsStatement/dct:title/@xml:lang"/&gt;</v>
      </c>
      <c r="G287" t="str">
        <f t="shared" si="29"/>
        <v/>
      </c>
      <c r="H287" t="str">
        <f t="shared" si="25"/>
        <v>lang</v>
      </c>
      <c r="J287" s="24" t="s">
        <v>4</v>
      </c>
      <c r="K287" s="24" t="s">
        <v>220</v>
      </c>
      <c r="L287" s="31" t="s">
        <v>470</v>
      </c>
      <c r="M287" s="31" t="b">
        <v>1</v>
      </c>
      <c r="N287" s="31" t="b">
        <v>0</v>
      </c>
      <c r="O287" s="31" t="b">
        <v>0</v>
      </c>
      <c r="P287" s="31" t="str">
        <f>VLOOKUP(K287,dcat_terms!$B$2:$E$151,3,FALSE)</f>
        <v>language</v>
      </c>
      <c r="Q287" s="31" t="str">
        <f>VLOOKUP(K287,dcat_terms!$B$2:$E$151,4,FALSE)</f>
        <v>taal</v>
      </c>
      <c r="R287" s="32" t="s">
        <v>655</v>
      </c>
    </row>
    <row r="288" spans="1:18" s="33" customFormat="1" outlineLevel="3" x14ac:dyDescent="0.25">
      <c r="A288" t="str">
        <f t="shared" si="26"/>
        <v/>
      </c>
      <c r="B288" t="str">
        <f>IF(AND(M288,J288="class"),L288,IF(ROW()&gt;2,IF(NOT(SUBSTITUTE(L288,B287,"")=L288),B287,""),""))</f>
        <v>/rdf:RDF/dcat:Catalog/dcat:dataset/dcat:Dataset/dcat:distribution/dcat:Distribution/dct:rights/dct:RightsStatement</v>
      </c>
      <c r="C288" t="str">
        <f>IF(AND(J288="class",M288,NOT(K288="skos:Concept")),CONCATENATE("&lt;Section",H288,"&gt;",P288,"&lt;/Section",H288,"&gt;"),"")</f>
        <v/>
      </c>
      <c r="D288" t="str">
        <f t="shared" si="30"/>
        <v>&lt;element name="dct:description" context="/rdf:RDF/dcat:Catalog/dcat:dataset/dcat:Dataset/dcat:distribution/dcat:Distribution/dct:rights/dct:RightsStatement/dct:description"&gt;&lt;label&gt;beschrijving&lt;/label&gt;&lt;/element&gt;</v>
      </c>
      <c r="E288" t="str">
        <f t="shared" si="27"/>
        <v/>
      </c>
      <c r="F288" t="str">
        <f t="shared" si="28"/>
        <v>&lt;field name="fieldId-288" xpath="/rdf:RDF/dcat:Catalog/dcat:dataset/dcat:Dataset/dcat:distribution/dcat:Distribution/dct:rights/dct:RightsStatement/dct:description" or="description" in="/rdf:RDF/dcat:Catalog/dcat:dataset/dcat:Dataset/dcat:distribution/dcat:Distribution/dct:rights/dct:RightsStatement"/&gt;</v>
      </c>
      <c r="G288" t="str">
        <f t="shared" si="29"/>
        <v/>
      </c>
      <c r="H288" t="str">
        <f t="shared" si="25"/>
        <v>description</v>
      </c>
      <c r="J288" s="24" t="s">
        <v>4</v>
      </c>
      <c r="K288" s="24" t="s">
        <v>7</v>
      </c>
      <c r="L288" s="31" t="s">
        <v>471</v>
      </c>
      <c r="M288" s="31" t="b">
        <v>1</v>
      </c>
      <c r="N288" s="31" t="b">
        <v>0</v>
      </c>
      <c r="O288" s="31" t="b">
        <v>1</v>
      </c>
      <c r="P288" s="31" t="str">
        <f>VLOOKUP(K288,dcat_terms!$B$2:$E$151,3,FALSE)</f>
        <v>description</v>
      </c>
      <c r="Q288" s="31" t="str">
        <f>VLOOKUP(K288,dcat_terms!$B$2:$E$151,4,FALSE)</f>
        <v>beschrijving</v>
      </c>
      <c r="R288" s="32"/>
    </row>
    <row r="289" spans="1:18" s="33" customFormat="1" outlineLevel="3" x14ac:dyDescent="0.25">
      <c r="A289" t="str">
        <f t="shared" si="26"/>
        <v/>
      </c>
      <c r="B289" t="str">
        <f>IF(AND(M289,J289="class"),L289,IF(ROW()&gt;2,IF(NOT(SUBSTITUTE(L289,B288,"")=L289),B288,""),""))</f>
        <v>/rdf:RDF/dcat:Catalog/dcat:dataset/dcat:Dataset/dcat:distribution/dcat:Distribution/dct:rights/dct:RightsStatement</v>
      </c>
      <c r="C289" t="str">
        <f>IF(AND(J289="class",M289,NOT(K289="skos:Concept")),CONCATENATE("&lt;Section",H289,"&gt;",P289,"&lt;/Section",H289,"&gt;"),"")</f>
        <v/>
      </c>
      <c r="D289" t="str">
        <f t="shared" si="30"/>
        <v>&lt;element name="xml:lang" context="/rdf:RDF/dcat:Catalog/dcat:dataset/dcat:Dataset/dcat:distribution/dcat:Distribution/dct:rights/dct:RightsStatement/dct:description/@xml:lang"&gt;&lt;label&gt;taal&lt;/label&gt;&lt;/element&gt;</v>
      </c>
      <c r="E289" t="str">
        <f t="shared" si="27"/>
        <v/>
      </c>
      <c r="F289" t="str">
        <f t="shared" si="28"/>
        <v>&lt;field name="fieldId-289" xpath="/rdf:RDF/dcat:Catalog/dcat:dataset/dcat:Dataset/dcat:distribution/dcat:Distribution/dct:rights/dct:RightsStatement/dct:description/@xml:lang"/&gt;</v>
      </c>
      <c r="G289" t="str">
        <f t="shared" si="29"/>
        <v>&lt;/section&gt;</v>
      </c>
      <c r="H289" t="str">
        <f t="shared" si="25"/>
        <v>lang</v>
      </c>
      <c r="J289" s="24" t="s">
        <v>4</v>
      </c>
      <c r="K289" s="24" t="s">
        <v>220</v>
      </c>
      <c r="L289" s="31" t="s">
        <v>472</v>
      </c>
      <c r="M289" s="31" t="b">
        <v>1</v>
      </c>
      <c r="N289" s="31" t="b">
        <v>0</v>
      </c>
      <c r="O289" s="31" t="b">
        <v>0</v>
      </c>
      <c r="P289" s="31" t="str">
        <f>VLOOKUP(K289,dcat_terms!$B$2:$E$151,3,FALSE)</f>
        <v>language</v>
      </c>
      <c r="Q289" s="31" t="str">
        <f>VLOOKUP(K289,dcat_terms!$B$2:$E$151,4,FALSE)</f>
        <v>taal</v>
      </c>
      <c r="R289" s="32" t="s">
        <v>655</v>
      </c>
    </row>
    <row r="290" spans="1:18" outlineLevel="2" x14ac:dyDescent="0.25">
      <c r="A290" t="str">
        <f t="shared" si="26"/>
        <v/>
      </c>
      <c r="B290" t="str">
        <f>IF(AND(M290,J290="class"),L290,IF(ROW()&gt;2,IF(NOT(SUBSTITUTE(L290,B289,"")=L290),B289,""),""))</f>
        <v/>
      </c>
      <c r="C290" t="str">
        <f>IF(AND(J290="class",M290,NOT(K290="skos:Concept")),CONCATENATE("&lt;Section",H290,"&gt;",P290,"&lt;/Section",H290,"&gt;"),"")</f>
        <v/>
      </c>
      <c r="D290" t="str">
        <f t="shared" si="30"/>
        <v>&lt;element name="dcat:byteSize" context="/rdf:RDF/dcat:Catalog/dcat:dataset/dcat:Dataset/dcat:distribution/dcat:Distribution/dcat:byteSize"&gt;&lt;label&gt;grootte (bytes)&lt;/label&gt;&lt;/element&gt;</v>
      </c>
      <c r="E290" t="str">
        <f t="shared" si="27"/>
        <v/>
      </c>
      <c r="F290" t="str">
        <f t="shared" si="28"/>
        <v>&lt;field name="fieldId-290" xpath="/rdf:RDF/dcat:Catalog/dcat:dataset/dcat:Dataset/dcat:distribution/dcat:Distribution/dcat:byteSize" or="byteSize" in="/rdf:RDF/dcat:Catalog/dcat:dataset/dcat:Dataset/dcat:distribution/dcat:Distribution"/&gt;</v>
      </c>
      <c r="G290" t="str">
        <f t="shared" si="29"/>
        <v/>
      </c>
      <c r="H290" t="str">
        <f t="shared" si="25"/>
        <v>byteSize</v>
      </c>
      <c r="J290" s="2" t="s">
        <v>4</v>
      </c>
      <c r="K290" s="39" t="s">
        <v>174</v>
      </c>
      <c r="L290" s="3" t="s">
        <v>175</v>
      </c>
      <c r="M290" s="3" t="b">
        <v>1</v>
      </c>
      <c r="N290" s="3" t="b">
        <v>0</v>
      </c>
      <c r="O290" s="3" t="b">
        <v>1</v>
      </c>
      <c r="P290" s="3" t="str">
        <f>VLOOKUP(K290,dcat_terms!$B$2:$E$151,3,FALSE)</f>
        <v>byte size</v>
      </c>
      <c r="Q290" s="3" t="str">
        <f>VLOOKUP(K290,dcat_terms!$B$2:$E$151,4,FALSE)</f>
        <v>grootte (bytes)</v>
      </c>
      <c r="R290" s="4"/>
    </row>
    <row r="291" spans="1:18" outlineLevel="2" x14ac:dyDescent="0.25">
      <c r="A291" t="str">
        <f t="shared" si="26"/>
        <v>&lt;name&gt;spdx:checksum&lt;/name&gt;</v>
      </c>
      <c r="B291" t="str">
        <f>IF(AND(M291,J291="class"),L291,IF(ROW()&gt;2,IF(NOT(SUBSTITUTE(L291,B290,"")=L291),B290,""),""))</f>
        <v/>
      </c>
      <c r="C291" t="str">
        <f>IF(AND(J291="class",M291,NOT(K291="skos:Concept")),CONCATENATE("&lt;Section",H291,"&gt;",P291,"&lt;/Section",H291,"&gt;"),"")</f>
        <v/>
      </c>
      <c r="D291" t="str">
        <f t="shared" si="30"/>
        <v>&lt;element name="spdx:checksum" context="/rdf:RDF/dcat:Catalog/dcat:dataset/dcat:Dataset/dcat:distribution/dcat:Distribution/spdx:checksum"&gt;&lt;label&gt;checksom&lt;/label&gt;&lt;/element&gt;</v>
      </c>
      <c r="E291" t="str">
        <f t="shared" si="27"/>
        <v/>
      </c>
      <c r="F291" t="str">
        <f t="shared" si="28"/>
        <v/>
      </c>
      <c r="G291" t="str">
        <f t="shared" si="29"/>
        <v/>
      </c>
      <c r="H291" t="str">
        <f t="shared" si="25"/>
        <v>checksum</v>
      </c>
      <c r="J291" s="2" t="s">
        <v>214</v>
      </c>
      <c r="K291" s="39" t="s">
        <v>176</v>
      </c>
      <c r="L291" s="3" t="s">
        <v>177</v>
      </c>
      <c r="M291" s="3" t="b">
        <v>1</v>
      </c>
      <c r="N291" s="3" t="b">
        <v>0</v>
      </c>
      <c r="O291" s="3" t="b">
        <v>1</v>
      </c>
      <c r="P291" s="3" t="str">
        <f>VLOOKUP(K291,dcat_terms!$B$2:$E$151,3,FALSE)</f>
        <v>checksum</v>
      </c>
      <c r="Q291" s="3" t="str">
        <f>VLOOKUP(K291,dcat_terms!$B$2:$E$151,4,FALSE)</f>
        <v>checksom</v>
      </c>
      <c r="R291" s="4"/>
    </row>
    <row r="292" spans="1:18" outlineLevel="2" x14ac:dyDescent="0.25">
      <c r="A292" t="str">
        <f t="shared" si="26"/>
        <v>&lt;name&gt;spdx:Checksum&lt;/name&gt;</v>
      </c>
      <c r="B292" t="str">
        <f>IF(AND(M292,J292="class"),L292,IF(ROW()&gt;2,IF(NOT(SUBSTITUTE(L292,B291,"")=L292),B291,""),""))</f>
        <v>/rdf:RDF/dcat:Catalog/dcat:dataset/dcat:Dataset/dcat:distribution/dcat:Distribution/spdx:checksum/spdx:Checksum</v>
      </c>
      <c r="C292" t="str">
        <f>IF(AND(J292="class",M292,NOT(K292="skos:Concept")),CONCATENATE("&lt;Section",H292,"&gt;",P292,"&lt;/Section",H292,"&gt;"),"")</f>
        <v>&lt;SectionChecksum&gt;checksum&lt;/SectionChecksum&gt;</v>
      </c>
      <c r="D292" t="str">
        <f t="shared" si="30"/>
        <v>&lt;element name="spdx:Checksum" context="/rdf:RDF/dcat:Catalog/dcat:dataset/dcat:Dataset/dcat:distribution/dcat:Distribution/spdx:checksum/spdx:Checksum"&gt;&lt;label&gt;checksom&lt;/label&gt;&lt;/element&gt;</v>
      </c>
      <c r="E292" t="str">
        <f t="shared" si="27"/>
        <v>&lt;section  name="SectionChecksum"&gt;</v>
      </c>
      <c r="F292" t="str">
        <f t="shared" si="28"/>
        <v>&lt;field name="fieldId-292" xpath="/rdf:RDF/dcat:Catalog/dcat:dataset/dcat:Dataset/dcat:distribution/dcat:Distribution/spdx:checksum/spdx:Checksum" or="Checksum" in="/rdf:RDF/dcat:Catalog/dcat:dataset/dcat:Dataset/dcat:distribution/dcat:Distribution/spdx:checksum"/&gt;</v>
      </c>
      <c r="G292" t="str">
        <f t="shared" si="29"/>
        <v/>
      </c>
      <c r="H292" t="str">
        <f t="shared" si="25"/>
        <v>Checksum</v>
      </c>
      <c r="J292" s="8" t="s">
        <v>215</v>
      </c>
      <c r="K292" s="40" t="s">
        <v>178</v>
      </c>
      <c r="L292" s="9" t="s">
        <v>179</v>
      </c>
      <c r="M292" s="9" t="b">
        <v>1</v>
      </c>
      <c r="N292" s="9" t="b">
        <v>0</v>
      </c>
      <c r="O292" s="9" t="b">
        <v>1</v>
      </c>
      <c r="P292" s="9" t="str">
        <f>VLOOKUP(K292,dcat_terms!$B$2:$E$151,3,FALSE)</f>
        <v>checksum</v>
      </c>
      <c r="Q292" s="9" t="str">
        <f>VLOOKUP(K292,dcat_terms!$B$2:$E$151,4,FALSE)</f>
        <v>checksom</v>
      </c>
      <c r="R292" s="10"/>
    </row>
    <row r="293" spans="1:18" outlineLevel="3" x14ac:dyDescent="0.25">
      <c r="A293" t="str">
        <f t="shared" si="26"/>
        <v/>
      </c>
      <c r="B293" t="str">
        <f>IF(AND(M293,J293="class"),L293,IF(ROW()&gt;2,IF(NOT(SUBSTITUTE(L293,B292,"")=L293),B292,""),""))</f>
        <v>/rdf:RDF/dcat:Catalog/dcat:dataset/dcat:Dataset/dcat:distribution/dcat:Distribution/spdx:checksum/spdx:Checksum</v>
      </c>
      <c r="C293" t="str">
        <f>IF(AND(J293="class",M293,NOT(K293="skos:Concept")),CONCATENATE("&lt;Section",H293,"&gt;",P293,"&lt;/Section",H293,"&gt;"),"")</f>
        <v/>
      </c>
      <c r="D293" t="str">
        <f t="shared" si="30"/>
        <v>&lt;element name="rdf:about" context="/rdf:RDF/dcat:Catalog/dcat:dataset/dcat:Dataset/dcat:distribution/dcat:Distribution/spdx:checksum/spdx:Checksum/@rdf:about"&gt;&lt;label&gt;URI&lt;/label&gt;&lt;/element&gt;</v>
      </c>
      <c r="E293" t="str">
        <f t="shared" si="27"/>
        <v/>
      </c>
      <c r="F293" t="str">
        <f t="shared" si="28"/>
        <v>&lt;field name="fieldId-293" xpath="/rdf:RDF/dcat:Catalog/dcat:dataset/dcat:Dataset/dcat:distribution/dcat:Distribution/spdx:checksum/spdx:Checksum/@rdf:about"/&gt;</v>
      </c>
      <c r="G293" t="str">
        <f t="shared" si="29"/>
        <v/>
      </c>
      <c r="H293" t="str">
        <f t="shared" si="25"/>
        <v>about</v>
      </c>
      <c r="J293" s="2" t="s">
        <v>4</v>
      </c>
      <c r="K293" s="2" t="s">
        <v>218</v>
      </c>
      <c r="L293" s="3" t="s">
        <v>394</v>
      </c>
      <c r="M293" s="3" t="b">
        <v>1</v>
      </c>
      <c r="N293" s="3" t="b">
        <v>0</v>
      </c>
      <c r="O293" s="3" t="b">
        <v>1</v>
      </c>
      <c r="P293" s="3" t="str">
        <f>VLOOKUP(K293,dcat_terms!$B$2:$E$151,3,FALSE)</f>
        <v>URI</v>
      </c>
      <c r="Q293" s="3" t="str">
        <f>VLOOKUP(K293,dcat_terms!$B$2:$E$151,4,FALSE)</f>
        <v>URI</v>
      </c>
      <c r="R293" s="4"/>
    </row>
    <row r="294" spans="1:18" outlineLevel="3" x14ac:dyDescent="0.25">
      <c r="A294" t="str">
        <f t="shared" si="26"/>
        <v/>
      </c>
      <c r="B294" t="str">
        <f>IF(AND(M294,J294="class"),L294,IF(ROW()&gt;2,IF(NOT(SUBSTITUTE(L294,B293,"")=L294),B293,""),""))</f>
        <v>/rdf:RDF/dcat:Catalog/dcat:dataset/dcat:Dataset/dcat:distribution/dcat:Distribution/spdx:checksum/spdx:Checksum</v>
      </c>
      <c r="C294" t="str">
        <f>IF(AND(J294="class",M294,NOT(K294="skos:Concept")),CONCATENATE("&lt;Section",H294,"&gt;",P294,"&lt;/Section",H294,"&gt;"),"")</f>
        <v/>
      </c>
      <c r="D294" t="str">
        <f t="shared" si="30"/>
        <v>&lt;element name="spdx:algorithm" context="/rdf:RDF/dcat:Catalog/dcat:dataset/dcat:Dataset/dcat:distribution/dcat:Distribution/spdx:checksum/spdx:Checksum/spdx:algorithm"&gt;&lt;label&gt;algoritme&lt;/label&gt;&lt;/element&gt;</v>
      </c>
      <c r="E294" t="str">
        <f t="shared" si="27"/>
        <v/>
      </c>
      <c r="F294" t="str">
        <f t="shared" si="28"/>
        <v>&lt;field name="fieldId-294" xpath="/rdf:RDF/dcat:Catalog/dcat:dataset/dcat:Dataset/dcat:distribution/dcat:Distribution/spdx:checksum/spdx:Checksum/spdx:algorithm" or="algorithm" in="/rdf:RDF/dcat:Catalog/dcat:dataset/dcat:Dataset/dcat:distribution/dcat:Distribution/spdx:checksum/spdx:Checksum"/&gt;</v>
      </c>
      <c r="G294" t="str">
        <f t="shared" si="29"/>
        <v/>
      </c>
      <c r="H294" t="str">
        <f t="shared" si="25"/>
        <v>algorithm</v>
      </c>
      <c r="J294" s="2" t="s">
        <v>4</v>
      </c>
      <c r="K294" s="39" t="s">
        <v>395</v>
      </c>
      <c r="L294" s="3" t="s">
        <v>396</v>
      </c>
      <c r="M294" s="3" t="b">
        <v>1</v>
      </c>
      <c r="N294" s="3" t="b">
        <v>0</v>
      </c>
      <c r="O294" s="3" t="b">
        <v>1</v>
      </c>
      <c r="P294" s="3" t="str">
        <f>VLOOKUP(K294,dcat_terms!$B$2:$E$151,3,FALSE)</f>
        <v>algorithm</v>
      </c>
      <c r="Q294" s="3" t="str">
        <f>VLOOKUP(K294,dcat_terms!$B$2:$E$151,4,FALSE)</f>
        <v>algoritme</v>
      </c>
      <c r="R294" s="4"/>
    </row>
    <row r="295" spans="1:18" outlineLevel="3" x14ac:dyDescent="0.25">
      <c r="A295" t="str">
        <f t="shared" si="26"/>
        <v/>
      </c>
      <c r="B295" t="str">
        <f>IF(AND(M295,J295="class"),L295,IF(ROW()&gt;2,IF(NOT(SUBSTITUTE(L295,B294,"")=L295),B294,""),""))</f>
        <v>/rdf:RDF/dcat:Catalog/dcat:dataset/dcat:Dataset/dcat:distribution/dcat:Distribution/spdx:checksum/spdx:Checksum</v>
      </c>
      <c r="C295" t="str">
        <f>IF(AND(J295="class",M295,NOT(K295="skos:Concept")),CONCATENATE("&lt;Section",H295,"&gt;",P295,"&lt;/Section",H295,"&gt;"),"")</f>
        <v/>
      </c>
      <c r="D295" t="str">
        <f t="shared" si="30"/>
        <v>&lt;element name="spdx:checksumValue" context="/rdf:RDF/dcat:Catalog/dcat:dataset/dcat:Dataset/dcat:distribution/dcat:Distribution/spdx:checksum/spdx:Checksum/spdx:checksumValue"&gt;&lt;label&gt;checksom waarde&lt;/label&gt;&lt;/element&gt;</v>
      </c>
      <c r="E295" t="str">
        <f t="shared" si="27"/>
        <v/>
      </c>
      <c r="F295" t="str">
        <f t="shared" si="28"/>
        <v>&lt;field name="fieldId-295" xpath="/rdf:RDF/dcat:Catalog/dcat:dataset/dcat:Dataset/dcat:distribution/dcat:Distribution/spdx:checksum/spdx:Checksum/spdx:checksumValue" or="checksumValue" in="/rdf:RDF/dcat:Catalog/dcat:dataset/dcat:Dataset/dcat:distribution/dcat:Distribution/spdx:checksum/spdx:Checksum"/&gt;</v>
      </c>
      <c r="G295" t="str">
        <f t="shared" si="29"/>
        <v>&lt;/section&gt;</v>
      </c>
      <c r="H295" t="str">
        <f t="shared" si="25"/>
        <v>checksumValue</v>
      </c>
      <c r="J295" s="2" t="s">
        <v>4</v>
      </c>
      <c r="K295" s="39" t="s">
        <v>397</v>
      </c>
      <c r="L295" s="3" t="s">
        <v>398</v>
      </c>
      <c r="M295" s="3" t="b">
        <v>1</v>
      </c>
      <c r="N295" s="3" t="b">
        <v>0</v>
      </c>
      <c r="O295" s="3" t="b">
        <v>1</v>
      </c>
      <c r="P295" s="3" t="str">
        <f>VLOOKUP(K295,dcat_terms!$B$2:$E$151,3,FALSE)</f>
        <v>checksum value</v>
      </c>
      <c r="Q295" s="3" t="str">
        <f>VLOOKUP(K295,dcat_terms!$B$2:$E$151,4,FALSE)</f>
        <v>checksom waarde</v>
      </c>
      <c r="R295" s="4"/>
    </row>
    <row r="296" spans="1:18" outlineLevel="2" x14ac:dyDescent="0.25">
      <c r="A296" t="str">
        <f t="shared" si="26"/>
        <v>&lt;name&gt;foaf:page&lt;/name&gt;</v>
      </c>
      <c r="B296" t="str">
        <f>IF(AND(M296,J296="class"),L296,IF(ROW()&gt;2,IF(NOT(SUBSTITUTE(L296,B295,"")=L296),B295,""),""))</f>
        <v/>
      </c>
      <c r="C296" t="str">
        <f>IF(AND(J296="class",M296,NOT(K296="skos:Concept")),CONCATENATE("&lt;Section",H296,"&gt;",P296,"&lt;/Section",H296,"&gt;"),"")</f>
        <v/>
      </c>
      <c r="D296" t="str">
        <f t="shared" si="30"/>
        <v>&lt;element name="foaf:page" context="/rdf:RDF/dcat:Catalog/dcat:dataset/dcat:Dataset/dcat:distribution/dcat:Distribution/foaf:page"&gt;&lt;label&gt;documentatie&lt;/label&gt;&lt;/element&gt;</v>
      </c>
      <c r="E296" t="str">
        <f t="shared" si="27"/>
        <v/>
      </c>
      <c r="F296" t="str">
        <f t="shared" si="28"/>
        <v/>
      </c>
      <c r="G296" t="str">
        <f t="shared" si="29"/>
        <v/>
      </c>
      <c r="H296" t="str">
        <f t="shared" si="25"/>
        <v>page</v>
      </c>
      <c r="J296" s="2" t="s">
        <v>214</v>
      </c>
      <c r="K296" s="2" t="s">
        <v>113</v>
      </c>
      <c r="L296" s="3" t="s">
        <v>180</v>
      </c>
      <c r="M296" s="3" t="b">
        <v>1</v>
      </c>
      <c r="N296" s="3" t="b">
        <v>0</v>
      </c>
      <c r="O296" s="3" t="b">
        <v>1</v>
      </c>
      <c r="P296" s="3" t="str">
        <f>VLOOKUP(K296,dcat_terms!$B$2:$E$151,3,FALSE)</f>
        <v>documentation</v>
      </c>
      <c r="Q296" s="3" t="str">
        <f>VLOOKUP(K296,dcat_terms!$B$2:$E$151,4,FALSE)</f>
        <v>documentatie</v>
      </c>
      <c r="R296" s="4"/>
    </row>
    <row r="297" spans="1:18" outlineLevel="2" x14ac:dyDescent="0.25">
      <c r="A297" t="str">
        <f t="shared" si="26"/>
        <v>&lt;name&gt;foaf:Document&lt;/name&gt;</v>
      </c>
      <c r="B297" t="str">
        <f>IF(AND(M297,J297="class"),L297,IF(ROW()&gt;2,IF(NOT(SUBSTITUTE(L297,B296,"")=L297),B296,""),""))</f>
        <v>/rdf:RDF/dcat:Catalog/dcat:dataset/dcat:Dataset/dcat:distribution/dcat:Distribution/foaf:page/foaf:Document</v>
      </c>
      <c r="C297" t="str">
        <f>IF(AND(J297="class",M297,NOT(K297="skos:Concept")),CONCATENATE("&lt;Section",H297,"&gt;",P297,"&lt;/Section",H297,"&gt;"),"")</f>
        <v>&lt;SectionDocument&gt;document&lt;/SectionDocument&gt;</v>
      </c>
      <c r="D297" t="str">
        <f t="shared" si="30"/>
        <v>&lt;element name="foaf:Document" context="/rdf:RDF/dcat:Catalog/dcat:dataset/dcat:Dataset/dcat:distribution/dcat:Distribution/foaf:page/foaf:Document"&gt;&lt;label&gt;document&lt;/label&gt;&lt;/element&gt;</v>
      </c>
      <c r="E297" t="str">
        <f t="shared" si="27"/>
        <v>&lt;section  name="SectionDocument"&gt;</v>
      </c>
      <c r="F297" t="str">
        <f t="shared" si="28"/>
        <v>&lt;field name="fieldId-297" xpath="/rdf:RDF/dcat:Catalog/dcat:dataset/dcat:Dataset/dcat:distribution/dcat:Distribution/foaf:page/foaf:Document" or="Document" in="/rdf:RDF/dcat:Catalog/dcat:dataset/dcat:Dataset/dcat:distribution/dcat:Distribution/foaf:page"/&gt;</v>
      </c>
      <c r="G297" t="str">
        <f t="shared" si="29"/>
        <v/>
      </c>
      <c r="H297" t="str">
        <f t="shared" si="25"/>
        <v>Document</v>
      </c>
      <c r="J297" s="8" t="s">
        <v>215</v>
      </c>
      <c r="K297" s="8" t="s">
        <v>21</v>
      </c>
      <c r="L297" s="9" t="s">
        <v>181</v>
      </c>
      <c r="M297" s="9" t="b">
        <v>1</v>
      </c>
      <c r="N297" s="9" t="b">
        <v>0</v>
      </c>
      <c r="O297" s="9" t="b">
        <v>1</v>
      </c>
      <c r="P297" s="9" t="str">
        <f>VLOOKUP(K297,dcat_terms!$B$2:$E$151,3,FALSE)</f>
        <v>document</v>
      </c>
      <c r="Q297" s="9" t="str">
        <f>VLOOKUP(K297,dcat_terms!$B$2:$E$151,4,FALSE)</f>
        <v>document</v>
      </c>
      <c r="R297" s="10"/>
    </row>
    <row r="298" spans="1:18" outlineLevel="2" x14ac:dyDescent="0.25">
      <c r="A298" t="str">
        <f t="shared" si="26"/>
        <v/>
      </c>
      <c r="B298" t="str">
        <f>IF(AND(M298,J298="class"),L298,IF(ROW()&gt;2,IF(NOT(SUBSTITUTE(L298,B297,"")=L298),B297,""),""))</f>
        <v>/rdf:RDF/dcat:Catalog/dcat:dataset/dcat:Dataset/dcat:distribution/dcat:Distribution/foaf:page/foaf:Document</v>
      </c>
      <c r="C298" t="str">
        <f>IF(AND(J298="class",M298,NOT(K298="skos:Concept")),CONCATENATE("&lt;Section",H298,"&gt;",P298,"&lt;/Section",H298,"&gt;"),"")</f>
        <v/>
      </c>
      <c r="D298" t="str">
        <f t="shared" si="30"/>
        <v>&lt;element name="rdf:about" context="/rdf:RDF/dcat:Catalog/dcat:dataset/dcat:Dataset/dcat:distribution/dcat:Distribution/foaf:page/foaf:Document/@rdf:about"&gt;&lt;label&gt;URI&lt;/label&gt;&lt;/element&gt;</v>
      </c>
      <c r="E298" t="str">
        <f t="shared" si="27"/>
        <v/>
      </c>
      <c r="F298" t="str">
        <f t="shared" si="28"/>
        <v>&lt;field name="fieldId-298" xpath="/rdf:RDF/dcat:Catalog/dcat:dataset/dcat:Dataset/dcat:distribution/dcat:Distribution/foaf:page/foaf:Document/@rdf:about"/&gt;</v>
      </c>
      <c r="G298" t="str">
        <f t="shared" si="29"/>
        <v/>
      </c>
      <c r="H298" t="str">
        <f t="shared" si="25"/>
        <v>about</v>
      </c>
      <c r="J298" s="2" t="s">
        <v>4</v>
      </c>
      <c r="K298" s="2" t="s">
        <v>218</v>
      </c>
      <c r="L298" s="3" t="s">
        <v>399</v>
      </c>
      <c r="M298" s="3" t="b">
        <v>1</v>
      </c>
      <c r="N298" s="3" t="b">
        <v>0</v>
      </c>
      <c r="O298" s="3" t="b">
        <v>1</v>
      </c>
      <c r="P298" s="3" t="str">
        <f>VLOOKUP(K298,dcat_terms!$B$2:$E$151,3,FALSE)</f>
        <v>URI</v>
      </c>
      <c r="Q298" s="3" t="str">
        <f>VLOOKUP(K298,dcat_terms!$B$2:$E$151,4,FALSE)</f>
        <v>URI</v>
      </c>
      <c r="R298" s="4"/>
    </row>
    <row r="299" spans="1:18" outlineLevel="2" x14ac:dyDescent="0.25">
      <c r="A299" t="str">
        <f t="shared" si="26"/>
        <v/>
      </c>
      <c r="B299" t="str">
        <f>IF(AND(M299,J299="class"),L299,IF(ROW()&gt;2,IF(NOT(SUBSTITUTE(L299,B298,"")=L299),B298,""),""))</f>
        <v>/rdf:RDF/dcat:Catalog/dcat:dataset/dcat:Dataset/dcat:distribution/dcat:Distribution/foaf:page/foaf:Document</v>
      </c>
      <c r="C299" t="str">
        <f>IF(AND(J299="class",M299,NOT(K299="skos:Concept")),CONCATENATE("&lt;Section",H299,"&gt;",P299,"&lt;/Section",H299,"&gt;"),"")</f>
        <v/>
      </c>
      <c r="D299" t="str">
        <f t="shared" si="30"/>
        <v>&lt;element name="foaf:name" context="/rdf:RDF/dcat:Catalog/dcat:dataset/dcat:Dataset/dcat:distribution/dcat:Distribution/foaf:page/foaf:Document/foaf:name"&gt;&lt;label&gt;naam&lt;/label&gt;&lt;/element&gt;</v>
      </c>
      <c r="E299" t="str">
        <f t="shared" si="27"/>
        <v/>
      </c>
      <c r="F299" t="str">
        <f t="shared" si="28"/>
        <v>&lt;field name="fieldId-299" xpath="/rdf:RDF/dcat:Catalog/dcat:dataset/dcat:Dataset/dcat:distribution/dcat:Distribution/foaf:page/foaf:Document/foaf:name" or="name" in="/rdf:RDF/dcat:Catalog/dcat:dataset/dcat:Dataset/dcat:distribution/dcat:Distribution/foaf:page/foaf:Document"/&gt;</v>
      </c>
      <c r="G299" t="str">
        <f t="shared" si="29"/>
        <v/>
      </c>
      <c r="H299" t="str">
        <f t="shared" si="25"/>
        <v>name</v>
      </c>
      <c r="J299" s="2" t="s">
        <v>4</v>
      </c>
      <c r="K299" s="2" t="s">
        <v>13</v>
      </c>
      <c r="L299" s="3" t="s">
        <v>400</v>
      </c>
      <c r="M299" s="3" t="b">
        <v>1</v>
      </c>
      <c r="N299" s="3" t="b">
        <v>0</v>
      </c>
      <c r="O299" s="3" t="b">
        <v>1</v>
      </c>
      <c r="P299" s="3" t="str">
        <f>VLOOKUP(K299,dcat_terms!$B$2:$E$151,3,FALSE)</f>
        <v>name</v>
      </c>
      <c r="Q299" s="3" t="str">
        <f>VLOOKUP(K299,dcat_terms!$B$2:$E$151,4,FALSE)</f>
        <v>naam</v>
      </c>
      <c r="R299" s="4"/>
    </row>
    <row r="300" spans="1:18" outlineLevel="2" x14ac:dyDescent="0.25">
      <c r="A300" t="str">
        <f t="shared" si="26"/>
        <v/>
      </c>
      <c r="B300" t="str">
        <f>IF(AND(M300,J300="class"),L300,IF(ROW()&gt;2,IF(NOT(SUBSTITUTE(L300,B299,"")=L300),B299,""),""))</f>
        <v>/rdf:RDF/dcat:Catalog/dcat:dataset/dcat:Dataset/dcat:distribution/dcat:Distribution/foaf:page/foaf:Document</v>
      </c>
      <c r="C300" t="str">
        <f>IF(AND(J300="class",M300,NOT(K300="skos:Concept")),CONCATENATE("&lt;Section",H300,"&gt;",P300,"&lt;/Section",H300,"&gt;"),"")</f>
        <v/>
      </c>
      <c r="D300" t="str">
        <f t="shared" si="30"/>
        <v>&lt;element name="xml:lang" context="/rdf:RDF/dcat:Catalog/dcat:dataset/dcat:Dataset/dcat:distribution/dcat:Distribution/foaf:page/foaf:Document/foaf:name/@xml:lang"&gt;&lt;label&gt;taal&lt;/label&gt;&lt;/element&gt;</v>
      </c>
      <c r="E300" t="str">
        <f t="shared" si="27"/>
        <v/>
      </c>
      <c r="F300" t="str">
        <f t="shared" si="28"/>
        <v>&lt;field name="fieldId-300" xpath="/rdf:RDF/dcat:Catalog/dcat:dataset/dcat:Dataset/dcat:distribution/dcat:Distribution/foaf:page/foaf:Document/foaf:name/@xml:lang"/&gt;</v>
      </c>
      <c r="G300" t="str">
        <f t="shared" si="29"/>
        <v>&lt;/section&gt;</v>
      </c>
      <c r="H300" t="str">
        <f t="shared" si="25"/>
        <v>lang</v>
      </c>
      <c r="J300" s="2" t="s">
        <v>4</v>
      </c>
      <c r="K300" s="2" t="s">
        <v>220</v>
      </c>
      <c r="L300" s="3" t="s">
        <v>401</v>
      </c>
      <c r="M300" s="3" t="b">
        <v>1</v>
      </c>
      <c r="N300" s="3" t="b">
        <v>0</v>
      </c>
      <c r="O300" s="3" t="b">
        <v>0</v>
      </c>
      <c r="P300" s="3" t="str">
        <f>VLOOKUP(K300,dcat_terms!$B$2:$E$151,3,FALSE)</f>
        <v>language</v>
      </c>
      <c r="Q300" s="3" t="str">
        <f>VLOOKUP(K300,dcat_terms!$B$2:$E$151,4,FALSE)</f>
        <v>taal</v>
      </c>
      <c r="R300" s="4" t="s">
        <v>655</v>
      </c>
    </row>
    <row r="301" spans="1:18" outlineLevel="2" x14ac:dyDescent="0.25">
      <c r="A301" t="str">
        <f t="shared" si="26"/>
        <v>&lt;name&gt;dct:conformsTo&lt;/name&gt;</v>
      </c>
      <c r="B301" t="str">
        <f>IF(AND(M301,J301="class"),L301,IF(ROW()&gt;2,IF(NOT(SUBSTITUTE(L301,B300,"")=L301),B300,""),""))</f>
        <v/>
      </c>
      <c r="C301" t="str">
        <f>IF(AND(J301="class",M301,NOT(K301="skos:Concept")),CONCATENATE("&lt;Section",H301,"&gt;",P301,"&lt;/Section",H301,"&gt;"),"")</f>
        <v/>
      </c>
      <c r="D301" t="str">
        <f t="shared" si="30"/>
        <v>&lt;element name="dct:conformsTo" context="/rdf:RDF/dcat:Catalog/dcat:dataset/dcat:Dataset/dcat:distribution/dcat:Distribution/dct:conformsTo"&gt;&lt;label&gt;conform met&lt;/label&gt;&lt;/element&gt;</v>
      </c>
      <c r="E301" t="str">
        <f t="shared" si="27"/>
        <v/>
      </c>
      <c r="F301" t="str">
        <f t="shared" si="28"/>
        <v/>
      </c>
      <c r="G301" t="str">
        <f t="shared" si="29"/>
        <v/>
      </c>
      <c r="H301" t="str">
        <f t="shared" si="25"/>
        <v>conformsTo</v>
      </c>
      <c r="J301" s="2" t="s">
        <v>214</v>
      </c>
      <c r="K301" s="39" t="s">
        <v>53</v>
      </c>
      <c r="L301" s="3" t="s">
        <v>182</v>
      </c>
      <c r="M301" s="3" t="b">
        <v>1</v>
      </c>
      <c r="N301" s="3" t="b">
        <v>0</v>
      </c>
      <c r="O301" s="3" t="b">
        <v>1</v>
      </c>
      <c r="P301" s="3" t="str">
        <f>VLOOKUP(K301,dcat_terms!$B$2:$E$151,3,FALSE)</f>
        <v>conforms to</v>
      </c>
      <c r="Q301" s="3" t="str">
        <f>VLOOKUP(K301,dcat_terms!$B$2:$E$151,4,FALSE)</f>
        <v>conform met</v>
      </c>
      <c r="R301" s="4"/>
    </row>
    <row r="302" spans="1:18" outlineLevel="2" x14ac:dyDescent="0.25">
      <c r="A302" t="str">
        <f t="shared" si="26"/>
        <v>&lt;name&gt;dct:Standard&lt;/name&gt;</v>
      </c>
      <c r="B302" t="str">
        <f>IF(AND(M302,J302="class"),L302,IF(ROW()&gt;2,IF(NOT(SUBSTITUTE(L302,B301,"")=L302),B301,""),""))</f>
        <v>/rdf:RDF/dcat:Catalog/dcat:dataset/dcat:Dataset/dcat:distribution/dcat:Distribution/dct:conformsTo/dct:Standard</v>
      </c>
      <c r="C302" t="str">
        <f>IF(AND(J302="class",M302,NOT(K302="skos:Concept")),CONCATENATE("&lt;Section",H302,"&gt;",P302,"&lt;/Section",H302,"&gt;"),"")</f>
        <v>&lt;SectionStandard&gt;standard&lt;/SectionStandard&gt;</v>
      </c>
      <c r="D302" t="str">
        <f t="shared" si="30"/>
        <v>&lt;element name="dct:Standard" context="/rdf:RDF/dcat:Catalog/dcat:dataset/dcat:Dataset/dcat:distribution/dcat:Distribution/dct:conformsTo/dct:Standard"&gt;&lt;label&gt;standaard&lt;/label&gt;&lt;/element&gt;</v>
      </c>
      <c r="E302" t="str">
        <f t="shared" si="27"/>
        <v>&lt;section  name="SectionStandard"&gt;</v>
      </c>
      <c r="F302" t="str">
        <f t="shared" si="28"/>
        <v>&lt;field name="fieldId-302" xpath="/rdf:RDF/dcat:Catalog/dcat:dataset/dcat:Dataset/dcat:distribution/dcat:Distribution/dct:conformsTo/dct:Standard" or="Standard" in="/rdf:RDF/dcat:Catalog/dcat:dataset/dcat:Dataset/dcat:distribution/dcat:Distribution/dct:conformsTo"/&gt;</v>
      </c>
      <c r="G302" t="str">
        <f t="shared" si="29"/>
        <v/>
      </c>
      <c r="H302" t="str">
        <f t="shared" ref="H302:H365" si="31">IF(M302,RIGHT(K302,LEN(K302)-SEARCH(":",K302)),"")</f>
        <v>Standard</v>
      </c>
      <c r="J302" s="8" t="s">
        <v>215</v>
      </c>
      <c r="K302" s="40" t="s">
        <v>55</v>
      </c>
      <c r="L302" s="9" t="s">
        <v>183</v>
      </c>
      <c r="M302" s="9" t="b">
        <v>1</v>
      </c>
      <c r="N302" s="9" t="b">
        <v>0</v>
      </c>
      <c r="O302" s="9" t="b">
        <v>1</v>
      </c>
      <c r="P302" s="9" t="str">
        <f>VLOOKUP(K302,dcat_terms!$B$2:$E$151,3,FALSE)</f>
        <v>standard</v>
      </c>
      <c r="Q302" s="9" t="str">
        <f>VLOOKUP(K302,dcat_terms!$B$2:$E$151,4,FALSE)</f>
        <v>standaard</v>
      </c>
      <c r="R302" s="10"/>
    </row>
    <row r="303" spans="1:18" s="33" customFormat="1" outlineLevel="3" x14ac:dyDescent="0.25">
      <c r="A303" t="str">
        <f t="shared" si="26"/>
        <v/>
      </c>
      <c r="B303" t="str">
        <f>IF(AND(M303,J303="class"),L303,IF(ROW()&gt;2,IF(NOT(SUBSTITUTE(L303,B302,"")=L303),B302,""),""))</f>
        <v>/rdf:RDF/dcat:Catalog/dcat:dataset/dcat:Dataset/dcat:distribution/dcat:Distribution/dct:conformsTo/dct:Standard</v>
      </c>
      <c r="C303" t="str">
        <f>IF(AND(J303="class",M303,NOT(K303="skos:Concept")),CONCATENATE("&lt;Section",H303,"&gt;",P303,"&lt;/Section",H303,"&gt;"),"")</f>
        <v/>
      </c>
      <c r="D303" t="str">
        <f t="shared" si="30"/>
        <v>&lt;element name="rdf:about" context="/rdf:RDF/dcat:Catalog/dcat:dataset/dcat:Dataset/dcat:distribution/dcat:Distribution/dct:conformsTo/dct:Standard/@rdf:about"&gt;&lt;label&gt;URI&lt;/label&gt;&lt;/element&gt;</v>
      </c>
      <c r="E303" t="str">
        <f t="shared" si="27"/>
        <v/>
      </c>
      <c r="F303" t="str">
        <f t="shared" si="28"/>
        <v>&lt;field name="fieldId-303" xpath="/rdf:RDF/dcat:Catalog/dcat:dataset/dcat:Dataset/dcat:distribution/dcat:Distribution/dct:conformsTo/dct:Standard/@rdf:about"/&gt;</v>
      </c>
      <c r="G303" t="str">
        <f t="shared" si="29"/>
        <v/>
      </c>
      <c r="H303" t="str">
        <f t="shared" si="31"/>
        <v>about</v>
      </c>
      <c r="J303" s="24" t="s">
        <v>4</v>
      </c>
      <c r="K303" s="24" t="s">
        <v>218</v>
      </c>
      <c r="L303" s="31" t="s">
        <v>402</v>
      </c>
      <c r="M303" s="31" t="b">
        <v>1</v>
      </c>
      <c r="N303" s="31" t="b">
        <v>0</v>
      </c>
      <c r="O303" s="31" t="b">
        <v>1</v>
      </c>
      <c r="P303" s="31" t="str">
        <f>VLOOKUP(K303,dcat_terms!$B$2:$E$151,3,FALSE)</f>
        <v>URI</v>
      </c>
      <c r="Q303" s="31" t="str">
        <f>VLOOKUP(K303,dcat_terms!$B$2:$E$151,4,FALSE)</f>
        <v>URI</v>
      </c>
      <c r="R303" s="32"/>
    </row>
    <row r="304" spans="1:18" s="33" customFormat="1" outlineLevel="3" x14ac:dyDescent="0.25">
      <c r="A304" t="str">
        <f t="shared" si="26"/>
        <v/>
      </c>
      <c r="B304" t="str">
        <f>IF(AND(M304,J304="class"),L304,IF(ROW()&gt;2,IF(NOT(SUBSTITUTE(L304,B303,"")=L304),B303,""),""))</f>
        <v>/rdf:RDF/dcat:Catalog/dcat:dataset/dcat:Dataset/dcat:distribution/dcat:Distribution/dct:conformsTo/dct:Standard</v>
      </c>
      <c r="C304" t="str">
        <f>IF(AND(J304="class",M304,NOT(K304="skos:Concept")),CONCATENATE("&lt;Section",H304,"&gt;",P304,"&lt;/Section",H304,"&gt;"),"")</f>
        <v/>
      </c>
      <c r="D304" t="str">
        <f t="shared" si="30"/>
        <v>&lt;element name="dct:title" context="/rdf:RDF/dcat:Catalog/dcat:dataset/dcat:Dataset/dcat:distribution/dcat:Distribution/dct:conformsTo/dct:Standard/dct:title"&gt;&lt;label&gt;titel&lt;/label&gt;&lt;/element&gt;</v>
      </c>
      <c r="E304" t="str">
        <f t="shared" si="27"/>
        <v/>
      </c>
      <c r="F304" t="str">
        <f t="shared" si="28"/>
        <v>&lt;field name="fieldId-304" xpath="/rdf:RDF/dcat:Catalog/dcat:dataset/dcat:Dataset/dcat:distribution/dcat:Distribution/dct:conformsTo/dct:Standard/dct:title" or="title" in="/rdf:RDF/dcat:Catalog/dcat:dataset/dcat:Dataset/dcat:distribution/dcat:Distribution/dct:conformsTo/dct:Standard"/&gt;</v>
      </c>
      <c r="G304" t="str">
        <f t="shared" si="29"/>
        <v/>
      </c>
      <c r="H304" t="str">
        <f t="shared" si="31"/>
        <v>title</v>
      </c>
      <c r="J304" s="24" t="s">
        <v>4</v>
      </c>
      <c r="K304" s="42" t="s">
        <v>5</v>
      </c>
      <c r="L304" s="31" t="s">
        <v>403</v>
      </c>
      <c r="M304" s="31" t="b">
        <v>1</v>
      </c>
      <c r="N304" s="31" t="b">
        <v>0</v>
      </c>
      <c r="O304" s="31" t="b">
        <v>1</v>
      </c>
      <c r="P304" s="31" t="str">
        <f>VLOOKUP(K304,dcat_terms!$B$2:$E$151,3,FALSE)</f>
        <v>title</v>
      </c>
      <c r="Q304" s="31" t="str">
        <f>VLOOKUP(K304,dcat_terms!$B$2:$E$151,4,FALSE)</f>
        <v>titel</v>
      </c>
      <c r="R304" s="32"/>
    </row>
    <row r="305" spans="1:18" s="33" customFormat="1" outlineLevel="3" x14ac:dyDescent="0.25">
      <c r="A305" t="str">
        <f t="shared" si="26"/>
        <v/>
      </c>
      <c r="B305" t="str">
        <f>IF(AND(M305,J305="class"),L305,IF(ROW()&gt;2,IF(NOT(SUBSTITUTE(L305,B304,"")=L305),B304,""),""))</f>
        <v>/rdf:RDF/dcat:Catalog/dcat:dataset/dcat:Dataset/dcat:distribution/dcat:Distribution/dct:conformsTo/dct:Standard</v>
      </c>
      <c r="C305" t="str">
        <f>IF(AND(J305="class",M305,NOT(K305="skos:Concept")),CONCATENATE("&lt;Section",H305,"&gt;",P305,"&lt;/Section",H305,"&gt;"),"")</f>
        <v/>
      </c>
      <c r="D305" t="str">
        <f t="shared" si="30"/>
        <v>&lt;element name="xml:lang" context="/rdf:RDF/dcat:Catalog/dcat:dataset/dcat:Dataset/dcat:distribution/dcat:Distribution/dct:conformsTo/dct:Standard/dct:title/@xml:lang"&gt;&lt;label&gt;taal&lt;/label&gt;&lt;/element&gt;</v>
      </c>
      <c r="E305" t="str">
        <f t="shared" si="27"/>
        <v/>
      </c>
      <c r="F305" t="str">
        <f t="shared" si="28"/>
        <v>&lt;field name="fieldId-305" xpath="/rdf:RDF/dcat:Catalog/dcat:dataset/dcat:Dataset/dcat:distribution/dcat:Distribution/dct:conformsTo/dct:Standard/dct:title/@xml:lang"/&gt;</v>
      </c>
      <c r="G305" t="str">
        <f t="shared" si="29"/>
        <v/>
      </c>
      <c r="H305" t="str">
        <f t="shared" si="31"/>
        <v>lang</v>
      </c>
      <c r="J305" s="24" t="s">
        <v>4</v>
      </c>
      <c r="K305" s="24" t="s">
        <v>220</v>
      </c>
      <c r="L305" s="31" t="s">
        <v>404</v>
      </c>
      <c r="M305" s="31" t="b">
        <v>1</v>
      </c>
      <c r="N305" s="31" t="b">
        <v>0</v>
      </c>
      <c r="O305" s="31" t="b">
        <v>0</v>
      </c>
      <c r="P305" s="31" t="str">
        <f>VLOOKUP(K305,dcat_terms!$B$2:$E$151,3,FALSE)</f>
        <v>language</v>
      </c>
      <c r="Q305" s="31" t="str">
        <f>VLOOKUP(K305,dcat_terms!$B$2:$E$151,4,FALSE)</f>
        <v>taal</v>
      </c>
      <c r="R305" s="32" t="s">
        <v>655</v>
      </c>
    </row>
    <row r="306" spans="1:18" s="33" customFormat="1" outlineLevel="3" x14ac:dyDescent="0.25">
      <c r="A306" t="str">
        <f t="shared" si="26"/>
        <v/>
      </c>
      <c r="B306" t="str">
        <f>IF(AND(M306,J306="class"),L306,IF(ROW()&gt;2,IF(NOT(SUBSTITUTE(L306,B305,"")=L306),B305,""),""))</f>
        <v>/rdf:RDF/dcat:Catalog/dcat:dataset/dcat:Dataset/dcat:distribution/dcat:Distribution/dct:conformsTo/dct:Standard</v>
      </c>
      <c r="C306" t="str">
        <f>IF(AND(J306="class",M306,NOT(K306="skos:Concept")),CONCATENATE("&lt;Section",H306,"&gt;",P306,"&lt;/Section",H306,"&gt;"),"")</f>
        <v/>
      </c>
      <c r="D306" t="str">
        <f t="shared" si="30"/>
        <v>&lt;element name="dct:description" context="/rdf:RDF/dcat:Catalog/dcat:dataset/dcat:Dataset/dcat:distribution/dcat:Distribution/dct:conformsTo/dct:Standard/dct:description"&gt;&lt;label&gt;beschrijving&lt;/label&gt;&lt;/element&gt;</v>
      </c>
      <c r="E306" t="str">
        <f t="shared" si="27"/>
        <v/>
      </c>
      <c r="F306" t="str">
        <f t="shared" si="28"/>
        <v>&lt;field name="fieldId-306" xpath="/rdf:RDF/dcat:Catalog/dcat:dataset/dcat:Dataset/dcat:distribution/dcat:Distribution/dct:conformsTo/dct:Standard/dct:description" or="description" in="/rdf:RDF/dcat:Catalog/dcat:dataset/dcat:Dataset/dcat:distribution/dcat:Distribution/dct:conformsTo/dct:Standard"/&gt;</v>
      </c>
      <c r="G306" t="str">
        <f t="shared" si="29"/>
        <v/>
      </c>
      <c r="H306" t="str">
        <f t="shared" si="31"/>
        <v>description</v>
      </c>
      <c r="J306" s="24" t="s">
        <v>4</v>
      </c>
      <c r="K306" s="24" t="s">
        <v>7</v>
      </c>
      <c r="L306" s="31" t="s">
        <v>405</v>
      </c>
      <c r="M306" s="31" t="b">
        <v>1</v>
      </c>
      <c r="N306" s="31" t="b">
        <v>0</v>
      </c>
      <c r="O306" s="31" t="b">
        <v>1</v>
      </c>
      <c r="P306" s="31" t="str">
        <f>VLOOKUP(K306,dcat_terms!$B$2:$E$151,3,FALSE)</f>
        <v>description</v>
      </c>
      <c r="Q306" s="31" t="str">
        <f>VLOOKUP(K306,dcat_terms!$B$2:$E$151,4,FALSE)</f>
        <v>beschrijving</v>
      </c>
      <c r="R306" s="32"/>
    </row>
    <row r="307" spans="1:18" s="33" customFormat="1" outlineLevel="3" x14ac:dyDescent="0.25">
      <c r="A307" t="str">
        <f t="shared" si="26"/>
        <v/>
      </c>
      <c r="B307" t="str">
        <f>IF(AND(M307,J307="class"),L307,IF(ROW()&gt;2,IF(NOT(SUBSTITUTE(L307,B306,"")=L307),B306,""),""))</f>
        <v>/rdf:RDF/dcat:Catalog/dcat:dataset/dcat:Dataset/dcat:distribution/dcat:Distribution/dct:conformsTo/dct:Standard</v>
      </c>
      <c r="C307" t="str">
        <f>IF(AND(J307="class",M307,NOT(K307="skos:Concept")),CONCATENATE("&lt;Section",H307,"&gt;",P307,"&lt;/Section",H307,"&gt;"),"")</f>
        <v/>
      </c>
      <c r="D307" t="str">
        <f t="shared" si="30"/>
        <v>&lt;element name="xml:lang" context="/rdf:RDF/dcat:Catalog/dcat:dataset/dcat:Dataset/dcat:distribution/dcat:Distribution/dct:conformsTo/dct:Standard/dct:description/@xml:lang"&gt;&lt;label&gt;taal&lt;/label&gt;&lt;/element&gt;</v>
      </c>
      <c r="E307" t="str">
        <f t="shared" si="27"/>
        <v/>
      </c>
      <c r="F307" t="str">
        <f t="shared" si="28"/>
        <v>&lt;field name="fieldId-307" xpath="/rdf:RDF/dcat:Catalog/dcat:dataset/dcat:Dataset/dcat:distribution/dcat:Distribution/dct:conformsTo/dct:Standard/dct:description/@xml:lang"/&gt;</v>
      </c>
      <c r="G307" t="str">
        <f t="shared" si="29"/>
        <v>&lt;/section&gt;</v>
      </c>
      <c r="H307" t="str">
        <f t="shared" si="31"/>
        <v>lang</v>
      </c>
      <c r="J307" s="24" t="s">
        <v>4</v>
      </c>
      <c r="K307" s="24" t="s">
        <v>220</v>
      </c>
      <c r="L307" s="31" t="s">
        <v>406</v>
      </c>
      <c r="M307" s="31" t="b">
        <v>1</v>
      </c>
      <c r="N307" s="31" t="b">
        <v>0</v>
      </c>
      <c r="O307" s="31" t="b">
        <v>0</v>
      </c>
      <c r="P307" s="31" t="str">
        <f>VLOOKUP(K307,dcat_terms!$B$2:$E$151,3,FALSE)</f>
        <v>language</v>
      </c>
      <c r="Q307" s="31" t="str">
        <f>VLOOKUP(K307,dcat_terms!$B$2:$E$151,4,FALSE)</f>
        <v>taal</v>
      </c>
      <c r="R307" s="32" t="s">
        <v>655</v>
      </c>
    </row>
    <row r="308" spans="1:18" outlineLevel="2" x14ac:dyDescent="0.25">
      <c r="A308" t="str">
        <f t="shared" si="26"/>
        <v>&lt;name&gt;adms:status&lt;/name&gt;</v>
      </c>
      <c r="B308" t="str">
        <f>IF(AND(M308,J308="class"),L308,IF(ROW()&gt;2,IF(NOT(SUBSTITUTE(L308,B307,"")=L308),B307,""),""))</f>
        <v/>
      </c>
      <c r="C308" t="str">
        <f>IF(AND(J308="class",M308,NOT(K308="skos:Concept")),CONCATENATE("&lt;Section",H308,"&gt;",P308,"&lt;/Section",H308,"&gt;"),"")</f>
        <v/>
      </c>
      <c r="D308" t="str">
        <f t="shared" si="30"/>
        <v>&lt;element name="adms:status" context="/rdf:RDF/dcat:Catalog/dcat:dataset/dcat:Dataset/dcat:distribution/dcat:Distribution/adms:status"&gt;&lt;label&gt;status&lt;/label&gt;&lt;/element&gt;</v>
      </c>
      <c r="E308" t="str">
        <f t="shared" si="27"/>
        <v/>
      </c>
      <c r="F308" t="str">
        <f t="shared" si="28"/>
        <v/>
      </c>
      <c r="G308" t="str">
        <f t="shared" si="29"/>
        <v/>
      </c>
      <c r="H308" t="str">
        <f t="shared" si="31"/>
        <v>status</v>
      </c>
      <c r="J308" s="2" t="s">
        <v>214</v>
      </c>
      <c r="K308" s="2" t="s">
        <v>57</v>
      </c>
      <c r="L308" s="3" t="s">
        <v>184</v>
      </c>
      <c r="M308" s="3" t="b">
        <v>1</v>
      </c>
      <c r="N308" s="3" t="b">
        <v>0</v>
      </c>
      <c r="O308" s="3" t="b">
        <v>1</v>
      </c>
      <c r="P308" s="3" t="str">
        <f>VLOOKUP(K308,dcat_terms!$B$2:$E$151,3,FALSE)</f>
        <v>change type</v>
      </c>
      <c r="Q308" s="3" t="str">
        <f>VLOOKUP(K308,dcat_terms!$B$2:$E$151,4,FALSE)</f>
        <v>status</v>
      </c>
      <c r="R308" s="4"/>
    </row>
    <row r="309" spans="1:18" outlineLevel="2" x14ac:dyDescent="0.25">
      <c r="A309" t="str">
        <f t="shared" si="26"/>
        <v/>
      </c>
      <c r="B309" t="str">
        <f>IF(AND(M309,J309="class"),L309,IF(ROW()&gt;2,IF(NOT(SUBSTITUTE(L309,B308,"")=L309),B308,""),""))</f>
        <v>/rdf:RDF/dcat:Catalog/dcat:dataset/dcat:Dataset/dcat:distribution/dcat:Distribution/adms:status/skos:Concept</v>
      </c>
      <c r="C309" t="str">
        <f>IF(AND(J309="class",M309,NOT(K309="skos:Concept")),CONCATENATE("&lt;Section",H309,"&gt;",P309,"&lt;/Section",H309,"&gt;"),"")</f>
        <v/>
      </c>
      <c r="D309" t="str">
        <f t="shared" si="30"/>
        <v>&lt;element name="skos:Concept" context="/rdf:RDF/dcat:Catalog/dcat:dataset/dcat:Dataset/dcat:distribution/dcat:Distribution/adms:status/skos:Concept"&gt;&lt;label&gt;concept&lt;/label&gt;&lt;/element&gt;</v>
      </c>
      <c r="E309" t="str">
        <f t="shared" si="27"/>
        <v>&lt;section xpath="/rdf:RDF/dcat:Catalog/dcat:dataset/dcat:Dataset/dcat:distribution/dcat:Distribution/adms:status/skos:Concept" name="SectionConcept"&gt;</v>
      </c>
      <c r="F309" t="str">
        <f t="shared" si="28"/>
        <v/>
      </c>
      <c r="G309" t="str">
        <f t="shared" si="29"/>
        <v/>
      </c>
      <c r="H309" t="str">
        <f t="shared" si="31"/>
        <v>Concept</v>
      </c>
      <c r="J309" s="8" t="s">
        <v>215</v>
      </c>
      <c r="K309" s="8" t="s">
        <v>17</v>
      </c>
      <c r="L309" s="9" t="s">
        <v>407</v>
      </c>
      <c r="M309" s="9" t="b">
        <v>1</v>
      </c>
      <c r="N309" s="9" t="b">
        <v>0</v>
      </c>
      <c r="O309" s="9" t="b">
        <v>1</v>
      </c>
      <c r="P309" s="9" t="str">
        <f>VLOOKUP(K309,dcat_terms!$B$2:$E$151,3,FALSE)</f>
        <v>concept</v>
      </c>
      <c r="Q309" s="9" t="str">
        <f>VLOOKUP(K309,dcat_terms!$B$2:$E$151,4,FALSE)</f>
        <v>concept</v>
      </c>
      <c r="R309" s="10" t="s">
        <v>684</v>
      </c>
    </row>
    <row r="310" spans="1:18" outlineLevel="3" x14ac:dyDescent="0.25">
      <c r="A310" t="str">
        <f t="shared" si="26"/>
        <v/>
      </c>
      <c r="B310" t="str">
        <f>IF(AND(M310,J310="class"),L310,IF(ROW()&gt;2,IF(NOT(SUBSTITUTE(L310,B309,"")=L310),B309,""),""))</f>
        <v>/rdf:RDF/dcat:Catalog/dcat:dataset/dcat:Dataset/dcat:distribution/dcat:Distribution/adms:status/skos:Concept</v>
      </c>
      <c r="C310" t="str">
        <f>IF(AND(J310="class",M310,NOT(K310="skos:Concept")),CONCATENATE("&lt;Section",H310,"&gt;",P310,"&lt;/Section",H310,"&gt;"),"")</f>
        <v/>
      </c>
      <c r="D310" t="str">
        <f t="shared" si="30"/>
        <v>&lt;element name="rdf:about" context="/rdf:RDF/dcat:Catalog/dcat:dataset/dcat:Dataset/dcat:distribution/dcat:Distribution/adms:status/skos:Concept/@rdf:about"&gt;&lt;label&gt;URI&lt;/label&gt;&lt;/element&gt;</v>
      </c>
      <c r="E310" t="str">
        <f t="shared" si="27"/>
        <v/>
      </c>
      <c r="F310" t="str">
        <f t="shared" si="28"/>
        <v/>
      </c>
      <c r="G310" t="str">
        <f t="shared" si="29"/>
        <v/>
      </c>
      <c r="H310" t="str">
        <f t="shared" si="31"/>
        <v>about</v>
      </c>
      <c r="J310" s="2" t="s">
        <v>4</v>
      </c>
      <c r="K310" s="2" t="s">
        <v>218</v>
      </c>
      <c r="L310" s="3" t="s">
        <v>408</v>
      </c>
      <c r="M310" s="3" t="b">
        <v>1</v>
      </c>
      <c r="N310" s="3" t="b">
        <v>0</v>
      </c>
      <c r="O310" s="3" t="b">
        <v>1</v>
      </c>
      <c r="P310" s="3" t="str">
        <f>VLOOKUP(K310,dcat_terms!$B$2:$E$151,3,FALSE)</f>
        <v>URI</v>
      </c>
      <c r="Q310" s="3" t="str">
        <f>VLOOKUP(K310,dcat_terms!$B$2:$E$151,4,FALSE)</f>
        <v>URI</v>
      </c>
      <c r="R310" s="4" t="s">
        <v>684</v>
      </c>
    </row>
    <row r="311" spans="1:18" outlineLevel="3" x14ac:dyDescent="0.25">
      <c r="A311" t="str">
        <f t="shared" si="26"/>
        <v/>
      </c>
      <c r="B311" t="str">
        <f>IF(AND(M311,J311="class"),L311,IF(ROW()&gt;2,IF(NOT(SUBSTITUTE(L311,B310,"")=L311),B310,""),""))</f>
        <v>/rdf:RDF/dcat:Catalog/dcat:dataset/dcat:Dataset/dcat:distribution/dcat:Distribution/adms:status/skos:Concept</v>
      </c>
      <c r="C311" t="str">
        <f>IF(AND(J311="class",M311,NOT(K311="skos:Concept")),CONCATENATE("&lt;Section",H311,"&gt;",P311,"&lt;/Section",H311,"&gt;"),"")</f>
        <v/>
      </c>
      <c r="D311" t="str">
        <f t="shared" si="30"/>
        <v>&lt;element name="rdf:type" context="/rdf:RDF/dcat:Catalog/dcat:dataset/dcat:Dataset/dcat:distribution/dcat:Distribution/adms:status/skos:Concept/rdf:type/@rdf:resource"&gt;&lt;label&gt;rdf klasse&lt;/label&gt;&lt;/element&gt;</v>
      </c>
      <c r="E311" t="str">
        <f t="shared" si="27"/>
        <v/>
      </c>
      <c r="F311" t="str">
        <f t="shared" si="28"/>
        <v/>
      </c>
      <c r="G311" t="str">
        <f t="shared" si="29"/>
        <v/>
      </c>
      <c r="H311" t="str">
        <f t="shared" si="31"/>
        <v>type</v>
      </c>
      <c r="J311" s="2" t="s">
        <v>4</v>
      </c>
      <c r="K311" s="2" t="s">
        <v>226</v>
      </c>
      <c r="L311" s="3" t="s">
        <v>409</v>
      </c>
      <c r="M311" s="3" t="b">
        <v>1</v>
      </c>
      <c r="N311" s="3" t="b">
        <v>0</v>
      </c>
      <c r="O311" s="3" t="b">
        <v>1</v>
      </c>
      <c r="P311" s="3" t="str">
        <f>VLOOKUP(K311,dcat_terms!$B$2:$E$151,3,FALSE)</f>
        <v>rdf class</v>
      </c>
      <c r="Q311" s="3" t="str">
        <f>VLOOKUP(K311,dcat_terms!$B$2:$E$151,4,FALSE)</f>
        <v>rdf klasse</v>
      </c>
      <c r="R311" s="4"/>
    </row>
    <row r="312" spans="1:18" outlineLevel="3" x14ac:dyDescent="0.25">
      <c r="A312" t="str">
        <f t="shared" si="26"/>
        <v/>
      </c>
      <c r="B312" t="str">
        <f>IF(AND(M312,J312="class"),L312,IF(ROW()&gt;2,IF(NOT(SUBSTITUTE(L312,B311,"")=L312),B311,""),""))</f>
        <v>/rdf:RDF/dcat:Catalog/dcat:dataset/dcat:Dataset/dcat:distribution/dcat:Distribution/adms:status/skos:Concept</v>
      </c>
      <c r="C312" t="str">
        <f>IF(AND(J312="class",M312,NOT(K312="skos:Concept")),CONCATENATE("&lt;Section",H312,"&gt;",P312,"&lt;/Section",H312,"&gt;"),"")</f>
        <v/>
      </c>
      <c r="D312" t="str">
        <f t="shared" si="30"/>
        <v>&lt;element name="skos:prefLabel" context="/rdf:RDF/dcat:Catalog/dcat:dataset/dcat:Dataset/dcat:distribution/dcat:Distribution/adms:status/skos:Concept/skos:prefLabel"&gt;&lt;label&gt;label&lt;/label&gt;&lt;/element&gt;</v>
      </c>
      <c r="E312" t="str">
        <f t="shared" si="27"/>
        <v/>
      </c>
      <c r="F312" t="str">
        <f t="shared" si="28"/>
        <v/>
      </c>
      <c r="G312" t="str">
        <f t="shared" si="29"/>
        <v/>
      </c>
      <c r="H312" t="str">
        <f t="shared" si="31"/>
        <v>prefLabel</v>
      </c>
      <c r="J312" s="2" t="s">
        <v>4</v>
      </c>
      <c r="K312" s="2" t="s">
        <v>229</v>
      </c>
      <c r="L312" s="3" t="s">
        <v>410</v>
      </c>
      <c r="M312" s="3" t="b">
        <v>1</v>
      </c>
      <c r="N312" s="3" t="b">
        <v>0</v>
      </c>
      <c r="O312" s="3" t="b">
        <v>1</v>
      </c>
      <c r="P312" s="3" t="str">
        <f>VLOOKUP(K312,dcat_terms!$B$2:$E$151,3,FALSE)</f>
        <v>preferred label</v>
      </c>
      <c r="Q312" s="3" t="str">
        <f>VLOOKUP(K312,dcat_terms!$B$2:$E$151,4,FALSE)</f>
        <v>label</v>
      </c>
      <c r="R312" s="4" t="s">
        <v>684</v>
      </c>
    </row>
    <row r="313" spans="1:18" outlineLevel="3" x14ac:dyDescent="0.25">
      <c r="A313" t="str">
        <f t="shared" si="26"/>
        <v/>
      </c>
      <c r="B313" t="str">
        <f>IF(AND(M313,J313="class"),L313,IF(ROW()&gt;2,IF(NOT(SUBSTITUTE(L313,B312,"")=L313),B312,""),""))</f>
        <v>/rdf:RDF/dcat:Catalog/dcat:dataset/dcat:Dataset/dcat:distribution/dcat:Distribution/adms:status/skos:Concept</v>
      </c>
      <c r="C313" t="str">
        <f>IF(AND(J313="class",M313,NOT(K313="skos:Concept")),CONCATENATE("&lt;Section",H313,"&gt;",P313,"&lt;/Section",H313,"&gt;"),"")</f>
        <v/>
      </c>
      <c r="D313" t="str">
        <f t="shared" si="30"/>
        <v>&lt;element name="xml:lang" context="/rdf:RDF/dcat:Catalog/dcat:dataset/dcat:Dataset/dcat:distribution/dcat:Distribution/adms:status/skos:Concept/skos:prefLabel/@xml:lang"&gt;&lt;label&gt;taal&lt;/label&gt;&lt;/element&gt;</v>
      </c>
      <c r="E313" t="str">
        <f t="shared" si="27"/>
        <v/>
      </c>
      <c r="F313" t="str">
        <f t="shared" si="28"/>
        <v/>
      </c>
      <c r="G313" t="str">
        <f t="shared" si="29"/>
        <v/>
      </c>
      <c r="H313" t="str">
        <f t="shared" si="31"/>
        <v>lang</v>
      </c>
      <c r="J313" s="2" t="s">
        <v>4</v>
      </c>
      <c r="K313" s="2" t="s">
        <v>220</v>
      </c>
      <c r="L313" s="3" t="s">
        <v>411</v>
      </c>
      <c r="M313" s="3" t="b">
        <v>1</v>
      </c>
      <c r="N313" s="3" t="b">
        <v>0</v>
      </c>
      <c r="O313" s="3" t="b">
        <v>0</v>
      </c>
      <c r="P313" s="3" t="str">
        <f>VLOOKUP(K313,dcat_terms!$B$2:$E$151,3,FALSE)</f>
        <v>language</v>
      </c>
      <c r="Q313" s="3" t="str">
        <f>VLOOKUP(K313,dcat_terms!$B$2:$E$151,4,FALSE)</f>
        <v>taal</v>
      </c>
      <c r="R313" s="4" t="s">
        <v>655</v>
      </c>
    </row>
    <row r="314" spans="1:18" outlineLevel="3" x14ac:dyDescent="0.25">
      <c r="A314" t="str">
        <f t="shared" si="26"/>
        <v/>
      </c>
      <c r="B314" t="str">
        <f>IF(AND(M314,J314="class"),L314,IF(ROW()&gt;2,IF(NOT(SUBSTITUTE(L314,B313,"")=L314),B313,""),""))</f>
        <v>/rdf:RDF/dcat:Catalog/dcat:dataset/dcat:Dataset/dcat:distribution/dcat:Distribution/adms:status/skos:Concept</v>
      </c>
      <c r="C314" t="str">
        <f>IF(AND(J314="class",M314,NOT(K314="skos:Concept")),CONCATENATE("&lt;Section",H314,"&gt;",P314,"&lt;/Section",H314,"&gt;"),"")</f>
        <v/>
      </c>
      <c r="D314" t="str">
        <f t="shared" si="30"/>
        <v>&lt;element name="skos:inScheme" context="/rdf:RDF/dcat:Catalog/dcat:dataset/dcat:Dataset/dcat:distribution/dcat:Distribution/adms:status/skos:Concept/skos:inScheme/@rdf:resource"&gt;&lt;label&gt;in thesaurus&lt;/label&gt;&lt;/element&gt;</v>
      </c>
      <c r="E314" t="str">
        <f t="shared" si="27"/>
        <v/>
      </c>
      <c r="F314" t="str">
        <f t="shared" si="28"/>
        <v/>
      </c>
      <c r="G314" t="str">
        <f t="shared" si="29"/>
        <v>&lt;/section&gt;</v>
      </c>
      <c r="H314" t="str">
        <f t="shared" si="31"/>
        <v>inScheme</v>
      </c>
      <c r="J314" s="2" t="s">
        <v>4</v>
      </c>
      <c r="K314" s="2" t="s">
        <v>232</v>
      </c>
      <c r="L314" s="3" t="s">
        <v>412</v>
      </c>
      <c r="M314" s="3" t="b">
        <v>1</v>
      </c>
      <c r="N314" s="3" t="b">
        <v>0</v>
      </c>
      <c r="O314" s="3" t="b">
        <v>1</v>
      </c>
      <c r="P314" s="3" t="str">
        <f>VLOOKUP(K314,dcat_terms!$B$2:$E$151,3,FALSE)</f>
        <v>in scheme</v>
      </c>
      <c r="Q314" s="3" t="str">
        <f>VLOOKUP(K314,dcat_terms!$B$2:$E$151,4,FALSE)</f>
        <v>in thesaurus</v>
      </c>
      <c r="R314" s="4" t="s">
        <v>684</v>
      </c>
    </row>
    <row r="315" spans="1:18" outlineLevel="2" x14ac:dyDescent="0.25">
      <c r="A315" t="str">
        <f t="shared" si="26"/>
        <v>&lt;name&gt;adms:sample&lt;/name&gt;</v>
      </c>
      <c r="B315" t="str">
        <f>IF(AND(M315,J315="class"),L315,IF(ROW()&gt;2,IF(NOT(SUBSTITUTE(L315,B314,"")=L315),B314,""),""))</f>
        <v/>
      </c>
      <c r="C315" t="str">
        <f>IF(AND(J315="class",M315,NOT(K315="skos:Concept")),CONCATENATE("&lt;Section",H315,"&gt;",P315,"&lt;/Section",H315,"&gt;"),"")</f>
        <v/>
      </c>
      <c r="D315" t="str">
        <f t="shared" si="30"/>
        <v>&lt;element name="adms:sample" context="/rdf:RDF/dcat:Catalog/dcat:dataset/dcat:Dataset/adms:sample"&gt;&lt;label&gt;voorbeeld&lt;/label&gt;&lt;/element&gt;</v>
      </c>
      <c r="E315" t="str">
        <f t="shared" si="27"/>
        <v/>
      </c>
      <c r="F315" t="str">
        <f t="shared" si="28"/>
        <v/>
      </c>
      <c r="G315" t="str">
        <f t="shared" si="29"/>
        <v/>
      </c>
      <c r="H315" t="str">
        <f t="shared" si="31"/>
        <v>sample</v>
      </c>
      <c r="J315" s="2" t="s">
        <v>214</v>
      </c>
      <c r="K315" s="2" t="s">
        <v>185</v>
      </c>
      <c r="L315" s="3" t="s">
        <v>186</v>
      </c>
      <c r="M315" s="3" t="b">
        <v>1</v>
      </c>
      <c r="N315" s="3" t="b">
        <v>0</v>
      </c>
      <c r="O315" s="3" t="b">
        <v>1</v>
      </c>
      <c r="P315" s="3" t="str">
        <f>VLOOKUP(K315,dcat_terms!$B$2:$E$151,3,FALSE)</f>
        <v>sample</v>
      </c>
      <c r="Q315" s="3" t="str">
        <f>VLOOKUP(K315,dcat_terms!$B$2:$E$151,4,FALSE)</f>
        <v>voorbeeld</v>
      </c>
      <c r="R315" s="4"/>
    </row>
    <row r="316" spans="1:18" outlineLevel="2" x14ac:dyDescent="0.25">
      <c r="A316" t="str">
        <f t="shared" si="26"/>
        <v>&lt;name&gt;dcat:Distribution&lt;/name&gt;</v>
      </c>
      <c r="B316" t="str">
        <f>IF(AND(M316,J316="class"),L316,IF(ROW()&gt;2,IF(NOT(SUBSTITUTE(L316,B315,"")=L316),B315,""),""))</f>
        <v>/rdf:RDF/dcat:Catalog/dcat:dataset/dcat:Dataset/adms:sample/dcat:Distribution</v>
      </c>
      <c r="C316" t="str">
        <f>IF(AND(J316="class",M316,NOT(K316="skos:Concept")),CONCATENATE("&lt;Section",H316,"&gt;",P316,"&lt;/Section",H316,"&gt;"),"")</f>
        <v>&lt;SectionDistribution&gt;dataset distribution&lt;/SectionDistribution&gt;</v>
      </c>
      <c r="D316" t="str">
        <f t="shared" si="30"/>
        <v>&lt;element name="dcat:Distribution" context="/rdf:RDF/dcat:Catalog/dcat:dataset/dcat:Dataset/adms:sample/dcat:Distribution"&gt;&lt;label&gt;distributie&lt;/label&gt;&lt;/element&gt;</v>
      </c>
      <c r="E316" t="str">
        <f t="shared" si="27"/>
        <v>&lt;section  name="SectionDistribution"&gt;</v>
      </c>
      <c r="F316" t="str">
        <f t="shared" si="28"/>
        <v>&lt;field name="fieldId-316" xpath="/rdf:RDF/dcat:Catalog/dcat:dataset/dcat:Dataset/adms:sample/dcat:Distribution" or="Distribution" in="/rdf:RDF/dcat:Catalog/dcat:dataset/dcat:Dataset/adms:sample"/&gt;</v>
      </c>
      <c r="G316" t="str">
        <f t="shared" si="29"/>
        <v/>
      </c>
      <c r="H316" t="str">
        <f t="shared" si="31"/>
        <v>Distribution</v>
      </c>
      <c r="J316" s="8" t="s">
        <v>215</v>
      </c>
      <c r="K316" s="8" t="s">
        <v>151</v>
      </c>
      <c r="L316" s="9" t="s">
        <v>187</v>
      </c>
      <c r="M316" s="9" t="b">
        <v>1</v>
      </c>
      <c r="N316" s="9" t="b">
        <v>0</v>
      </c>
      <c r="O316" s="9" t="b">
        <v>1</v>
      </c>
      <c r="P316" s="9" t="str">
        <f>VLOOKUP(K316,dcat_terms!$B$2:$E$151,3,FALSE)</f>
        <v>dataset distribution</v>
      </c>
      <c r="Q316" s="9" t="str">
        <f>VLOOKUP(K316,dcat_terms!$B$2:$E$151,4,FALSE)</f>
        <v>distributie</v>
      </c>
      <c r="R316" s="10"/>
    </row>
    <row r="317" spans="1:18" outlineLevel="3" x14ac:dyDescent="0.25">
      <c r="A317" t="str">
        <f t="shared" si="26"/>
        <v/>
      </c>
      <c r="B317" t="str">
        <f>IF(AND(M317,J317="class"),L317,IF(ROW()&gt;2,IF(NOT(SUBSTITUTE(L317,B316,"")=L317),B316,""),""))</f>
        <v>/rdf:RDF/dcat:Catalog/dcat:dataset/dcat:Dataset/adms:sample/dcat:Distribution</v>
      </c>
      <c r="C317" t="str">
        <f>IF(AND(J317="class",M317,NOT(K317="skos:Concept")),CONCATENATE("&lt;Section",H317,"&gt;",P317,"&lt;/Section",H317,"&gt;"),"")</f>
        <v/>
      </c>
      <c r="D317" t="str">
        <f t="shared" si="30"/>
        <v>&lt;element name="rdf:about" context="/rdf:RDF/dcat:Catalog/dcat:dataset/dcat:Dataset/adms:sample/dcat:Distribution/@rdf:about"&gt;&lt;label&gt;URI&lt;/label&gt;&lt;/element&gt;</v>
      </c>
      <c r="E317" t="str">
        <f t="shared" si="27"/>
        <v/>
      </c>
      <c r="F317" t="str">
        <f t="shared" si="28"/>
        <v>&lt;field name="fieldId-317" xpath="/rdf:RDF/dcat:Catalog/dcat:dataset/dcat:Dataset/adms:sample/dcat:Distribution/@rdf:about"/&gt;</v>
      </c>
      <c r="G317" t="str">
        <f t="shared" si="29"/>
        <v/>
      </c>
      <c r="H317" t="str">
        <f t="shared" si="31"/>
        <v>about</v>
      </c>
      <c r="J317" s="2" t="s">
        <v>4</v>
      </c>
      <c r="K317" s="2" t="s">
        <v>218</v>
      </c>
      <c r="L317" s="3" t="s">
        <v>413</v>
      </c>
      <c r="M317" s="3" t="b">
        <v>1</v>
      </c>
      <c r="N317" s="3" t="b">
        <v>0</v>
      </c>
      <c r="O317" s="3" t="b">
        <v>1</v>
      </c>
      <c r="P317" s="3" t="str">
        <f>VLOOKUP(K317,dcat_terms!$B$2:$E$151,3,FALSE)</f>
        <v>URI</v>
      </c>
      <c r="Q317" s="3" t="str">
        <f>VLOOKUP(K317,dcat_terms!$B$2:$E$151,4,FALSE)</f>
        <v>URI</v>
      </c>
      <c r="R317" s="4"/>
    </row>
    <row r="318" spans="1:18" outlineLevel="3" x14ac:dyDescent="0.25">
      <c r="A318" t="str">
        <f t="shared" si="26"/>
        <v/>
      </c>
      <c r="B318" t="str">
        <f>IF(AND(M318,J318="class"),L318,IF(ROW()&gt;2,IF(NOT(SUBSTITUTE(L318,B317,"")=L318),B317,""),""))</f>
        <v>/rdf:RDF/dcat:Catalog/dcat:dataset/dcat:Dataset/adms:sample/dcat:Distribution</v>
      </c>
      <c r="C318" t="str">
        <f>IF(AND(J318="class",M318,NOT(K318="skos:Concept")),CONCATENATE("&lt;Section",H318,"&gt;",P318,"&lt;/Section",H318,"&gt;"),"")</f>
        <v/>
      </c>
      <c r="D318" t="str">
        <f t="shared" si="30"/>
        <v>&lt;element name="dct:title" context="/rdf:RDF/dcat:Catalog/dcat:dataset/dcat:Dataset/adms:sample/dcat:Distribution/dct:title"&gt;&lt;label&gt;titel&lt;/label&gt;&lt;/element&gt;</v>
      </c>
      <c r="E318" t="str">
        <f t="shared" si="27"/>
        <v/>
      </c>
      <c r="F318" t="str">
        <f t="shared" si="28"/>
        <v>&lt;field name="fieldId-318" xpath="/rdf:RDF/dcat:Catalog/dcat:dataset/dcat:Dataset/adms:sample/dcat:Distribution/dct:title" or="title" in="/rdf:RDF/dcat:Catalog/dcat:dataset/dcat:Dataset/adms:sample/dcat:Distribution"/&gt;</v>
      </c>
      <c r="G318" t="str">
        <f t="shared" si="29"/>
        <v/>
      </c>
      <c r="H318" t="str">
        <f t="shared" si="31"/>
        <v>title</v>
      </c>
      <c r="J318" s="2" t="s">
        <v>4</v>
      </c>
      <c r="K318" s="2" t="s">
        <v>5</v>
      </c>
      <c r="L318" s="3" t="s">
        <v>188</v>
      </c>
      <c r="M318" s="3" t="b">
        <v>1</v>
      </c>
      <c r="N318" s="3" t="b">
        <v>0</v>
      </c>
      <c r="O318" s="3" t="b">
        <v>1</v>
      </c>
      <c r="P318" s="3" t="str">
        <f>VLOOKUP(K318,dcat_terms!$B$2:$E$151,3,FALSE)</f>
        <v>title</v>
      </c>
      <c r="Q318" s="3" t="str">
        <f>VLOOKUP(K318,dcat_terms!$B$2:$E$151,4,FALSE)</f>
        <v>titel</v>
      </c>
      <c r="R318" s="4"/>
    </row>
    <row r="319" spans="1:18" outlineLevel="3" x14ac:dyDescent="0.25">
      <c r="A319" t="str">
        <f t="shared" si="26"/>
        <v/>
      </c>
      <c r="B319" t="str">
        <f>IF(AND(M319,J319="class"),L319,IF(ROW()&gt;2,IF(NOT(SUBSTITUTE(L319,B318,"")=L319),B318,""),""))</f>
        <v>/rdf:RDF/dcat:Catalog/dcat:dataset/dcat:Dataset/adms:sample/dcat:Distribution</v>
      </c>
      <c r="C319" t="str">
        <f>IF(AND(J319="class",M319,NOT(K319="skos:Concept")),CONCATENATE("&lt;Section",H319,"&gt;",P319,"&lt;/Section",H319,"&gt;"),"")</f>
        <v/>
      </c>
      <c r="D319" t="str">
        <f t="shared" si="30"/>
        <v>&lt;element name="xml:lang" context="/rdf:RDF/dcat:Catalog/dcat:dataset/dcat:Dataset/adms:sample/dcat:Distribution/dct:title/@xml:lang"&gt;&lt;label&gt;taal&lt;/label&gt;&lt;/element&gt;</v>
      </c>
      <c r="E319" t="str">
        <f t="shared" si="27"/>
        <v/>
      </c>
      <c r="F319" t="str">
        <f t="shared" si="28"/>
        <v>&lt;field name="fieldId-319" xpath="/rdf:RDF/dcat:Catalog/dcat:dataset/dcat:Dataset/adms:sample/dcat:Distribution/dct:title/@xml:lang"/&gt;</v>
      </c>
      <c r="G319" t="str">
        <f t="shared" si="29"/>
        <v/>
      </c>
      <c r="H319" t="str">
        <f t="shared" si="31"/>
        <v>lang</v>
      </c>
      <c r="J319" s="2" t="s">
        <v>4</v>
      </c>
      <c r="K319" s="2" t="s">
        <v>220</v>
      </c>
      <c r="L319" s="3" t="s">
        <v>414</v>
      </c>
      <c r="M319" s="3" t="b">
        <v>1</v>
      </c>
      <c r="N319" s="3" t="b">
        <v>0</v>
      </c>
      <c r="O319" s="3" t="b">
        <v>0</v>
      </c>
      <c r="P319" s="3" t="str">
        <f>VLOOKUP(K319,dcat_terms!$B$2:$E$151,3,FALSE)</f>
        <v>language</v>
      </c>
      <c r="Q319" s="3" t="str">
        <f>VLOOKUP(K319,dcat_terms!$B$2:$E$151,4,FALSE)</f>
        <v>taal</v>
      </c>
      <c r="R319" s="4" t="s">
        <v>655</v>
      </c>
    </row>
    <row r="320" spans="1:18" outlineLevel="3" x14ac:dyDescent="0.25">
      <c r="A320" t="str">
        <f t="shared" si="26"/>
        <v/>
      </c>
      <c r="B320" t="str">
        <f>IF(AND(M320,J320="class"),L320,IF(ROW()&gt;2,IF(NOT(SUBSTITUTE(L320,B319,"")=L320),B319,""),""))</f>
        <v>/rdf:RDF/dcat:Catalog/dcat:dataset/dcat:Dataset/adms:sample/dcat:Distribution</v>
      </c>
      <c r="C320" t="str">
        <f>IF(AND(J320="class",M320,NOT(K320="skos:Concept")),CONCATENATE("&lt;Section",H320,"&gt;",P320,"&lt;/Section",H320,"&gt;"),"")</f>
        <v/>
      </c>
      <c r="D320" t="str">
        <f t="shared" si="30"/>
        <v>&lt;element name="dct:description" context="/rdf:RDF/dcat:Catalog/dcat:dataset/dcat:Dataset/adms:sample/dcat:Distribution/dct:description"&gt;&lt;label&gt;beschrijving&lt;/label&gt;&lt;/element&gt;</v>
      </c>
      <c r="E320" t="str">
        <f t="shared" si="27"/>
        <v/>
      </c>
      <c r="F320" t="str">
        <f t="shared" si="28"/>
        <v>&lt;field name="fieldId-320" xpath="/rdf:RDF/dcat:Catalog/dcat:dataset/dcat:Dataset/adms:sample/dcat:Distribution/dct:description" or="description" in="/rdf:RDF/dcat:Catalog/dcat:dataset/dcat:Dataset/adms:sample/dcat:Distribution"/&gt;</v>
      </c>
      <c r="G320" t="str">
        <f t="shared" si="29"/>
        <v/>
      </c>
      <c r="H320" t="str">
        <f t="shared" si="31"/>
        <v>description</v>
      </c>
      <c r="J320" s="2" t="s">
        <v>4</v>
      </c>
      <c r="K320" s="2" t="s">
        <v>7</v>
      </c>
      <c r="L320" s="3" t="s">
        <v>189</v>
      </c>
      <c r="M320" s="3" t="b">
        <v>1</v>
      </c>
      <c r="N320" s="3" t="b">
        <v>0</v>
      </c>
      <c r="O320" s="3" t="b">
        <v>1</v>
      </c>
      <c r="P320" s="3" t="str">
        <f>VLOOKUP(K320,dcat_terms!$B$2:$E$151,3,FALSE)</f>
        <v>description</v>
      </c>
      <c r="Q320" s="3" t="str">
        <f>VLOOKUP(K320,dcat_terms!$B$2:$E$151,4,FALSE)</f>
        <v>beschrijving</v>
      </c>
      <c r="R320" s="4"/>
    </row>
    <row r="321" spans="1:18" outlineLevel="3" x14ac:dyDescent="0.25">
      <c r="A321" t="str">
        <f t="shared" si="26"/>
        <v/>
      </c>
      <c r="B321" t="str">
        <f>IF(AND(M321,J321="class"),L321,IF(ROW()&gt;2,IF(NOT(SUBSTITUTE(L321,B320,"")=L321),B320,""),""))</f>
        <v>/rdf:RDF/dcat:Catalog/dcat:dataset/dcat:Dataset/adms:sample/dcat:Distribution</v>
      </c>
      <c r="C321" t="str">
        <f>IF(AND(J321="class",M321,NOT(K321="skos:Concept")),CONCATENATE("&lt;Section",H321,"&gt;",P321,"&lt;/Section",H321,"&gt;"),"")</f>
        <v/>
      </c>
      <c r="D321" t="str">
        <f t="shared" si="30"/>
        <v>&lt;element name="xml:lang" context="/rdf:RDF/dcat:Catalog/dcat:dataset/dcat:Dataset/adms:sample/dcat:Distribution/dct:description/@xml:lang"&gt;&lt;label&gt;taal&lt;/label&gt;&lt;/element&gt;</v>
      </c>
      <c r="E321" t="str">
        <f t="shared" si="27"/>
        <v/>
      </c>
      <c r="F321" t="str">
        <f t="shared" si="28"/>
        <v>&lt;field name="fieldId-321" xpath="/rdf:RDF/dcat:Catalog/dcat:dataset/dcat:Dataset/adms:sample/dcat:Distribution/dct:description/@xml:lang"/&gt;</v>
      </c>
      <c r="G321" t="str">
        <f t="shared" si="29"/>
        <v/>
      </c>
      <c r="H321" t="str">
        <f t="shared" si="31"/>
        <v>lang</v>
      </c>
      <c r="J321" s="2" t="s">
        <v>4</v>
      </c>
      <c r="K321" s="2" t="s">
        <v>220</v>
      </c>
      <c r="L321" s="3" t="s">
        <v>415</v>
      </c>
      <c r="M321" s="3" t="b">
        <v>1</v>
      </c>
      <c r="N321" s="3" t="b">
        <v>0</v>
      </c>
      <c r="O321" s="3" t="b">
        <v>0</v>
      </c>
      <c r="P321" s="3" t="str">
        <f>VLOOKUP(K321,dcat_terms!$B$2:$E$151,3,FALSE)</f>
        <v>language</v>
      </c>
      <c r="Q321" s="3" t="str">
        <f>VLOOKUP(K321,dcat_terms!$B$2:$E$151,4,FALSE)</f>
        <v>taal</v>
      </c>
      <c r="R321" s="4" t="s">
        <v>655</v>
      </c>
    </row>
    <row r="322" spans="1:18" outlineLevel="3" x14ac:dyDescent="0.25">
      <c r="A322" t="str">
        <f t="shared" si="26"/>
        <v/>
      </c>
      <c r="B322" t="str">
        <f>IF(AND(M322,J322="class"),L322,IF(ROW()&gt;2,IF(NOT(SUBSTITUTE(L322,B321,"")=L322),B321,""),""))</f>
        <v>/rdf:RDF/dcat:Catalog/dcat:dataset/dcat:Dataset/adms:sample/dcat:Distribution</v>
      </c>
      <c r="C322" t="str">
        <f>IF(AND(J322="class",M322,NOT(K322="skos:Concept")),CONCATENATE("&lt;Section",H322,"&gt;",P322,"&lt;/Section",H322,"&gt;"),"")</f>
        <v/>
      </c>
      <c r="D322" t="str">
        <f t="shared" si="30"/>
        <v>&lt;element name="dcat:accessURL" context="/rdf:RDF/dcat:Catalog/dcat:dataset/dcat:Dataset/adms:sample/dcat:Distribution/dcat:accessURL/@rdf:resource"&gt;&lt;label&gt;URL&lt;/label&gt;&lt;/element&gt;</v>
      </c>
      <c r="E322" t="str">
        <f t="shared" si="27"/>
        <v/>
      </c>
      <c r="F322" t="str">
        <f t="shared" si="28"/>
        <v>&lt;field name="fieldId-322" xpath="/rdf:RDF/dcat:Catalog/dcat:dataset/dcat:Dataset/adms:sample/dcat:Distribution/dcat:accessURL/@rdf:resource"/&gt;</v>
      </c>
      <c r="G322" t="str">
        <f t="shared" si="29"/>
        <v/>
      </c>
      <c r="H322" t="str">
        <f t="shared" si="31"/>
        <v>accessURL</v>
      </c>
      <c r="J322" s="2" t="s">
        <v>4</v>
      </c>
      <c r="K322" s="2" t="s">
        <v>155</v>
      </c>
      <c r="L322" s="3" t="s">
        <v>416</v>
      </c>
      <c r="M322" s="3" t="b">
        <v>1</v>
      </c>
      <c r="N322" s="3" t="b">
        <v>0</v>
      </c>
      <c r="O322" s="3" t="b">
        <v>1</v>
      </c>
      <c r="P322" s="3" t="str">
        <f>VLOOKUP(K322,dcat_terms!$B$2:$E$151,3,FALSE)</f>
        <v>access URL</v>
      </c>
      <c r="Q322" s="3" t="str">
        <f>VLOOKUP(K322,dcat_terms!$B$2:$E$151,4,FALSE)</f>
        <v>URL</v>
      </c>
      <c r="R322" s="4"/>
    </row>
    <row r="323" spans="1:18" outlineLevel="3" x14ac:dyDescent="0.25">
      <c r="A323" t="str">
        <f t="shared" ref="A323:A382" si="32">IF(AND(M323,NOT(K323="skos:Concept"),OR(J323="class",J324="class")),CONCATENATE("&lt;name&gt;",K323,"&lt;/name&gt;"),"")</f>
        <v/>
      </c>
      <c r="B323" t="str">
        <f>IF(AND(M323,J323="class"),L323,IF(ROW()&gt;2,IF(NOT(SUBSTITUTE(L323,B322,"")=L323),B322,""),""))</f>
        <v>/rdf:RDF/dcat:Catalog/dcat:dataset/dcat:Dataset/adms:sample/dcat:Distribution</v>
      </c>
      <c r="C323" t="str">
        <f>IF(AND(J323="class",M323,NOT(K323="skos:Concept")),CONCATENATE("&lt;Section",H323,"&gt;",P323,"&lt;/Section",H323,"&gt;"),"")</f>
        <v/>
      </c>
      <c r="D323" t="str">
        <f t="shared" si="30"/>
        <v>&lt;element name="dcat:downloadURL" context="/rdf:RDF/dcat:Catalog/dcat:dataset/dcat:Dataset/adms:sample/dcat:Distribution/dcat:downloadURL/@rdf:resource"&gt;&lt;label&gt;download URL&lt;/label&gt;&lt;/element&gt;</v>
      </c>
      <c r="E323" t="str">
        <f t="shared" ref="E323:E382" si="33">IF(AND(J323="class",M323),CONCATENATE("&lt;section ",IF(K323="skos:Concept",CONCATENATE("xpath=""",L323,""""),"")," name=""Section",H323,"""&gt;"),"")</f>
        <v/>
      </c>
      <c r="F323" t="str">
        <f t="shared" ref="F323:F382" si="34">IF(AND(M323,NOT(ISNUMBER(SEARCH("skos:Concept",L323))),NOT(J324="class")),CONCATENATE("&lt;field name=""fieldId-",ROW(),""" xpath=""",L323,"""",IF(ISNUMBER(SEARCH("@",L323)),"",CONCATENATE(" or=""",H323,""" in=""",SUBSTITUTE(L323,CONCATENATE("/",K323),""),"""")),"/&gt;"),"")</f>
        <v>&lt;field name="fieldId-323" xpath="/rdf:RDF/dcat:Catalog/dcat:dataset/dcat:Dataset/adms:sample/dcat:Distribution/dcat:downloadURL/@rdf:resource"/&gt;</v>
      </c>
      <c r="G323" t="str">
        <f t="shared" ref="G323:G382" si="35">IF(AND(LEN(B323)&gt;0,OR(LEN(B324)=0,J324="class")),"&lt;/section&gt;","")</f>
        <v/>
      </c>
      <c r="H323" t="str">
        <f t="shared" si="31"/>
        <v>downloadURL</v>
      </c>
      <c r="J323" s="2" t="s">
        <v>4</v>
      </c>
      <c r="K323" s="2" t="s">
        <v>156</v>
      </c>
      <c r="L323" s="3" t="s">
        <v>417</v>
      </c>
      <c r="M323" s="3" t="b">
        <v>1</v>
      </c>
      <c r="N323" s="3" t="b">
        <v>0</v>
      </c>
      <c r="O323" s="3" t="b">
        <v>1</v>
      </c>
      <c r="P323" s="3" t="str">
        <f>VLOOKUP(K323,dcat_terms!$B$2:$E$151,3,FALSE)</f>
        <v>download URL</v>
      </c>
      <c r="Q323" s="3" t="str">
        <f>VLOOKUP(K323,dcat_terms!$B$2:$E$151,4,FALSE)</f>
        <v>download URL</v>
      </c>
      <c r="R323" s="4"/>
    </row>
    <row r="324" spans="1:18" outlineLevel="3" x14ac:dyDescent="0.25">
      <c r="A324" t="str">
        <f t="shared" si="32"/>
        <v/>
      </c>
      <c r="B324" t="str">
        <f>IF(AND(M324,J324="class"),L324,IF(ROW()&gt;2,IF(NOT(SUBSTITUTE(L324,B323,"")=L324),B323,""),""))</f>
        <v>/rdf:RDF/dcat:Catalog/dcat:dataset/dcat:Dataset/adms:sample/dcat:Distribution</v>
      </c>
      <c r="C324" t="str">
        <f>IF(AND(J324="class",M324,NOT(K324="skos:Concept")),CONCATENATE("&lt;Section",H324,"&gt;",P324,"&lt;/Section",H324,"&gt;"),"")</f>
        <v/>
      </c>
      <c r="D324" t="str">
        <f t="shared" si="30"/>
        <v>&lt;element name="dct:issued" context="/rdf:RDF/dcat:Catalog/dcat:dataset/dcat:Dataset/adms:sample/dcat:Distribution/dct:issued"&gt;&lt;label&gt;publicatiedatum&lt;/label&gt;&lt;/element&gt;</v>
      </c>
      <c r="E324" t="str">
        <f t="shared" si="33"/>
        <v/>
      </c>
      <c r="F324" t="str">
        <f t="shared" si="34"/>
        <v>&lt;field name="fieldId-324" xpath="/rdf:RDF/dcat:Catalog/dcat:dataset/dcat:Dataset/adms:sample/dcat:Distribution/dct:issued" or="issued" in="/rdf:RDF/dcat:Catalog/dcat:dataset/dcat:Dataset/adms:sample/dcat:Distribution"/&gt;</v>
      </c>
      <c r="G324" t="str">
        <f t="shared" si="35"/>
        <v/>
      </c>
      <c r="H324" t="str">
        <f t="shared" si="31"/>
        <v>issued</v>
      </c>
      <c r="J324" s="2" t="s">
        <v>4</v>
      </c>
      <c r="K324" s="2" t="s">
        <v>36</v>
      </c>
      <c r="L324" s="3" t="s">
        <v>190</v>
      </c>
      <c r="M324" s="3" t="b">
        <v>1</v>
      </c>
      <c r="N324" s="3" t="b">
        <v>0</v>
      </c>
      <c r="O324" s="3" t="b">
        <v>1</v>
      </c>
      <c r="P324" s="3" t="str">
        <f>VLOOKUP(K324,dcat_terms!$B$2:$E$151,3,FALSE)</f>
        <v>release date</v>
      </c>
      <c r="Q324" s="3" t="str">
        <f>VLOOKUP(K324,dcat_terms!$B$2:$E$151,4,FALSE)</f>
        <v>publicatiedatum</v>
      </c>
      <c r="R324" s="4"/>
    </row>
    <row r="325" spans="1:18" outlineLevel="3" x14ac:dyDescent="0.25">
      <c r="A325" t="str">
        <f t="shared" si="32"/>
        <v/>
      </c>
      <c r="B325" t="str">
        <f>IF(AND(M325,J325="class"),L325,IF(ROW()&gt;2,IF(NOT(SUBSTITUTE(L325,B324,"")=L325),B324,""),""))</f>
        <v>/rdf:RDF/dcat:Catalog/dcat:dataset/dcat:Dataset/adms:sample/dcat:Distribution</v>
      </c>
      <c r="C325" t="str">
        <f>IF(AND(J325="class",M325,NOT(K325="skos:Concept")),CONCATENATE("&lt;Section",H325,"&gt;",P325,"&lt;/Section",H325,"&gt;"),"")</f>
        <v/>
      </c>
      <c r="D325" t="str">
        <f t="shared" si="30"/>
        <v/>
      </c>
      <c r="E325" t="str">
        <f t="shared" si="33"/>
        <v/>
      </c>
      <c r="F325" t="str">
        <f t="shared" si="34"/>
        <v/>
      </c>
      <c r="G325" t="str">
        <f t="shared" si="35"/>
        <v/>
      </c>
      <c r="H325" t="str">
        <f t="shared" si="31"/>
        <v/>
      </c>
      <c r="J325" s="2" t="s">
        <v>4</v>
      </c>
      <c r="K325" s="2" t="s">
        <v>250</v>
      </c>
      <c r="L325" s="2" t="s">
        <v>418</v>
      </c>
      <c r="M325" s="48" t="b">
        <v>0</v>
      </c>
      <c r="N325" s="3" t="b">
        <v>0</v>
      </c>
      <c r="O325" s="3" t="b">
        <v>0</v>
      </c>
      <c r="P325" s="3" t="e">
        <f>VLOOKUP(K325,dcat_terms!$B$2:$E$151,3,FALSE)</f>
        <v>#N/A</v>
      </c>
      <c r="Q325" s="3" t="e">
        <f>VLOOKUP(K325,dcat_terms!$B$2:$E$151,4,FALSE)</f>
        <v>#N/A</v>
      </c>
      <c r="R325" s="4" t="s">
        <v>677</v>
      </c>
    </row>
    <row r="326" spans="1:18" outlineLevel="3" x14ac:dyDescent="0.25">
      <c r="A326" t="str">
        <f t="shared" si="32"/>
        <v/>
      </c>
      <c r="B326" t="str">
        <f>IF(AND(M326,J326="class"),L326,IF(ROW()&gt;2,IF(NOT(SUBSTITUTE(L326,B325,"")=L326),B325,""),""))</f>
        <v>/rdf:RDF/dcat:Catalog/dcat:dataset/dcat:Dataset/adms:sample/dcat:Distribution</v>
      </c>
      <c r="C326" t="str">
        <f>IF(AND(J326="class",M326,NOT(K326="skos:Concept")),CONCATENATE("&lt;Section",H326,"&gt;",P326,"&lt;/Section",H326,"&gt;"),"")</f>
        <v/>
      </c>
      <c r="D326" t="str">
        <f t="shared" si="30"/>
        <v>&lt;element name="dct:modified" context="/rdf:RDF/dcat:Catalog/dcat:dataset/dcat:Dataset/adms:sample/dcat:Distribution/dct:modified"&gt;&lt;label&gt;laatst gewijzigd&lt;/label&gt;&lt;/element&gt;</v>
      </c>
      <c r="E326" t="str">
        <f t="shared" si="33"/>
        <v/>
      </c>
      <c r="F326" t="str">
        <f t="shared" si="34"/>
        <v>&lt;field name="fieldId-326" xpath="/rdf:RDF/dcat:Catalog/dcat:dataset/dcat:Dataset/adms:sample/dcat:Distribution/dct:modified" or="modified" in="/rdf:RDF/dcat:Catalog/dcat:dataset/dcat:Dataset/adms:sample/dcat:Distribution"/&gt;</v>
      </c>
      <c r="G326" t="str">
        <f t="shared" si="35"/>
        <v/>
      </c>
      <c r="H326" t="str">
        <f t="shared" si="31"/>
        <v>modified</v>
      </c>
      <c r="J326" s="2" t="s">
        <v>4</v>
      </c>
      <c r="K326" s="2" t="s">
        <v>38</v>
      </c>
      <c r="L326" s="3" t="s">
        <v>191</v>
      </c>
      <c r="M326" s="3" t="b">
        <v>1</v>
      </c>
      <c r="N326" s="3" t="b">
        <v>0</v>
      </c>
      <c r="O326" s="3" t="b">
        <v>1</v>
      </c>
      <c r="P326" s="3" t="str">
        <f>VLOOKUP(K326,dcat_terms!$B$2:$E$151,3,FALSE)</f>
        <v>update/ modification date</v>
      </c>
      <c r="Q326" s="3" t="str">
        <f>VLOOKUP(K326,dcat_terms!$B$2:$E$151,4,FALSE)</f>
        <v>laatst gewijzigd</v>
      </c>
      <c r="R326" s="4"/>
    </row>
    <row r="327" spans="1:18" outlineLevel="3" x14ac:dyDescent="0.25">
      <c r="A327" t="str">
        <f t="shared" si="32"/>
        <v/>
      </c>
      <c r="B327" t="str">
        <f>IF(AND(M327,J327="class"),L327,IF(ROW()&gt;2,IF(NOT(SUBSTITUTE(L327,B326,"")=L327),B326,""),""))</f>
        <v>/rdf:RDF/dcat:Catalog/dcat:dataset/dcat:Dataset/adms:sample/dcat:Distribution</v>
      </c>
      <c r="C327" t="str">
        <f>IF(AND(J327="class",M327,NOT(K327="skos:Concept")),CONCATENATE("&lt;Section",H327,"&gt;",P327,"&lt;/Section",H327,"&gt;"),"")</f>
        <v/>
      </c>
      <c r="D327" t="str">
        <f t="shared" ref="D327:D382" si="36">IF(M327,CONCATENATE("&lt;element name=""",K327,""" context=""",L327,"""&gt;&lt;label&gt;",Q327,"&lt;/label&gt;&lt;/element&gt;"),"")</f>
        <v/>
      </c>
      <c r="E327" t="str">
        <f t="shared" si="33"/>
        <v/>
      </c>
      <c r="F327" t="str">
        <f t="shared" si="34"/>
        <v/>
      </c>
      <c r="G327" t="str">
        <f t="shared" si="35"/>
        <v/>
      </c>
      <c r="H327" t="str">
        <f t="shared" si="31"/>
        <v/>
      </c>
      <c r="J327" s="2" t="s">
        <v>4</v>
      </c>
      <c r="K327" s="2" t="s">
        <v>250</v>
      </c>
      <c r="L327" s="2" t="s">
        <v>419</v>
      </c>
      <c r="M327" s="48" t="b">
        <v>0</v>
      </c>
      <c r="N327" s="3" t="b">
        <v>0</v>
      </c>
      <c r="O327" s="3" t="b">
        <v>0</v>
      </c>
      <c r="P327" s="3" t="e">
        <f>VLOOKUP(K327,dcat_terms!$B$2:$E$151,3,FALSE)</f>
        <v>#N/A</v>
      </c>
      <c r="Q327" s="3" t="e">
        <f>VLOOKUP(K327,dcat_terms!$B$2:$E$151,4,FALSE)</f>
        <v>#N/A</v>
      </c>
      <c r="R327" s="4" t="s">
        <v>677</v>
      </c>
    </row>
    <row r="328" spans="1:18" outlineLevel="3" x14ac:dyDescent="0.25">
      <c r="A328" t="str">
        <f t="shared" si="32"/>
        <v>&lt;name&gt;dct:format&lt;/name&gt;</v>
      </c>
      <c r="B328" t="str">
        <f>IF(AND(M328,J328="class"),L328,IF(ROW()&gt;2,IF(NOT(SUBSTITUTE(L328,B327,"")=L328),B327,""),""))</f>
        <v>/rdf:RDF/dcat:Catalog/dcat:dataset/dcat:Dataset/adms:sample/dcat:Distribution</v>
      </c>
      <c r="C328" t="str">
        <f>IF(AND(J328="class",M328,NOT(K328="skos:Concept")),CONCATENATE("&lt;Section",H328,"&gt;",P328,"&lt;/Section",H328,"&gt;"),"")</f>
        <v/>
      </c>
      <c r="D328" t="str">
        <f t="shared" si="36"/>
        <v>&lt;element name="dct:format" context="/rdf:RDF/dcat:Catalog/dcat:dataset/dcat:Dataset/adms:sample/dcat:Distribution/dct:format"&gt;&lt;label&gt;formaat&lt;/label&gt;&lt;/element&gt;</v>
      </c>
      <c r="E328" t="str">
        <f t="shared" si="33"/>
        <v/>
      </c>
      <c r="F328" t="str">
        <f t="shared" si="34"/>
        <v/>
      </c>
      <c r="G328" t="str">
        <f t="shared" si="35"/>
        <v>&lt;/section&gt;</v>
      </c>
      <c r="H328" t="str">
        <f t="shared" si="31"/>
        <v>format</v>
      </c>
      <c r="J328" s="2" t="s">
        <v>214</v>
      </c>
      <c r="K328" s="2" t="s">
        <v>159</v>
      </c>
      <c r="L328" s="3" t="s">
        <v>192</v>
      </c>
      <c r="M328" s="3" t="b">
        <v>1</v>
      </c>
      <c r="N328" s="3" t="b">
        <v>0</v>
      </c>
      <c r="O328" s="3" t="b">
        <v>1</v>
      </c>
      <c r="P328" s="3" t="str">
        <f>VLOOKUP(K328,dcat_terms!$B$2:$E$151,3,FALSE)</f>
        <v>format</v>
      </c>
      <c r="Q328" s="3" t="str">
        <f>VLOOKUP(K328,dcat_terms!$B$2:$E$151,4,FALSE)</f>
        <v>formaat</v>
      </c>
      <c r="R328" s="4"/>
    </row>
    <row r="329" spans="1:18" outlineLevel="3" x14ac:dyDescent="0.25">
      <c r="A329" t="str">
        <f t="shared" si="32"/>
        <v/>
      </c>
      <c r="B329" t="str">
        <f>IF(AND(M329,J329="class"),L329,IF(ROW()&gt;2,IF(NOT(SUBSTITUTE(L329,B328,"")=L329),B328,""),""))</f>
        <v>/rdf:RDF/dcat:Catalog/dcat:dataset/dcat:Dataset/adms:sample/dcat:Distribution/dct:format/skos:Concept</v>
      </c>
      <c r="C329" t="str">
        <f>IF(AND(J329="class",M329,NOT(K329="skos:Concept")),CONCATENATE("&lt;Section",H329,"&gt;",P329,"&lt;/Section",H329,"&gt;"),"")</f>
        <v/>
      </c>
      <c r="D329" t="str">
        <f t="shared" si="36"/>
        <v>&lt;element name="skos:Concept" context="/rdf:RDF/dcat:Catalog/dcat:dataset/dcat:Dataset/adms:sample/dcat:Distribution/dct:format/skos:Concept"&gt;&lt;label&gt;concept&lt;/label&gt;&lt;/element&gt;</v>
      </c>
      <c r="E329" t="str">
        <f t="shared" si="33"/>
        <v>&lt;section xpath="/rdf:RDF/dcat:Catalog/dcat:dataset/dcat:Dataset/adms:sample/dcat:Distribution/dct:format/skos:Concept" name="SectionConcept"&gt;</v>
      </c>
      <c r="F329" t="str">
        <f t="shared" si="34"/>
        <v/>
      </c>
      <c r="G329" t="str">
        <f t="shared" si="35"/>
        <v/>
      </c>
      <c r="H329" t="str">
        <f t="shared" si="31"/>
        <v>Concept</v>
      </c>
      <c r="J329" s="8" t="s">
        <v>215</v>
      </c>
      <c r="K329" s="8" t="s">
        <v>17</v>
      </c>
      <c r="L329" s="9" t="s">
        <v>193</v>
      </c>
      <c r="M329" s="9" t="b">
        <v>1</v>
      </c>
      <c r="N329" s="9" t="b">
        <v>0</v>
      </c>
      <c r="O329" s="9" t="b">
        <v>1</v>
      </c>
      <c r="P329" s="9" t="str">
        <f>VLOOKUP(K329,dcat_terms!$B$2:$E$151,3,FALSE)</f>
        <v>concept</v>
      </c>
      <c r="Q329" s="9" t="str">
        <f>VLOOKUP(K329,dcat_terms!$B$2:$E$151,4,FALSE)</f>
        <v>concept</v>
      </c>
      <c r="R329" s="10" t="s">
        <v>684</v>
      </c>
    </row>
    <row r="330" spans="1:18" outlineLevel="4" x14ac:dyDescent="0.25">
      <c r="A330" t="str">
        <f t="shared" si="32"/>
        <v/>
      </c>
      <c r="B330" t="str">
        <f>IF(AND(M330,J330="class"),L330,IF(ROW()&gt;2,IF(NOT(SUBSTITUTE(L330,B329,"")=L330),B329,""),""))</f>
        <v>/rdf:RDF/dcat:Catalog/dcat:dataset/dcat:Dataset/adms:sample/dcat:Distribution/dct:format/skos:Concept</v>
      </c>
      <c r="C330" t="str">
        <f>IF(AND(J330="class",M330,NOT(K330="skos:Concept")),CONCATENATE("&lt;Section",H330,"&gt;",P330,"&lt;/Section",H330,"&gt;"),"")</f>
        <v/>
      </c>
      <c r="D330" t="str">
        <f t="shared" si="36"/>
        <v>&lt;element name="rdf:about" context="/rdf:RDF/dcat:Catalog/dcat:dataset/dcat:Dataset/adms:sample/dcat:Distribution/dct:format/skos:Concept/@rdf:about"&gt;&lt;label&gt;URI&lt;/label&gt;&lt;/element&gt;</v>
      </c>
      <c r="E330" t="str">
        <f t="shared" si="33"/>
        <v/>
      </c>
      <c r="F330" t="str">
        <f t="shared" si="34"/>
        <v/>
      </c>
      <c r="G330" t="str">
        <f t="shared" si="35"/>
        <v/>
      </c>
      <c r="H330" t="str">
        <f t="shared" si="31"/>
        <v>about</v>
      </c>
      <c r="J330" s="2" t="s">
        <v>4</v>
      </c>
      <c r="K330" s="2" t="s">
        <v>218</v>
      </c>
      <c r="L330" s="3" t="s">
        <v>420</v>
      </c>
      <c r="M330" s="3" t="b">
        <v>1</v>
      </c>
      <c r="N330" s="3" t="b">
        <v>0</v>
      </c>
      <c r="O330" s="3" t="b">
        <v>1</v>
      </c>
      <c r="P330" s="3" t="str">
        <f>VLOOKUP(K330,dcat_terms!$B$2:$E$151,3,FALSE)</f>
        <v>URI</v>
      </c>
      <c r="Q330" s="3" t="str">
        <f>VLOOKUP(K330,dcat_terms!$B$2:$E$151,4,FALSE)</f>
        <v>URI</v>
      </c>
      <c r="R330" s="4"/>
    </row>
    <row r="331" spans="1:18" outlineLevel="4" x14ac:dyDescent="0.25">
      <c r="A331" t="str">
        <f t="shared" si="32"/>
        <v/>
      </c>
      <c r="B331" t="str">
        <f>IF(AND(M331,J331="class"),L331,IF(ROW()&gt;2,IF(NOT(SUBSTITUTE(L331,B330,"")=L331),B330,""),""))</f>
        <v>/rdf:RDF/dcat:Catalog/dcat:dataset/dcat:Dataset/adms:sample/dcat:Distribution/dct:format/skos:Concept</v>
      </c>
      <c r="C331" t="str">
        <f>IF(AND(J331="class",M331,NOT(K331="skos:Concept")),CONCATENATE("&lt;Section",H331,"&gt;",P331,"&lt;/Section",H331,"&gt;"),"")</f>
        <v/>
      </c>
      <c r="D331" t="str">
        <f t="shared" si="36"/>
        <v/>
      </c>
      <c r="E331" t="str">
        <f t="shared" si="33"/>
        <v/>
      </c>
      <c r="F331" t="str">
        <f t="shared" si="34"/>
        <v/>
      </c>
      <c r="G331" t="str">
        <f t="shared" si="35"/>
        <v/>
      </c>
      <c r="H331" t="str">
        <f t="shared" si="31"/>
        <v/>
      </c>
      <c r="J331" s="2" t="s">
        <v>4</v>
      </c>
      <c r="K331" s="2" t="s">
        <v>226</v>
      </c>
      <c r="L331" s="2" t="s">
        <v>421</v>
      </c>
      <c r="M331" s="48" t="b">
        <v>0</v>
      </c>
      <c r="N331" s="3" t="b">
        <v>0</v>
      </c>
      <c r="O331" s="3" t="b">
        <v>0</v>
      </c>
      <c r="P331" s="3" t="str">
        <f>VLOOKUP(K331,dcat_terms!$B$2:$E$151,3,FALSE)</f>
        <v>rdf class</v>
      </c>
      <c r="Q331" s="3" t="str">
        <f>VLOOKUP(K331,dcat_terms!$B$2:$E$151,4,FALSE)</f>
        <v>rdf klasse</v>
      </c>
      <c r="R331" s="4" t="s">
        <v>678</v>
      </c>
    </row>
    <row r="332" spans="1:18" outlineLevel="4" x14ac:dyDescent="0.25">
      <c r="A332" t="str">
        <f t="shared" si="32"/>
        <v/>
      </c>
      <c r="B332" t="str">
        <f>IF(AND(M332,J332="class"),L332,IF(ROW()&gt;2,IF(NOT(SUBSTITUTE(L332,B331,"")=L332),B331,""),""))</f>
        <v>/rdf:RDF/dcat:Catalog/dcat:dataset/dcat:Dataset/adms:sample/dcat:Distribution/dct:format/skos:Concept</v>
      </c>
      <c r="C332" t="str">
        <f>IF(AND(J332="class",M332,NOT(K332="skos:Concept")),CONCATENATE("&lt;Section",H332,"&gt;",P332,"&lt;/Section",H332,"&gt;"),"")</f>
        <v/>
      </c>
      <c r="D332" t="str">
        <f t="shared" si="36"/>
        <v>&lt;element name="skos:prefLabel" context="/rdf:RDF/dcat:Catalog/dcat:dataset/dcat:Dataset/adms:sample/dcat:Distribution/dct:format/skos:Concept/skos:prefLabel"&gt;&lt;label&gt;label&lt;/label&gt;&lt;/element&gt;</v>
      </c>
      <c r="E332" t="str">
        <f t="shared" si="33"/>
        <v/>
      </c>
      <c r="F332" t="str">
        <f t="shared" si="34"/>
        <v/>
      </c>
      <c r="G332" t="str">
        <f t="shared" si="35"/>
        <v/>
      </c>
      <c r="H332" t="str">
        <f t="shared" si="31"/>
        <v>prefLabel</v>
      </c>
      <c r="J332" s="2" t="s">
        <v>4</v>
      </c>
      <c r="K332" s="2" t="s">
        <v>229</v>
      </c>
      <c r="L332" s="3" t="s">
        <v>422</v>
      </c>
      <c r="M332" s="3" t="b">
        <v>1</v>
      </c>
      <c r="N332" s="3" t="b">
        <v>0</v>
      </c>
      <c r="O332" s="3" t="b">
        <v>1</v>
      </c>
      <c r="P332" s="3" t="str">
        <f>VLOOKUP(K332,dcat_terms!$B$2:$E$151,3,FALSE)</f>
        <v>preferred label</v>
      </c>
      <c r="Q332" s="3" t="str">
        <f>VLOOKUP(K332,dcat_terms!$B$2:$E$151,4,FALSE)</f>
        <v>label</v>
      </c>
      <c r="R332" s="4"/>
    </row>
    <row r="333" spans="1:18" outlineLevel="4" x14ac:dyDescent="0.25">
      <c r="A333" t="str">
        <f t="shared" si="32"/>
        <v/>
      </c>
      <c r="B333" t="str">
        <f>IF(AND(M333,J333="class"),L333,IF(ROW()&gt;2,IF(NOT(SUBSTITUTE(L333,B332,"")=L333),B332,""),""))</f>
        <v>/rdf:RDF/dcat:Catalog/dcat:dataset/dcat:Dataset/adms:sample/dcat:Distribution/dct:format/skos:Concept</v>
      </c>
      <c r="C333" t="str">
        <f>IF(AND(J333="class",M333,NOT(K333="skos:Concept")),CONCATENATE("&lt;Section",H333,"&gt;",P333,"&lt;/Section",H333,"&gt;"),"")</f>
        <v/>
      </c>
      <c r="D333" t="str">
        <f t="shared" si="36"/>
        <v>&lt;element name="xml:lang" context="/rdf:RDF/dcat:Catalog/dcat:dataset/dcat:Dataset/adms:sample/dcat:Distribution/dct:format/skos:Concept/skos:prefLabel/@xml:lang"&gt;&lt;label&gt;taal&lt;/label&gt;&lt;/element&gt;</v>
      </c>
      <c r="E333" t="str">
        <f t="shared" si="33"/>
        <v/>
      </c>
      <c r="F333" t="str">
        <f t="shared" si="34"/>
        <v/>
      </c>
      <c r="G333" t="str">
        <f t="shared" si="35"/>
        <v/>
      </c>
      <c r="H333" t="str">
        <f t="shared" si="31"/>
        <v>lang</v>
      </c>
      <c r="J333" s="2" t="s">
        <v>4</v>
      </c>
      <c r="K333" s="2" t="s">
        <v>220</v>
      </c>
      <c r="L333" s="3" t="s">
        <v>423</v>
      </c>
      <c r="M333" s="3" t="b">
        <v>1</v>
      </c>
      <c r="N333" s="3" t="b">
        <v>0</v>
      </c>
      <c r="O333" s="3" t="b">
        <v>0</v>
      </c>
      <c r="P333" s="3" t="str">
        <f>VLOOKUP(K333,dcat_terms!$B$2:$E$151,3,FALSE)</f>
        <v>language</v>
      </c>
      <c r="Q333" s="3" t="str">
        <f>VLOOKUP(K333,dcat_terms!$B$2:$E$151,4,FALSE)</f>
        <v>taal</v>
      </c>
      <c r="R333" s="4" t="s">
        <v>655</v>
      </c>
    </row>
    <row r="334" spans="1:18" outlineLevel="4" x14ac:dyDescent="0.25">
      <c r="A334" t="str">
        <f t="shared" si="32"/>
        <v/>
      </c>
      <c r="B334" t="str">
        <f>IF(AND(M334,J334="class"),L334,IF(ROW()&gt;2,IF(NOT(SUBSTITUTE(L334,B333,"")=L334),B333,""),""))</f>
        <v>/rdf:RDF/dcat:Catalog/dcat:dataset/dcat:Dataset/adms:sample/dcat:Distribution/dct:format/skos:Concept</v>
      </c>
      <c r="C334" t="str">
        <f>IF(AND(J334="class",M334,NOT(K334="skos:Concept")),CONCATENATE("&lt;Section",H334,"&gt;",P334,"&lt;/Section",H334,"&gt;"),"")</f>
        <v/>
      </c>
      <c r="D334" t="str">
        <f t="shared" si="36"/>
        <v>&lt;element name="skos:inScheme" context="/rdf:RDF/dcat:Catalog/dcat:dataset/dcat:Dataset/adms:sample/dcat:Distribution/dct:format/skos:Concept/skos:inScheme/@rdf:resource"&gt;&lt;label&gt;in thesaurus&lt;/label&gt;&lt;/element&gt;</v>
      </c>
      <c r="E334" t="str">
        <f t="shared" si="33"/>
        <v/>
      </c>
      <c r="F334" t="str">
        <f t="shared" si="34"/>
        <v/>
      </c>
      <c r="G334" t="str">
        <f t="shared" si="35"/>
        <v>&lt;/section&gt;</v>
      </c>
      <c r="H334" t="str">
        <f t="shared" si="31"/>
        <v>inScheme</v>
      </c>
      <c r="J334" s="2" t="s">
        <v>4</v>
      </c>
      <c r="K334" s="2" t="s">
        <v>232</v>
      </c>
      <c r="L334" s="3" t="s">
        <v>424</v>
      </c>
      <c r="M334" s="3" t="b">
        <v>1</v>
      </c>
      <c r="N334" s="3" t="b">
        <v>0</v>
      </c>
      <c r="O334" s="3" t="b">
        <v>1</v>
      </c>
      <c r="P334" s="3" t="str">
        <f>VLOOKUP(K334,dcat_terms!$B$2:$E$151,3,FALSE)</f>
        <v>in scheme</v>
      </c>
      <c r="Q334" s="3" t="str">
        <f>VLOOKUP(K334,dcat_terms!$B$2:$E$151,4,FALSE)</f>
        <v>in thesaurus</v>
      </c>
      <c r="R334" s="4"/>
    </row>
    <row r="335" spans="1:18" outlineLevel="3" x14ac:dyDescent="0.25">
      <c r="A335" t="str">
        <f t="shared" si="32"/>
        <v/>
      </c>
      <c r="B335" t="str">
        <f>IF(AND(M335,J335="class"),L335,IF(ROW()&gt;2,IF(NOT(SUBSTITUTE(L335,B334,"")=L335),B334,""),""))</f>
        <v/>
      </c>
      <c r="C335" t="str">
        <f>IF(AND(J335="class",M335,NOT(K335="skos:Concept")),CONCATENATE("&lt;Section",H335,"&gt;",P335,"&lt;/Section",H335,"&gt;"),"")</f>
        <v/>
      </c>
      <c r="D335" t="str">
        <f t="shared" si="36"/>
        <v>&lt;element name="dcat:mediaType" context="/rdf:RDF/dcat:Catalog/dcat:dataset/dcat:Dataset/adms:sample/dcat:Distribution/dcat:mediaType"&gt;&lt;label&gt;mediatype&lt;/label&gt;&lt;/element&gt;</v>
      </c>
      <c r="E335" t="str">
        <f t="shared" si="33"/>
        <v/>
      </c>
      <c r="F335" t="str">
        <f t="shared" si="34"/>
        <v>&lt;field name="fieldId-335" xpath="/rdf:RDF/dcat:Catalog/dcat:dataset/dcat:Dataset/adms:sample/dcat:Distribution/dcat:mediaType" or="mediaType" in="/rdf:RDF/dcat:Catalog/dcat:dataset/dcat:Dataset/adms:sample/dcat:Distribution"/&gt;</v>
      </c>
      <c r="G335" t="str">
        <f t="shared" si="35"/>
        <v/>
      </c>
      <c r="H335" t="str">
        <f t="shared" si="31"/>
        <v>mediaType</v>
      </c>
      <c r="J335" s="2" t="s">
        <v>4</v>
      </c>
      <c r="K335" s="2" t="s">
        <v>162</v>
      </c>
      <c r="L335" s="3" t="s">
        <v>194</v>
      </c>
      <c r="M335" s="3" t="b">
        <v>1</v>
      </c>
      <c r="N335" s="3" t="b">
        <v>0</v>
      </c>
      <c r="O335" s="3" t="b">
        <v>1</v>
      </c>
      <c r="P335" s="3" t="str">
        <f>VLOOKUP(K335,dcat_terms!$B$2:$E$151,3,FALSE)</f>
        <v>media type</v>
      </c>
      <c r="Q335" s="3" t="str">
        <f>VLOOKUP(K335,dcat_terms!$B$2:$E$151,4,FALSE)</f>
        <v>mediatype</v>
      </c>
      <c r="R335" s="4"/>
    </row>
    <row r="336" spans="1:18" outlineLevel="3" x14ac:dyDescent="0.25">
      <c r="A336" t="str">
        <f t="shared" si="32"/>
        <v>&lt;name&gt;dct:language&lt;/name&gt;</v>
      </c>
      <c r="B336" t="str">
        <f>IF(AND(M336,J336="class"),L336,IF(ROW()&gt;2,IF(NOT(SUBSTITUTE(L336,B335,"")=L336),B335,""),""))</f>
        <v/>
      </c>
      <c r="C336" t="str">
        <f>IF(AND(J336="class",M336,NOT(K336="skos:Concept")),CONCATENATE("&lt;Section",H336,"&gt;",P336,"&lt;/Section",H336,"&gt;"),"")</f>
        <v/>
      </c>
      <c r="D336" t="str">
        <f t="shared" si="36"/>
        <v>&lt;element name="dct:language" context="/rdf:RDF/dcat:Catalog/dcat:dataset/dcat:Dataset/adms:sample/dcat:Distribution/dct:language"&gt;&lt;label&gt;taal&lt;/label&gt;&lt;/element&gt;</v>
      </c>
      <c r="E336" t="str">
        <f t="shared" si="33"/>
        <v/>
      </c>
      <c r="F336" t="str">
        <f t="shared" si="34"/>
        <v/>
      </c>
      <c r="G336" t="str">
        <f t="shared" si="35"/>
        <v/>
      </c>
      <c r="H336" t="str">
        <f t="shared" si="31"/>
        <v>language</v>
      </c>
      <c r="J336" s="2" t="s">
        <v>214</v>
      </c>
      <c r="K336" s="2" t="s">
        <v>33</v>
      </c>
      <c r="L336" s="3" t="s">
        <v>195</v>
      </c>
      <c r="M336" s="3" t="b">
        <v>1</v>
      </c>
      <c r="N336" s="3" t="b">
        <v>0</v>
      </c>
      <c r="O336" s="3" t="b">
        <v>1</v>
      </c>
      <c r="P336" s="3" t="str">
        <f>VLOOKUP(K336,dcat_terms!$B$2:$E$151,3,FALSE)</f>
        <v>language</v>
      </c>
      <c r="Q336" s="3" t="str">
        <f>VLOOKUP(K336,dcat_terms!$B$2:$E$151,4,FALSE)</f>
        <v>taal</v>
      </c>
      <c r="R336" s="4"/>
    </row>
    <row r="337" spans="1:18" outlineLevel="3" x14ac:dyDescent="0.25">
      <c r="A337" t="str">
        <f t="shared" si="32"/>
        <v/>
      </c>
      <c r="B337" t="str">
        <f>IF(AND(M337,J337="class"),L337,IF(ROW()&gt;2,IF(NOT(SUBSTITUTE(L337,B336,"")=L337),B336,""),""))</f>
        <v>/rdf:RDF/dcat:Catalog/dcat:dataset/dcat:Dataset/adms:sample/dcat:Distribution/dct:language/skos:Concept</v>
      </c>
      <c r="C337" t="str">
        <f>IF(AND(J337="class",M337,NOT(K337="skos:Concept")),CONCATENATE("&lt;Section",H337,"&gt;",P337,"&lt;/Section",H337,"&gt;"),"")</f>
        <v/>
      </c>
      <c r="D337" t="str">
        <f t="shared" si="36"/>
        <v>&lt;element name="skos:Concept" context="/rdf:RDF/dcat:Catalog/dcat:dataset/dcat:Dataset/adms:sample/dcat:Distribution/dct:language/skos:Concept"&gt;&lt;label&gt;concept&lt;/label&gt;&lt;/element&gt;</v>
      </c>
      <c r="E337" t="str">
        <f t="shared" si="33"/>
        <v>&lt;section xpath="/rdf:RDF/dcat:Catalog/dcat:dataset/dcat:Dataset/adms:sample/dcat:Distribution/dct:language/skos:Concept" name="SectionConcept"&gt;</v>
      </c>
      <c r="F337" t="str">
        <f t="shared" si="34"/>
        <v/>
      </c>
      <c r="G337" t="str">
        <f t="shared" si="35"/>
        <v/>
      </c>
      <c r="H337" t="str">
        <f t="shared" si="31"/>
        <v>Concept</v>
      </c>
      <c r="J337" s="8" t="s">
        <v>215</v>
      </c>
      <c r="K337" s="8" t="s">
        <v>17</v>
      </c>
      <c r="L337" s="9" t="s">
        <v>196</v>
      </c>
      <c r="M337" s="9" t="b">
        <v>1</v>
      </c>
      <c r="N337" s="9" t="b">
        <v>0</v>
      </c>
      <c r="O337" s="9" t="b">
        <v>1</v>
      </c>
      <c r="P337" s="9" t="str">
        <f>VLOOKUP(K337,dcat_terms!$B$2:$E$151,3,FALSE)</f>
        <v>concept</v>
      </c>
      <c r="Q337" s="9" t="str">
        <f>VLOOKUP(K337,dcat_terms!$B$2:$E$151,4,FALSE)</f>
        <v>concept</v>
      </c>
      <c r="R337" s="10" t="s">
        <v>684</v>
      </c>
    </row>
    <row r="338" spans="1:18" outlineLevel="4" x14ac:dyDescent="0.25">
      <c r="A338" t="str">
        <f t="shared" si="32"/>
        <v/>
      </c>
      <c r="B338" t="str">
        <f>IF(AND(M338,J338="class"),L338,IF(ROW()&gt;2,IF(NOT(SUBSTITUTE(L338,B337,"")=L338),B337,""),""))</f>
        <v>/rdf:RDF/dcat:Catalog/dcat:dataset/dcat:Dataset/adms:sample/dcat:Distribution/dct:language/skos:Concept</v>
      </c>
      <c r="C338" t="str">
        <f>IF(AND(J338="class",M338,NOT(K338="skos:Concept")),CONCATENATE("&lt;Section",H338,"&gt;",P338,"&lt;/Section",H338,"&gt;"),"")</f>
        <v/>
      </c>
      <c r="D338" t="str">
        <f t="shared" si="36"/>
        <v>&lt;element name="rdf:about" context="/rdf:RDF/dcat:Catalog/dcat:dataset/dcat:Dataset/adms:sample/dcat:Distribution/dct:language/skos:Concept/@rdf:about"&gt;&lt;label&gt;URI&lt;/label&gt;&lt;/element&gt;</v>
      </c>
      <c r="E338" t="str">
        <f t="shared" si="33"/>
        <v/>
      </c>
      <c r="F338" t="str">
        <f t="shared" si="34"/>
        <v/>
      </c>
      <c r="G338" t="str">
        <f t="shared" si="35"/>
        <v/>
      </c>
      <c r="H338" t="str">
        <f t="shared" si="31"/>
        <v>about</v>
      </c>
      <c r="J338" s="2" t="s">
        <v>4</v>
      </c>
      <c r="K338" s="2" t="s">
        <v>218</v>
      </c>
      <c r="L338" s="3" t="s">
        <v>425</v>
      </c>
      <c r="M338" s="3" t="b">
        <v>1</v>
      </c>
      <c r="N338" s="3" t="b">
        <v>0</v>
      </c>
      <c r="O338" s="3" t="b">
        <v>1</v>
      </c>
      <c r="P338" s="3" t="str">
        <f>VLOOKUP(K338,dcat_terms!$B$2:$E$151,3,FALSE)</f>
        <v>URI</v>
      </c>
      <c r="Q338" s="3" t="str">
        <f>VLOOKUP(K338,dcat_terms!$B$2:$E$151,4,FALSE)</f>
        <v>URI</v>
      </c>
      <c r="R338" s="4" t="s">
        <v>684</v>
      </c>
    </row>
    <row r="339" spans="1:18" outlineLevel="4" x14ac:dyDescent="0.25">
      <c r="A339" t="str">
        <f t="shared" si="32"/>
        <v/>
      </c>
      <c r="B339" t="str">
        <f>IF(AND(M339,J339="class"),L339,IF(ROW()&gt;2,IF(NOT(SUBSTITUTE(L339,B338,"")=L339),B338,""),""))</f>
        <v>/rdf:RDF/dcat:Catalog/dcat:dataset/dcat:Dataset/adms:sample/dcat:Distribution/dct:language/skos:Concept</v>
      </c>
      <c r="C339" t="str">
        <f>IF(AND(J339="class",M339,NOT(K339="skos:Concept")),CONCATENATE("&lt;Section",H339,"&gt;",P339,"&lt;/Section",H339,"&gt;"),"")</f>
        <v/>
      </c>
      <c r="D339" t="str">
        <f t="shared" si="36"/>
        <v>&lt;element name="rdf:type" context="/rdf:RDF/dcat:Catalog/dcat:dataset/dcat:Dataset/adms:sample/dcat:Distribution/dct:language/skos:Concept/rdf:type/@rdf:resource"&gt;&lt;label&gt;rdf klasse&lt;/label&gt;&lt;/element&gt;</v>
      </c>
      <c r="E339" t="str">
        <f t="shared" si="33"/>
        <v/>
      </c>
      <c r="F339" t="str">
        <f t="shared" si="34"/>
        <v/>
      </c>
      <c r="G339" t="str">
        <f t="shared" si="35"/>
        <v/>
      </c>
      <c r="H339" t="str">
        <f t="shared" si="31"/>
        <v>type</v>
      </c>
      <c r="J339" s="2" t="s">
        <v>4</v>
      </c>
      <c r="K339" s="2" t="s">
        <v>226</v>
      </c>
      <c r="L339" s="3" t="s">
        <v>426</v>
      </c>
      <c r="M339" s="3" t="b">
        <v>1</v>
      </c>
      <c r="N339" s="3" t="b">
        <v>0</v>
      </c>
      <c r="O339" s="3" t="b">
        <v>1</v>
      </c>
      <c r="P339" s="3" t="str">
        <f>VLOOKUP(K339,dcat_terms!$B$2:$E$151,3,FALSE)</f>
        <v>rdf class</v>
      </c>
      <c r="Q339" s="3" t="str">
        <f>VLOOKUP(K339,dcat_terms!$B$2:$E$151,4,FALSE)</f>
        <v>rdf klasse</v>
      </c>
      <c r="R339" s="4"/>
    </row>
    <row r="340" spans="1:18" outlineLevel="4" x14ac:dyDescent="0.25">
      <c r="A340" t="str">
        <f t="shared" si="32"/>
        <v/>
      </c>
      <c r="B340" t="str">
        <f>IF(AND(M340,J340="class"),L340,IF(ROW()&gt;2,IF(NOT(SUBSTITUTE(L340,B339,"")=L340),B339,""),""))</f>
        <v>/rdf:RDF/dcat:Catalog/dcat:dataset/dcat:Dataset/adms:sample/dcat:Distribution/dct:language/skos:Concept</v>
      </c>
      <c r="C340" t="str">
        <f>IF(AND(J340="class",M340,NOT(K340="skos:Concept")),CONCATENATE("&lt;Section",H340,"&gt;",P340,"&lt;/Section",H340,"&gt;"),"")</f>
        <v/>
      </c>
      <c r="D340" t="str">
        <f t="shared" si="36"/>
        <v>&lt;element name="skos:prefLabel" context="/rdf:RDF/dcat:Catalog/dcat:dataset/dcat:Dataset/adms:sample/dcat:Distribution/dct:language/skos:Concept/skos:prefLabel"&gt;&lt;label&gt;label&lt;/label&gt;&lt;/element&gt;</v>
      </c>
      <c r="E340" t="str">
        <f t="shared" si="33"/>
        <v/>
      </c>
      <c r="F340" t="str">
        <f t="shared" si="34"/>
        <v/>
      </c>
      <c r="G340" t="str">
        <f t="shared" si="35"/>
        <v/>
      </c>
      <c r="H340" t="str">
        <f t="shared" si="31"/>
        <v>prefLabel</v>
      </c>
      <c r="J340" s="2" t="s">
        <v>4</v>
      </c>
      <c r="K340" s="2" t="s">
        <v>229</v>
      </c>
      <c r="L340" s="3" t="s">
        <v>427</v>
      </c>
      <c r="M340" s="3" t="b">
        <v>1</v>
      </c>
      <c r="N340" s="3" t="b">
        <v>0</v>
      </c>
      <c r="O340" s="3" t="b">
        <v>1</v>
      </c>
      <c r="P340" s="3" t="str">
        <f>VLOOKUP(K340,dcat_terms!$B$2:$E$151,3,FALSE)</f>
        <v>preferred label</v>
      </c>
      <c r="Q340" s="3" t="str">
        <f>VLOOKUP(K340,dcat_terms!$B$2:$E$151,4,FALSE)</f>
        <v>label</v>
      </c>
      <c r="R340" s="4" t="s">
        <v>684</v>
      </c>
    </row>
    <row r="341" spans="1:18" outlineLevel="4" x14ac:dyDescent="0.25">
      <c r="A341" t="str">
        <f t="shared" si="32"/>
        <v/>
      </c>
      <c r="B341" t="str">
        <f>IF(AND(M341,J341="class"),L341,IF(ROW()&gt;2,IF(NOT(SUBSTITUTE(L341,B340,"")=L341),B340,""),""))</f>
        <v>/rdf:RDF/dcat:Catalog/dcat:dataset/dcat:Dataset/adms:sample/dcat:Distribution/dct:language/skos:Concept</v>
      </c>
      <c r="C341" t="str">
        <f>IF(AND(J341="class",M341,NOT(K341="skos:Concept")),CONCATENATE("&lt;Section",H341,"&gt;",P341,"&lt;/Section",H341,"&gt;"),"")</f>
        <v/>
      </c>
      <c r="D341" t="str">
        <f t="shared" si="36"/>
        <v>&lt;element name="xml:lang" context="/rdf:RDF/dcat:Catalog/dcat:dataset/dcat:Dataset/adms:sample/dcat:Distribution/dct:language/skos:Concept/skos:prefLabel/@xml:lang"&gt;&lt;label&gt;taal&lt;/label&gt;&lt;/element&gt;</v>
      </c>
      <c r="E341" t="str">
        <f t="shared" si="33"/>
        <v/>
      </c>
      <c r="F341" t="str">
        <f t="shared" si="34"/>
        <v/>
      </c>
      <c r="G341" t="str">
        <f t="shared" si="35"/>
        <v/>
      </c>
      <c r="H341" t="str">
        <f t="shared" si="31"/>
        <v>lang</v>
      </c>
      <c r="J341" s="2" t="s">
        <v>4</v>
      </c>
      <c r="K341" s="2" t="s">
        <v>220</v>
      </c>
      <c r="L341" s="3" t="s">
        <v>428</v>
      </c>
      <c r="M341" s="3" t="b">
        <v>1</v>
      </c>
      <c r="N341" s="3" t="b">
        <v>0</v>
      </c>
      <c r="O341" s="3" t="b">
        <v>0</v>
      </c>
      <c r="P341" s="3" t="str">
        <f>VLOOKUP(K341,dcat_terms!$B$2:$E$151,3,FALSE)</f>
        <v>language</v>
      </c>
      <c r="Q341" s="3" t="str">
        <f>VLOOKUP(K341,dcat_terms!$B$2:$E$151,4,FALSE)</f>
        <v>taal</v>
      </c>
      <c r="R341" s="4" t="s">
        <v>655</v>
      </c>
    </row>
    <row r="342" spans="1:18" outlineLevel="4" x14ac:dyDescent="0.25">
      <c r="A342" t="str">
        <f t="shared" si="32"/>
        <v/>
      </c>
      <c r="B342" t="str">
        <f>IF(AND(M342,J342="class"),L342,IF(ROW()&gt;2,IF(NOT(SUBSTITUTE(L342,B341,"")=L342),B341,""),""))</f>
        <v>/rdf:RDF/dcat:Catalog/dcat:dataset/dcat:Dataset/adms:sample/dcat:Distribution/dct:language/skos:Concept</v>
      </c>
      <c r="C342" t="str">
        <f>IF(AND(J342="class",M342,NOT(K342="skos:Concept")),CONCATENATE("&lt;Section",H342,"&gt;",P342,"&lt;/Section",H342,"&gt;"),"")</f>
        <v/>
      </c>
      <c r="D342" t="str">
        <f t="shared" si="36"/>
        <v>&lt;element name="skos:inScheme" context="/rdf:RDF/dcat:Catalog/dcat:dataset/dcat:Dataset/adms:sample/dcat:Distribution/dct:language/skos:Concept/skos:inScheme/@rdf:resource"&gt;&lt;label&gt;in thesaurus&lt;/label&gt;&lt;/element&gt;</v>
      </c>
      <c r="E342" t="str">
        <f t="shared" si="33"/>
        <v/>
      </c>
      <c r="F342" t="str">
        <f t="shared" si="34"/>
        <v/>
      </c>
      <c r="G342" t="str">
        <f t="shared" si="35"/>
        <v>&lt;/section&gt;</v>
      </c>
      <c r="H342" t="str">
        <f t="shared" si="31"/>
        <v>inScheme</v>
      </c>
      <c r="J342" s="2" t="s">
        <v>4</v>
      </c>
      <c r="K342" s="2" t="s">
        <v>232</v>
      </c>
      <c r="L342" s="3" t="s">
        <v>429</v>
      </c>
      <c r="M342" s="3" t="b">
        <v>1</v>
      </c>
      <c r="N342" s="3" t="b">
        <v>0</v>
      </c>
      <c r="O342" s="3" t="b">
        <v>1</v>
      </c>
      <c r="P342" s="3" t="str">
        <f>VLOOKUP(K342,dcat_terms!$B$2:$E$151,3,FALSE)</f>
        <v>in scheme</v>
      </c>
      <c r="Q342" s="3" t="str">
        <f>VLOOKUP(K342,dcat_terms!$B$2:$E$151,4,FALSE)</f>
        <v>in thesaurus</v>
      </c>
      <c r="R342" s="4" t="s">
        <v>684</v>
      </c>
    </row>
    <row r="343" spans="1:18" outlineLevel="3" x14ac:dyDescent="0.25">
      <c r="A343" t="str">
        <f t="shared" si="32"/>
        <v>&lt;name&gt;dct:license&lt;/name&gt;</v>
      </c>
      <c r="B343" t="str">
        <f>IF(AND(M343,J343="class"),L343,IF(ROW()&gt;2,IF(NOT(SUBSTITUTE(L343,B342,"")=L343),B342,""),""))</f>
        <v/>
      </c>
      <c r="C343" t="str">
        <f>IF(AND(J343="class",M343,NOT(K343="skos:Concept")),CONCATENATE("&lt;Section",H343,"&gt;",P343,"&lt;/Section",H343,"&gt;"),"")</f>
        <v/>
      </c>
      <c r="D343" t="str">
        <f t="shared" si="36"/>
        <v>&lt;element name="dct:license" context="/rdf:RDF/dcat:Catalog/dcat:dataset/dcat:Dataset/adms:sample/dcat:Distribution/dct:license"&gt;&lt;label&gt;licentie&lt;/label&gt;&lt;/element&gt;</v>
      </c>
      <c r="E343" t="str">
        <f t="shared" si="33"/>
        <v/>
      </c>
      <c r="F343" t="str">
        <f t="shared" si="34"/>
        <v/>
      </c>
      <c r="G343" t="str">
        <f t="shared" si="35"/>
        <v/>
      </c>
      <c r="H343" t="str">
        <f t="shared" si="31"/>
        <v>license</v>
      </c>
      <c r="J343" s="2" t="s">
        <v>214</v>
      </c>
      <c r="K343" s="2" t="s">
        <v>23</v>
      </c>
      <c r="L343" s="3" t="s">
        <v>197</v>
      </c>
      <c r="M343" s="3" t="b">
        <v>1</v>
      </c>
      <c r="N343" s="3" t="b">
        <v>0</v>
      </c>
      <c r="O343" s="3" t="b">
        <v>1</v>
      </c>
      <c r="P343" s="3" t="str">
        <f>VLOOKUP(K343,dcat_terms!$B$2:$E$151,3,FALSE)</f>
        <v>licence</v>
      </c>
      <c r="Q343" s="3" t="str">
        <f>VLOOKUP(K343,dcat_terms!$B$2:$E$151,4,FALSE)</f>
        <v>licentie</v>
      </c>
      <c r="R343" s="4"/>
    </row>
    <row r="344" spans="1:18" outlineLevel="3" x14ac:dyDescent="0.25">
      <c r="A344" t="str">
        <f t="shared" si="32"/>
        <v>&lt;name&gt;dct:LicenseDocument&lt;/name&gt;</v>
      </c>
      <c r="B344" t="str">
        <f>IF(AND(M344,J344="class"),L344,IF(ROW()&gt;2,IF(NOT(SUBSTITUTE(L344,B343,"")=L344),B343,""),""))</f>
        <v>/rdf:RDF/dcat:Catalog/dcat:dataset/dcat:Dataset/adms:sample/dcat:Distribution/dct:license/dct:LicenseDocument</v>
      </c>
      <c r="C344" t="str">
        <f>IF(AND(J344="class",M344,NOT(K344="skos:Concept")),CONCATENATE("&lt;Section",H344,"&gt;",P344,"&lt;/Section",H344,"&gt;"),"")</f>
        <v>&lt;SectionLicenseDocument&gt;licentie&lt;/SectionLicenseDocument&gt;</v>
      </c>
      <c r="D344" t="str">
        <f t="shared" si="36"/>
        <v>&lt;element name="dct:LicenseDocument" context="/rdf:RDF/dcat:Catalog/dcat:dataset/dcat:Dataset/adms:sample/dcat:Distribution/dct:license/dct:LicenseDocument"&gt;&lt;label&gt;licentie&lt;/label&gt;&lt;/element&gt;</v>
      </c>
      <c r="E344" t="str">
        <f t="shared" si="33"/>
        <v>&lt;section  name="SectionLicenseDocument"&gt;</v>
      </c>
      <c r="F344" t="str">
        <f t="shared" si="34"/>
        <v>&lt;field name="fieldId-344" xpath="/rdf:RDF/dcat:Catalog/dcat:dataset/dcat:Dataset/adms:sample/dcat:Distribution/dct:license/dct:LicenseDocument" or="LicenseDocument" in="/rdf:RDF/dcat:Catalog/dcat:dataset/dcat:Dataset/adms:sample/dcat:Distribution/dct:license"/&gt;</v>
      </c>
      <c r="G344" t="str">
        <f t="shared" si="35"/>
        <v/>
      </c>
      <c r="H344" t="str">
        <f t="shared" si="31"/>
        <v>LicenseDocument</v>
      </c>
      <c r="J344" s="8" t="s">
        <v>215</v>
      </c>
      <c r="K344" s="8" t="s">
        <v>25</v>
      </c>
      <c r="L344" s="9" t="s">
        <v>198</v>
      </c>
      <c r="M344" s="9" t="b">
        <v>1</v>
      </c>
      <c r="N344" s="9" t="b">
        <v>0</v>
      </c>
      <c r="O344" s="9" t="b">
        <v>1</v>
      </c>
      <c r="P344" s="9" t="str">
        <f>VLOOKUP(K344,dcat_terms!$B$2:$E$151,3,FALSE)</f>
        <v>licentie</v>
      </c>
      <c r="Q344" s="9" t="str">
        <f>VLOOKUP(K344,dcat_terms!$B$2:$E$151,4,FALSE)</f>
        <v>licentie</v>
      </c>
      <c r="R344" s="10"/>
    </row>
    <row r="345" spans="1:18" s="33" customFormat="1" outlineLevel="4" x14ac:dyDescent="0.25">
      <c r="A345" t="str">
        <f t="shared" si="32"/>
        <v/>
      </c>
      <c r="B345" t="str">
        <f>IF(AND(M345,J345="class"),L345,IF(ROW()&gt;2,IF(NOT(SUBSTITUTE(L345,B344,"")=L345),B344,""),""))</f>
        <v>/rdf:RDF/dcat:Catalog/dcat:dataset/dcat:Dataset/adms:sample/dcat:Distribution/dct:license/dct:LicenseDocument</v>
      </c>
      <c r="C345" t="str">
        <f>IF(AND(J345="class",M345,NOT(K345="skos:Concept")),CONCATENATE("&lt;Section",H345,"&gt;",P345,"&lt;/Section",H345,"&gt;"),"")</f>
        <v/>
      </c>
      <c r="D345" t="str">
        <f t="shared" si="36"/>
        <v>&lt;element name="rdf:about" context="/rdf:RDF/dcat:Catalog/dcat:dataset/dcat:Dataset/adms:sample/dcat:Distribution/dct:license/dct:LicenseDocument/@rdf:about"&gt;&lt;label&gt;URI&lt;/label&gt;&lt;/element&gt;</v>
      </c>
      <c r="E345" t="str">
        <f t="shared" si="33"/>
        <v/>
      </c>
      <c r="F345" t="str">
        <f t="shared" si="34"/>
        <v>&lt;field name="fieldId-345" xpath="/rdf:RDF/dcat:Catalog/dcat:dataset/dcat:Dataset/adms:sample/dcat:Distribution/dct:license/dct:LicenseDocument/@rdf:about"/&gt;</v>
      </c>
      <c r="G345" t="str">
        <f t="shared" si="35"/>
        <v/>
      </c>
      <c r="H345" t="str">
        <f t="shared" si="31"/>
        <v>about</v>
      </c>
      <c r="J345" s="24" t="s">
        <v>4</v>
      </c>
      <c r="K345" s="24" t="s">
        <v>218</v>
      </c>
      <c r="L345" s="31" t="s">
        <v>430</v>
      </c>
      <c r="M345" s="31" t="b">
        <v>1</v>
      </c>
      <c r="N345" s="31" t="b">
        <v>0</v>
      </c>
      <c r="O345" s="31" t="b">
        <v>1</v>
      </c>
      <c r="P345" s="31" t="str">
        <f>VLOOKUP(K345,dcat_terms!$B$2:$E$151,3,FALSE)</f>
        <v>URI</v>
      </c>
      <c r="Q345" s="31" t="str">
        <f>VLOOKUP(K345,dcat_terms!$B$2:$E$151,4,FALSE)</f>
        <v>URI</v>
      </c>
      <c r="R345" s="32"/>
    </row>
    <row r="346" spans="1:18" s="33" customFormat="1" outlineLevel="4" x14ac:dyDescent="0.25">
      <c r="A346" t="str">
        <f t="shared" si="32"/>
        <v>&lt;name&gt;dct:type&lt;/name&gt;</v>
      </c>
      <c r="B346" t="str">
        <f>IF(AND(M346,J346="class"),L346,IF(ROW()&gt;2,IF(NOT(SUBSTITUTE(L346,B345,"")=L346),B345,""),""))</f>
        <v>/rdf:RDF/dcat:Catalog/dcat:dataset/dcat:Dataset/adms:sample/dcat:Distribution/dct:license/dct:LicenseDocument</v>
      </c>
      <c r="C346" t="str">
        <f>IF(AND(J346="class",M346,NOT(K346="skos:Concept")),CONCATENATE("&lt;Section",H346,"&gt;",P346,"&lt;/Section",H346,"&gt;"),"")</f>
        <v/>
      </c>
      <c r="D346" t="str">
        <f t="shared" si="36"/>
        <v>&lt;element name="dct:type" context="/rdf:RDF/dcat:Catalog/dcat:dataset/dcat:Dataset/adms:sample/dcat:Distribution/dct:license/dct:LicenseDocument/dct:type"&gt;&lt;label&gt;type&lt;/label&gt;&lt;/element&gt;</v>
      </c>
      <c r="E346" t="str">
        <f t="shared" si="33"/>
        <v/>
      </c>
      <c r="F346" t="str">
        <f t="shared" si="34"/>
        <v/>
      </c>
      <c r="G346" t="str">
        <f t="shared" si="35"/>
        <v>&lt;/section&gt;</v>
      </c>
      <c r="H346" t="str">
        <f t="shared" si="31"/>
        <v>type</v>
      </c>
      <c r="J346" s="24" t="s">
        <v>214</v>
      </c>
      <c r="K346" s="24" t="s">
        <v>15</v>
      </c>
      <c r="L346" s="31" t="s">
        <v>199</v>
      </c>
      <c r="M346" s="31" t="b">
        <v>1</v>
      </c>
      <c r="N346" s="31" t="b">
        <v>0</v>
      </c>
      <c r="O346" s="31" t="b">
        <v>1</v>
      </c>
      <c r="P346" s="31" t="str">
        <f>VLOOKUP(K346,dcat_terms!$B$2:$E$151,3,FALSE)</f>
        <v>type</v>
      </c>
      <c r="Q346" s="31" t="str">
        <f>VLOOKUP(K346,dcat_terms!$B$2:$E$151,4,FALSE)</f>
        <v>type</v>
      </c>
      <c r="R346" s="32"/>
    </row>
    <row r="347" spans="1:18" outlineLevel="4" x14ac:dyDescent="0.25">
      <c r="A347" t="str">
        <f t="shared" si="32"/>
        <v/>
      </c>
      <c r="B347" t="str">
        <f>IF(AND(M347,J347="class"),L347,IF(ROW()&gt;2,IF(NOT(SUBSTITUTE(L347,B346,"")=L347),B346,""),""))</f>
        <v>/rdf:RDF/dcat:Catalog/dcat:dataset/dcat:Dataset/adms:sample/dcat:Distribution/dct:license/dct:LicenseDocument/dct:type/skos:Concept</v>
      </c>
      <c r="C347" t="str">
        <f>IF(AND(J347="class",M347,NOT(K347="skos:Concept")),CONCATENATE("&lt;Section",H347,"&gt;",P347,"&lt;/Section",H347,"&gt;"),"")</f>
        <v/>
      </c>
      <c r="D347" t="str">
        <f t="shared" si="36"/>
        <v>&lt;element name="skos:Concept" context="/rdf:RDF/dcat:Catalog/dcat:dataset/dcat:Dataset/adms:sample/dcat:Distribution/dct:license/dct:LicenseDocument/dct:type/skos:Concept"&gt;&lt;label&gt;concept&lt;/label&gt;&lt;/element&gt;</v>
      </c>
      <c r="E347" t="str">
        <f t="shared" si="33"/>
        <v>&lt;section xpath="/rdf:RDF/dcat:Catalog/dcat:dataset/dcat:Dataset/adms:sample/dcat:Distribution/dct:license/dct:LicenseDocument/dct:type/skos:Concept" name="SectionConcept"&gt;</v>
      </c>
      <c r="F347" t="str">
        <f t="shared" si="34"/>
        <v/>
      </c>
      <c r="G347" t="str">
        <f t="shared" si="35"/>
        <v/>
      </c>
      <c r="H347" t="str">
        <f t="shared" si="31"/>
        <v>Concept</v>
      </c>
      <c r="J347" s="8" t="s">
        <v>215</v>
      </c>
      <c r="K347" s="8" t="s">
        <v>17</v>
      </c>
      <c r="L347" s="9" t="s">
        <v>200</v>
      </c>
      <c r="M347" s="9" t="b">
        <v>1</v>
      </c>
      <c r="N347" s="9" t="b">
        <v>0</v>
      </c>
      <c r="O347" s="9" t="b">
        <v>1</v>
      </c>
      <c r="P347" s="9" t="str">
        <f>VLOOKUP(K347,dcat_terms!$B$2:$E$151,3,FALSE)</f>
        <v>concept</v>
      </c>
      <c r="Q347" s="9" t="str">
        <f>VLOOKUP(K347,dcat_terms!$B$2:$E$151,4,FALSE)</f>
        <v>concept</v>
      </c>
      <c r="R347" s="10" t="s">
        <v>684</v>
      </c>
    </row>
    <row r="348" spans="1:18" outlineLevel="5" x14ac:dyDescent="0.25">
      <c r="A348" t="str">
        <f t="shared" si="32"/>
        <v/>
      </c>
      <c r="B348" t="str">
        <f>IF(AND(M348,J348="class"),L348,IF(ROW()&gt;2,IF(NOT(SUBSTITUTE(L348,B347,"")=L348),B347,""),""))</f>
        <v>/rdf:RDF/dcat:Catalog/dcat:dataset/dcat:Dataset/adms:sample/dcat:Distribution/dct:license/dct:LicenseDocument/dct:type/skos:Concept</v>
      </c>
      <c r="C348" t="str">
        <f>IF(AND(J348="class",M348,NOT(K348="skos:Concept")),CONCATENATE("&lt;Section",H348,"&gt;",P348,"&lt;/Section",H348,"&gt;"),"")</f>
        <v/>
      </c>
      <c r="D348" t="str">
        <f t="shared" si="36"/>
        <v>&lt;element name="rdf:about" context="/rdf:RDF/dcat:Catalog/dcat:dataset/dcat:Dataset/adms:sample/dcat:Distribution/dct:license/dct:LicenseDocument/dct:type/skos:Concept/@rdf:about"&gt;&lt;label&gt;URI&lt;/label&gt;&lt;/element&gt;</v>
      </c>
      <c r="E348" t="str">
        <f t="shared" si="33"/>
        <v/>
      </c>
      <c r="F348" t="str">
        <f t="shared" si="34"/>
        <v/>
      </c>
      <c r="G348" t="str">
        <f t="shared" si="35"/>
        <v/>
      </c>
      <c r="H348" t="str">
        <f t="shared" si="31"/>
        <v>about</v>
      </c>
      <c r="J348" s="2" t="s">
        <v>4</v>
      </c>
      <c r="K348" s="2" t="s">
        <v>218</v>
      </c>
      <c r="L348" s="3" t="s">
        <v>431</v>
      </c>
      <c r="M348" s="3" t="b">
        <v>1</v>
      </c>
      <c r="N348" s="3" t="b">
        <v>0</v>
      </c>
      <c r="O348" s="3" t="b">
        <v>1</v>
      </c>
      <c r="P348" s="3" t="str">
        <f>VLOOKUP(K348,dcat_terms!$B$2:$E$151,3,FALSE)</f>
        <v>URI</v>
      </c>
      <c r="Q348" s="3" t="str">
        <f>VLOOKUP(K348,dcat_terms!$B$2:$E$151,4,FALSE)</f>
        <v>URI</v>
      </c>
      <c r="R348" s="4" t="s">
        <v>684</v>
      </c>
    </row>
    <row r="349" spans="1:18" outlineLevel="5" x14ac:dyDescent="0.25">
      <c r="A349" t="str">
        <f t="shared" si="32"/>
        <v/>
      </c>
      <c r="B349" t="str">
        <f>IF(AND(M349,J349="class"),L349,IF(ROW()&gt;2,IF(NOT(SUBSTITUTE(L349,B348,"")=L349),B348,""),""))</f>
        <v>/rdf:RDF/dcat:Catalog/dcat:dataset/dcat:Dataset/adms:sample/dcat:Distribution/dct:license/dct:LicenseDocument/dct:type/skos:Concept</v>
      </c>
      <c r="C349" t="str">
        <f>IF(AND(J349="class",M349,NOT(K349="skos:Concept")),CONCATENATE("&lt;Section",H349,"&gt;",P349,"&lt;/Section",H349,"&gt;"),"")</f>
        <v/>
      </c>
      <c r="D349" t="str">
        <f t="shared" si="36"/>
        <v>&lt;element name="rdf:type" context="/rdf:RDF/dcat:Catalog/dcat:dataset/dcat:Dataset/adms:sample/dcat:Distribution/dct:license/dct:LicenseDocument/dct:type/skos:Concept/rdf:type/@rdf:resource"&gt;&lt;label&gt;rdf klasse&lt;/label&gt;&lt;/element&gt;</v>
      </c>
      <c r="E349" t="str">
        <f t="shared" si="33"/>
        <v/>
      </c>
      <c r="F349" t="str">
        <f t="shared" si="34"/>
        <v/>
      </c>
      <c r="G349" t="str">
        <f t="shared" si="35"/>
        <v/>
      </c>
      <c r="H349" t="str">
        <f t="shared" si="31"/>
        <v>type</v>
      </c>
      <c r="J349" s="2" t="s">
        <v>4</v>
      </c>
      <c r="K349" s="2" t="s">
        <v>226</v>
      </c>
      <c r="L349" s="3" t="s">
        <v>432</v>
      </c>
      <c r="M349" s="3" t="b">
        <v>1</v>
      </c>
      <c r="N349" s="3" t="b">
        <v>0</v>
      </c>
      <c r="O349" s="3" t="b">
        <v>1</v>
      </c>
      <c r="P349" s="3" t="str">
        <f>VLOOKUP(K349,dcat_terms!$B$2:$E$151,3,FALSE)</f>
        <v>rdf class</v>
      </c>
      <c r="Q349" s="3" t="str">
        <f>VLOOKUP(K349,dcat_terms!$B$2:$E$151,4,FALSE)</f>
        <v>rdf klasse</v>
      </c>
      <c r="R349" s="4" t="s">
        <v>706</v>
      </c>
    </row>
    <row r="350" spans="1:18" outlineLevel="5" x14ac:dyDescent="0.25">
      <c r="A350" t="str">
        <f t="shared" si="32"/>
        <v/>
      </c>
      <c r="B350" t="str">
        <f>IF(AND(M350,J350="class"),L350,IF(ROW()&gt;2,IF(NOT(SUBSTITUTE(L350,B349,"")=L350),B349,""),""))</f>
        <v>/rdf:RDF/dcat:Catalog/dcat:dataset/dcat:Dataset/adms:sample/dcat:Distribution/dct:license/dct:LicenseDocument/dct:type/skos:Concept</v>
      </c>
      <c r="C350" t="str">
        <f>IF(AND(J350="class",M350,NOT(K350="skos:Concept")),CONCATENATE("&lt;Section",H350,"&gt;",P350,"&lt;/Section",H350,"&gt;"),"")</f>
        <v/>
      </c>
      <c r="D350" t="str">
        <f t="shared" si="36"/>
        <v>&lt;element name="skos:prefLabel" context="/rdf:RDF/dcat:Catalog/dcat:dataset/dcat:Dataset/adms:sample/dcat:Distribution/dct:license/dct:LicenseDocument/dct:type/skos:Concept/skos:prefLabel"&gt;&lt;label&gt;label&lt;/label&gt;&lt;/element&gt;</v>
      </c>
      <c r="E350" t="str">
        <f t="shared" si="33"/>
        <v/>
      </c>
      <c r="F350" t="str">
        <f t="shared" si="34"/>
        <v/>
      </c>
      <c r="G350" t="str">
        <f t="shared" si="35"/>
        <v/>
      </c>
      <c r="H350" t="str">
        <f t="shared" si="31"/>
        <v>prefLabel</v>
      </c>
      <c r="J350" s="2" t="s">
        <v>4</v>
      </c>
      <c r="K350" s="2" t="s">
        <v>229</v>
      </c>
      <c r="L350" s="3" t="s">
        <v>433</v>
      </c>
      <c r="M350" s="3" t="b">
        <v>1</v>
      </c>
      <c r="N350" s="3" t="b">
        <v>0</v>
      </c>
      <c r="O350" s="3" t="b">
        <v>1</v>
      </c>
      <c r="P350" s="3" t="str">
        <f>VLOOKUP(K350,dcat_terms!$B$2:$E$151,3,FALSE)</f>
        <v>preferred label</v>
      </c>
      <c r="Q350" s="3" t="str">
        <f>VLOOKUP(K350,dcat_terms!$B$2:$E$151,4,FALSE)</f>
        <v>label</v>
      </c>
      <c r="R350" s="4" t="s">
        <v>684</v>
      </c>
    </row>
    <row r="351" spans="1:18" outlineLevel="5" x14ac:dyDescent="0.25">
      <c r="A351" t="str">
        <f t="shared" si="32"/>
        <v/>
      </c>
      <c r="B351" t="str">
        <f>IF(AND(M351,J351="class"),L351,IF(ROW()&gt;2,IF(NOT(SUBSTITUTE(L351,B350,"")=L351),B350,""),""))</f>
        <v>/rdf:RDF/dcat:Catalog/dcat:dataset/dcat:Dataset/adms:sample/dcat:Distribution/dct:license/dct:LicenseDocument/dct:type/skos:Concept</v>
      </c>
      <c r="C351" t="str">
        <f>IF(AND(J351="class",M351,NOT(K351="skos:Concept")),CONCATENATE("&lt;Section",H351,"&gt;",P351,"&lt;/Section",H351,"&gt;"),"")</f>
        <v/>
      </c>
      <c r="D351" t="str">
        <f t="shared" si="36"/>
        <v>&lt;element name="xml:lang" context="/rdf:RDF/dcat:Catalog/dcat:dataset/dcat:Dataset/adms:sample/dcat:Distribution/dct:license/dct:LicenseDocument/dct:type/skos:Concept/skos:prefLabel/@xml:lang"&gt;&lt;label&gt;taal&lt;/label&gt;&lt;/element&gt;</v>
      </c>
      <c r="E351" t="str">
        <f t="shared" si="33"/>
        <v/>
      </c>
      <c r="F351" t="str">
        <f t="shared" si="34"/>
        <v/>
      </c>
      <c r="G351" t="str">
        <f t="shared" si="35"/>
        <v/>
      </c>
      <c r="H351" t="str">
        <f t="shared" si="31"/>
        <v>lang</v>
      </c>
      <c r="J351" s="2" t="s">
        <v>4</v>
      </c>
      <c r="K351" s="2" t="s">
        <v>220</v>
      </c>
      <c r="L351" s="3" t="s">
        <v>434</v>
      </c>
      <c r="M351" s="3" t="b">
        <v>1</v>
      </c>
      <c r="N351" s="3" t="b">
        <v>0</v>
      </c>
      <c r="O351" s="3" t="b">
        <v>0</v>
      </c>
      <c r="P351" s="3" t="str">
        <f>VLOOKUP(K351,dcat_terms!$B$2:$E$151,3,FALSE)</f>
        <v>language</v>
      </c>
      <c r="Q351" s="3" t="str">
        <f>VLOOKUP(K351,dcat_terms!$B$2:$E$151,4,FALSE)</f>
        <v>taal</v>
      </c>
      <c r="R351" s="4" t="s">
        <v>655</v>
      </c>
    </row>
    <row r="352" spans="1:18" outlineLevel="5" x14ac:dyDescent="0.25">
      <c r="A352" t="str">
        <f t="shared" si="32"/>
        <v/>
      </c>
      <c r="B352" t="str">
        <f>IF(AND(M352,J352="class"),L352,IF(ROW()&gt;2,IF(NOT(SUBSTITUTE(L352,B351,"")=L352),B351,""),""))</f>
        <v>/rdf:RDF/dcat:Catalog/dcat:dataset/dcat:Dataset/adms:sample/dcat:Distribution/dct:license/dct:LicenseDocument/dct:type/skos:Concept</v>
      </c>
      <c r="C352" t="str">
        <f>IF(AND(J352="class",M352,NOT(K352="skos:Concept")),CONCATENATE("&lt;Section",H352,"&gt;",P352,"&lt;/Section",H352,"&gt;"),"")</f>
        <v/>
      </c>
      <c r="D352" t="str">
        <f t="shared" si="36"/>
        <v>&lt;element name="skos:inScheme" context="/rdf:RDF/dcat:Catalog/dcat:dataset/dcat:Dataset/adms:sample/dcat:Distribution/dct:license/dct:LicenseDocument/dct:type/skos:Concept/skos:inScheme/@rdf:resource"&gt;&lt;label&gt;in thesaurus&lt;/label&gt;&lt;/element&gt;</v>
      </c>
      <c r="E352" t="str">
        <f t="shared" si="33"/>
        <v/>
      </c>
      <c r="F352" t="str">
        <f t="shared" si="34"/>
        <v/>
      </c>
      <c r="G352" t="str">
        <f t="shared" si="35"/>
        <v>&lt;/section&gt;</v>
      </c>
      <c r="H352" t="str">
        <f t="shared" si="31"/>
        <v>inScheme</v>
      </c>
      <c r="J352" s="2" t="s">
        <v>4</v>
      </c>
      <c r="K352" s="2" t="s">
        <v>232</v>
      </c>
      <c r="L352" s="3" t="s">
        <v>435</v>
      </c>
      <c r="M352" s="3" t="b">
        <v>1</v>
      </c>
      <c r="N352" s="3" t="b">
        <v>0</v>
      </c>
      <c r="O352" s="3" t="b">
        <v>1</v>
      </c>
      <c r="P352" s="3" t="str">
        <f>VLOOKUP(K352,dcat_terms!$B$2:$E$151,3,FALSE)</f>
        <v>in scheme</v>
      </c>
      <c r="Q352" s="3" t="str">
        <f>VLOOKUP(K352,dcat_terms!$B$2:$E$151,4,FALSE)</f>
        <v>in thesaurus</v>
      </c>
      <c r="R352" s="4" t="s">
        <v>684</v>
      </c>
    </row>
    <row r="353" spans="1:18" outlineLevel="4" x14ac:dyDescent="0.25">
      <c r="A353" t="str">
        <f t="shared" si="32"/>
        <v/>
      </c>
      <c r="B353" t="str">
        <f>IF(AND(M353,J353="class"),L353,IF(ROW()&gt;2,IF(NOT(SUBSTITUTE(L353,B352,"")=L353),B352,""),""))</f>
        <v/>
      </c>
      <c r="C353" t="str">
        <f>IF(AND(J353="class",M353,NOT(K353="skos:Concept")),CONCATENATE("&lt;Section",H353,"&gt;",P353,"&lt;/Section",H353,"&gt;"),"")</f>
        <v/>
      </c>
      <c r="D353" t="str">
        <f t="shared" si="36"/>
        <v>&lt;element name="dct:title" context="/rdf:RDF/dcat:Catalog/dcat:dataset/dcat:Dataset/adms:sample/dcat:Distribution/dct:license/dct:LicenseDocument/dct:title"&gt;&lt;label&gt;titel&lt;/label&gt;&lt;/element&gt;</v>
      </c>
      <c r="E353" t="str">
        <f t="shared" si="33"/>
        <v/>
      </c>
      <c r="F353" t="str">
        <f t="shared" si="34"/>
        <v>&lt;field name="fieldId-353" xpath="/rdf:RDF/dcat:Catalog/dcat:dataset/dcat:Dataset/adms:sample/dcat:Distribution/dct:license/dct:LicenseDocument/dct:title" or="title" in="/rdf:RDF/dcat:Catalog/dcat:dataset/dcat:Dataset/adms:sample/dcat:Distribution/dct:license/dct:LicenseDocument"/&gt;</v>
      </c>
      <c r="G353" t="str">
        <f t="shared" si="35"/>
        <v/>
      </c>
      <c r="H353" t="str">
        <f t="shared" si="31"/>
        <v>title</v>
      </c>
      <c r="J353" s="2" t="s">
        <v>4</v>
      </c>
      <c r="K353" s="2" t="s">
        <v>5</v>
      </c>
      <c r="L353" s="3" t="s">
        <v>201</v>
      </c>
      <c r="M353" s="3" t="b">
        <v>1</v>
      </c>
      <c r="N353" s="3" t="b">
        <v>0</v>
      </c>
      <c r="O353" s="3" t="b">
        <v>1</v>
      </c>
      <c r="P353" s="3" t="str">
        <f>VLOOKUP(K353,dcat_terms!$B$2:$E$151,3,FALSE)</f>
        <v>title</v>
      </c>
      <c r="Q353" s="3" t="str">
        <f>VLOOKUP(K353,dcat_terms!$B$2:$E$151,4,FALSE)</f>
        <v>titel</v>
      </c>
      <c r="R353" s="4"/>
    </row>
    <row r="354" spans="1:18" outlineLevel="4" x14ac:dyDescent="0.25">
      <c r="A354" t="str">
        <f t="shared" si="32"/>
        <v/>
      </c>
      <c r="B354" t="str">
        <f>IF(AND(M354,J354="class"),L354,IF(ROW()&gt;2,IF(NOT(SUBSTITUTE(L354,B353,"")=L354),B353,""),""))</f>
        <v/>
      </c>
      <c r="C354" t="str">
        <f>IF(AND(J354="class",M354,NOT(K354="skos:Concept")),CONCATENATE("&lt;Section",H354,"&gt;",P354,"&lt;/Section",H354,"&gt;"),"")</f>
        <v/>
      </c>
      <c r="D354" t="str">
        <f t="shared" si="36"/>
        <v>&lt;element name="xml:lang" context="/rdf:RDF/dcat:Catalog/dcat:dataset/dcat:Dataset/adms:sample/dcat:Distribution/dct:license/dct:LicenseDocument/dct:title/@xml:lang"&gt;&lt;label&gt;taal&lt;/label&gt;&lt;/element&gt;</v>
      </c>
      <c r="E354" t="str">
        <f t="shared" si="33"/>
        <v/>
      </c>
      <c r="F354" t="str">
        <f t="shared" si="34"/>
        <v>&lt;field name="fieldId-354" xpath="/rdf:RDF/dcat:Catalog/dcat:dataset/dcat:Dataset/adms:sample/dcat:Distribution/dct:license/dct:LicenseDocument/dct:title/@xml:lang"/&gt;</v>
      </c>
      <c r="G354" t="str">
        <f t="shared" si="35"/>
        <v/>
      </c>
      <c r="H354" t="str">
        <f t="shared" si="31"/>
        <v>lang</v>
      </c>
      <c r="J354" s="2" t="s">
        <v>4</v>
      </c>
      <c r="K354" s="2" t="s">
        <v>220</v>
      </c>
      <c r="L354" s="3" t="s">
        <v>436</v>
      </c>
      <c r="M354" s="3" t="b">
        <v>1</v>
      </c>
      <c r="N354" s="3" t="b">
        <v>0</v>
      </c>
      <c r="O354" s="3" t="b">
        <v>0</v>
      </c>
      <c r="P354" s="3" t="str">
        <f>VLOOKUP(K354,dcat_terms!$B$2:$E$151,3,FALSE)</f>
        <v>language</v>
      </c>
      <c r="Q354" s="3" t="str">
        <f>VLOOKUP(K354,dcat_terms!$B$2:$E$151,4,FALSE)</f>
        <v>taal</v>
      </c>
      <c r="R354" s="4" t="s">
        <v>655</v>
      </c>
    </row>
    <row r="355" spans="1:18" outlineLevel="4" x14ac:dyDescent="0.25">
      <c r="A355" t="str">
        <f t="shared" si="32"/>
        <v/>
      </c>
      <c r="B355" t="str">
        <f>IF(AND(M355,J355="class"),L355,IF(ROW()&gt;2,IF(NOT(SUBSTITUTE(L355,B354,"")=L355),B354,""),""))</f>
        <v/>
      </c>
      <c r="C355" t="str">
        <f>IF(AND(J355="class",M355,NOT(K355="skos:Concept")),CONCATENATE("&lt;Section",H355,"&gt;",P355,"&lt;/Section",H355,"&gt;"),"")</f>
        <v/>
      </c>
      <c r="D355" t="str">
        <f t="shared" si="36"/>
        <v>&lt;element name="dct:description" context="/rdf:RDF/dcat:Catalog/dcat:dataset/dcat:Dataset/adms:sample/dcat:Distribution/dct:license/dct:LicenseDocument/dct:description"&gt;&lt;label&gt;beschrijving&lt;/label&gt;&lt;/element&gt;</v>
      </c>
      <c r="E355" t="str">
        <f t="shared" si="33"/>
        <v/>
      </c>
      <c r="F355" t="str">
        <f t="shared" si="34"/>
        <v>&lt;field name="fieldId-355" xpath="/rdf:RDF/dcat:Catalog/dcat:dataset/dcat:Dataset/adms:sample/dcat:Distribution/dct:license/dct:LicenseDocument/dct:description" or="description" in="/rdf:RDF/dcat:Catalog/dcat:dataset/dcat:Dataset/adms:sample/dcat:Distribution/dct:license/dct:LicenseDocument"/&gt;</v>
      </c>
      <c r="G355" t="str">
        <f t="shared" si="35"/>
        <v/>
      </c>
      <c r="H355" t="str">
        <f t="shared" si="31"/>
        <v>description</v>
      </c>
      <c r="J355" s="2" t="s">
        <v>4</v>
      </c>
      <c r="K355" s="2" t="s">
        <v>7</v>
      </c>
      <c r="L355" s="3" t="s">
        <v>202</v>
      </c>
      <c r="M355" s="3" t="b">
        <v>1</v>
      </c>
      <c r="N355" s="3" t="b">
        <v>0</v>
      </c>
      <c r="O355" s="3" t="b">
        <v>1</v>
      </c>
      <c r="P355" s="3" t="str">
        <f>VLOOKUP(K355,dcat_terms!$B$2:$E$151,3,FALSE)</f>
        <v>description</v>
      </c>
      <c r="Q355" s="3" t="str">
        <f>VLOOKUP(K355,dcat_terms!$B$2:$E$151,4,FALSE)</f>
        <v>beschrijving</v>
      </c>
      <c r="R355" s="4"/>
    </row>
    <row r="356" spans="1:18" outlineLevel="4" x14ac:dyDescent="0.25">
      <c r="A356" t="str">
        <f t="shared" si="32"/>
        <v/>
      </c>
      <c r="B356" t="str">
        <f>IF(AND(M356,J356="class"),L356,IF(ROW()&gt;2,IF(NOT(SUBSTITUTE(L356,B355,"")=L356),B355,""),""))</f>
        <v/>
      </c>
      <c r="C356" t="str">
        <f>IF(AND(J356="class",M356,NOT(K356="skos:Concept")),CONCATENATE("&lt;Section",H356,"&gt;",P356,"&lt;/Section",H356,"&gt;"),"")</f>
        <v/>
      </c>
      <c r="D356" t="str">
        <f t="shared" si="36"/>
        <v>&lt;element name="xml:lang" context="/rdf:RDF/dcat:Catalog/dcat:dataset/dcat:Dataset/adms:sample/dcat:Distribution/dct:license/dct:LicenseDocument/dct:description/@xml:lang"&gt;&lt;label&gt;taal&lt;/label&gt;&lt;/element&gt;</v>
      </c>
      <c r="E356" t="str">
        <f t="shared" si="33"/>
        <v/>
      </c>
      <c r="F356" t="str">
        <f t="shared" si="34"/>
        <v>&lt;field name="fieldId-356" xpath="/rdf:RDF/dcat:Catalog/dcat:dataset/dcat:Dataset/adms:sample/dcat:Distribution/dct:license/dct:LicenseDocument/dct:description/@xml:lang"/&gt;</v>
      </c>
      <c r="G356" t="str">
        <f t="shared" si="35"/>
        <v/>
      </c>
      <c r="H356" t="str">
        <f t="shared" si="31"/>
        <v>lang</v>
      </c>
      <c r="J356" s="2" t="s">
        <v>4</v>
      </c>
      <c r="K356" s="2" t="s">
        <v>220</v>
      </c>
      <c r="L356" s="3" t="s">
        <v>437</v>
      </c>
      <c r="M356" s="3" t="b">
        <v>1</v>
      </c>
      <c r="N356" s="3" t="b">
        <v>0</v>
      </c>
      <c r="O356" s="3" t="b">
        <v>0</v>
      </c>
      <c r="P356" s="3" t="str">
        <f>VLOOKUP(K356,dcat_terms!$B$2:$E$151,3,FALSE)</f>
        <v>language</v>
      </c>
      <c r="Q356" s="3" t="str">
        <f>VLOOKUP(K356,dcat_terms!$B$2:$E$151,4,FALSE)</f>
        <v>taal</v>
      </c>
      <c r="R356" s="4" t="s">
        <v>655</v>
      </c>
    </row>
    <row r="357" spans="1:18" outlineLevel="4" x14ac:dyDescent="0.25">
      <c r="A357" t="str">
        <f t="shared" si="32"/>
        <v/>
      </c>
      <c r="B357" t="str">
        <f>IF(AND(M357,J357="class"),L357,IF(ROW()&gt;2,IF(NOT(SUBSTITUTE(L357,B356,"")=L357),B356,""),""))</f>
        <v/>
      </c>
      <c r="C357" t="str">
        <f>IF(AND(J357="class",M357,NOT(K357="skos:Concept")),CONCATENATE("&lt;Section",H357,"&gt;",P357,"&lt;/Section",H357,"&gt;"),"")</f>
        <v/>
      </c>
      <c r="D357" t="str">
        <f t="shared" si="36"/>
        <v>&lt;element name="dct:identifier" context="/rdf:RDF/dcat:Catalog/dcat:dataset/dcat:Dataset/adms:sample/dcat:Distribution/dct:license/dct:LicenseDocument/dct:identifier"&gt;&lt;label&gt;identificator&lt;/label&gt;&lt;/element&gt;</v>
      </c>
      <c r="E357" t="str">
        <f t="shared" si="33"/>
        <v/>
      </c>
      <c r="F357" t="str">
        <f t="shared" si="34"/>
        <v>&lt;field name="fieldId-357" xpath="/rdf:RDF/dcat:Catalog/dcat:dataset/dcat:Dataset/adms:sample/dcat:Distribution/dct:license/dct:LicenseDocument/dct:identifier" or="identifier" in="/rdf:RDF/dcat:Catalog/dcat:dataset/dcat:Dataset/adms:sample/dcat:Distribution/dct:license/dct:LicenseDocument"/&gt;</v>
      </c>
      <c r="G357" t="str">
        <f t="shared" si="35"/>
        <v/>
      </c>
      <c r="H357" t="str">
        <f t="shared" si="31"/>
        <v>identifier</v>
      </c>
      <c r="J357" s="2" t="s">
        <v>4</v>
      </c>
      <c r="K357" s="2" t="s">
        <v>31</v>
      </c>
      <c r="L357" s="3" t="s">
        <v>203</v>
      </c>
      <c r="M357" s="3" t="b">
        <v>1</v>
      </c>
      <c r="N357" s="3" t="b">
        <v>0</v>
      </c>
      <c r="O357" s="3" t="b">
        <v>1</v>
      </c>
      <c r="P357" s="3" t="str">
        <f>VLOOKUP(K357,dcat_terms!$B$2:$E$151,3,FALSE)</f>
        <v>identifier</v>
      </c>
      <c r="Q357" s="3" t="str">
        <f>VLOOKUP(K357,dcat_terms!$B$2:$E$151,4,FALSE)</f>
        <v>identificator</v>
      </c>
      <c r="R357" s="4"/>
    </row>
    <row r="358" spans="1:18" outlineLevel="3" x14ac:dyDescent="0.25">
      <c r="A358" t="str">
        <f t="shared" si="32"/>
        <v/>
      </c>
      <c r="B358" t="str">
        <f>IF(AND(M358,J358="class"),L358,IF(ROW()&gt;2,IF(NOT(SUBSTITUTE(L358,B357,"")=L358),B357,""),""))</f>
        <v/>
      </c>
      <c r="C358" t="str">
        <f>IF(AND(J358="class",M358,NOT(K358="skos:Concept")),CONCATENATE("&lt;Section",H358,"&gt;",P358,"&lt;/Section",H358,"&gt;"),"")</f>
        <v/>
      </c>
      <c r="D358" t="str">
        <f t="shared" si="36"/>
        <v>&lt;element name="dcat:byteSize" context="/rdf:RDF/dcat:Catalog/dcat:dataset/dcat:Dataset/adms:sample/dcat:Distribution/dcat:byteSize"&gt;&lt;label&gt;grootte (bytes)&lt;/label&gt;&lt;/element&gt;</v>
      </c>
      <c r="E358" t="str">
        <f t="shared" si="33"/>
        <v/>
      </c>
      <c r="F358" t="str">
        <f t="shared" si="34"/>
        <v>&lt;field name="fieldId-358" xpath="/rdf:RDF/dcat:Catalog/dcat:dataset/dcat:Dataset/adms:sample/dcat:Distribution/dcat:byteSize" or="byteSize" in="/rdf:RDF/dcat:Catalog/dcat:dataset/dcat:Dataset/adms:sample/dcat:Distribution"/&gt;</v>
      </c>
      <c r="G358" t="str">
        <f t="shared" si="35"/>
        <v/>
      </c>
      <c r="H358" t="str">
        <f t="shared" si="31"/>
        <v>byteSize</v>
      </c>
      <c r="J358" s="2" t="s">
        <v>4</v>
      </c>
      <c r="K358" s="2" t="s">
        <v>174</v>
      </c>
      <c r="L358" s="3" t="s">
        <v>204</v>
      </c>
      <c r="M358" s="3" t="b">
        <v>1</v>
      </c>
      <c r="N358" s="3" t="b">
        <v>0</v>
      </c>
      <c r="O358" s="3" t="b">
        <v>1</v>
      </c>
      <c r="P358" s="3" t="str">
        <f>VLOOKUP(K358,dcat_terms!$B$2:$E$151,3,FALSE)</f>
        <v>byte size</v>
      </c>
      <c r="Q358" s="3" t="str">
        <f>VLOOKUP(K358,dcat_terms!$B$2:$E$151,4,FALSE)</f>
        <v>grootte (bytes)</v>
      </c>
      <c r="R358" s="4"/>
    </row>
    <row r="359" spans="1:18" outlineLevel="3" x14ac:dyDescent="0.25">
      <c r="A359" t="str">
        <f t="shared" si="32"/>
        <v>&lt;name&gt;spdx:checksum&lt;/name&gt;</v>
      </c>
      <c r="B359" t="str">
        <f>IF(AND(M359,J359="class"),L359,IF(ROW()&gt;2,IF(NOT(SUBSTITUTE(L359,B358,"")=L359),B358,""),""))</f>
        <v/>
      </c>
      <c r="C359" t="str">
        <f>IF(AND(J359="class",M359,NOT(K359="skos:Concept")),CONCATENATE("&lt;Section",H359,"&gt;",P359,"&lt;/Section",H359,"&gt;"),"")</f>
        <v/>
      </c>
      <c r="D359" t="str">
        <f t="shared" si="36"/>
        <v>&lt;element name="spdx:checksum" context="/rdf:RDF/dcat:Catalog/dcat:dataset/dcat:Dataset/adms:sample/dcat:Distribution/spdx:checksum"&gt;&lt;label&gt;checksom&lt;/label&gt;&lt;/element&gt;</v>
      </c>
      <c r="E359" t="str">
        <f t="shared" si="33"/>
        <v/>
      </c>
      <c r="F359" t="str">
        <f t="shared" si="34"/>
        <v/>
      </c>
      <c r="G359" t="str">
        <f t="shared" si="35"/>
        <v/>
      </c>
      <c r="H359" t="str">
        <f t="shared" si="31"/>
        <v>checksum</v>
      </c>
      <c r="J359" s="2" t="s">
        <v>214</v>
      </c>
      <c r="K359" s="2" t="s">
        <v>176</v>
      </c>
      <c r="L359" s="3" t="s">
        <v>205</v>
      </c>
      <c r="M359" s="3" t="b">
        <v>1</v>
      </c>
      <c r="N359" s="3" t="b">
        <v>0</v>
      </c>
      <c r="O359" s="3" t="b">
        <v>1</v>
      </c>
      <c r="P359" s="3" t="str">
        <f>VLOOKUP(K359,dcat_terms!$B$2:$E$151,3,FALSE)</f>
        <v>checksum</v>
      </c>
      <c r="Q359" s="3" t="str">
        <f>VLOOKUP(K359,dcat_terms!$B$2:$E$151,4,FALSE)</f>
        <v>checksom</v>
      </c>
      <c r="R359" s="4"/>
    </row>
    <row r="360" spans="1:18" outlineLevel="3" x14ac:dyDescent="0.25">
      <c r="A360" t="str">
        <f t="shared" si="32"/>
        <v>&lt;name&gt;spdx:Checksum&lt;/name&gt;</v>
      </c>
      <c r="B360" t="str">
        <f>IF(AND(M360,J360="class"),L360,IF(ROW()&gt;2,IF(NOT(SUBSTITUTE(L360,B359,"")=L360),B359,""),""))</f>
        <v>/rdf:RDF/dcat:Catalog/dcat:dataset/dcat:Dataset/adms:sample/dcat:Distribution/spdx:checksum/spdx:Checksum</v>
      </c>
      <c r="C360" t="str">
        <f>IF(AND(J360="class",M360,NOT(K360="skos:Concept")),CONCATENATE("&lt;Section",H360,"&gt;",P360,"&lt;/Section",H360,"&gt;"),"")</f>
        <v>&lt;SectionChecksum&gt;checksum&lt;/SectionChecksum&gt;</v>
      </c>
      <c r="D360" t="str">
        <f t="shared" si="36"/>
        <v>&lt;element name="spdx:Checksum" context="/rdf:RDF/dcat:Catalog/dcat:dataset/dcat:Dataset/adms:sample/dcat:Distribution/spdx:checksum/spdx:Checksum"&gt;&lt;label&gt;checksom&lt;/label&gt;&lt;/element&gt;</v>
      </c>
      <c r="E360" t="str">
        <f t="shared" si="33"/>
        <v>&lt;section  name="SectionChecksum"&gt;</v>
      </c>
      <c r="F360" t="str">
        <f t="shared" si="34"/>
        <v>&lt;field name="fieldId-360" xpath="/rdf:RDF/dcat:Catalog/dcat:dataset/dcat:Dataset/adms:sample/dcat:Distribution/spdx:checksum/spdx:Checksum" or="Checksum" in="/rdf:RDF/dcat:Catalog/dcat:dataset/dcat:Dataset/adms:sample/dcat:Distribution/spdx:checksum"/&gt;</v>
      </c>
      <c r="G360" t="str">
        <f t="shared" si="35"/>
        <v/>
      </c>
      <c r="H360" t="str">
        <f t="shared" si="31"/>
        <v>Checksum</v>
      </c>
      <c r="J360" s="8" t="s">
        <v>215</v>
      </c>
      <c r="K360" s="8" t="s">
        <v>178</v>
      </c>
      <c r="L360" s="9" t="s">
        <v>206</v>
      </c>
      <c r="M360" s="9" t="b">
        <v>1</v>
      </c>
      <c r="N360" s="9" t="b">
        <v>0</v>
      </c>
      <c r="O360" s="9" t="b">
        <v>1</v>
      </c>
      <c r="P360" s="9" t="str">
        <f>VLOOKUP(K360,dcat_terms!$B$2:$E$151,3,FALSE)</f>
        <v>checksum</v>
      </c>
      <c r="Q360" s="9" t="str">
        <f>VLOOKUP(K360,dcat_terms!$B$2:$E$151,4,FALSE)</f>
        <v>checksom</v>
      </c>
      <c r="R360" s="10"/>
    </row>
    <row r="361" spans="1:18" outlineLevel="4" x14ac:dyDescent="0.25">
      <c r="A361" t="str">
        <f t="shared" si="32"/>
        <v/>
      </c>
      <c r="B361" t="str">
        <f>IF(AND(M361,J361="class"),L361,IF(ROW()&gt;2,IF(NOT(SUBSTITUTE(L361,B360,"")=L361),B360,""),""))</f>
        <v>/rdf:RDF/dcat:Catalog/dcat:dataset/dcat:Dataset/adms:sample/dcat:Distribution/spdx:checksum/spdx:Checksum</v>
      </c>
      <c r="C361" t="str">
        <f>IF(AND(J361="class",M361,NOT(K361="skos:Concept")),CONCATENATE("&lt;Section",H361,"&gt;",P361,"&lt;/Section",H361,"&gt;"),"")</f>
        <v/>
      </c>
      <c r="D361" t="str">
        <f t="shared" si="36"/>
        <v>&lt;element name="rdf:about" context="/rdf:RDF/dcat:Catalog/dcat:dataset/dcat:Dataset/adms:sample/dcat:Distribution/spdx:checksum/spdx:Checksum/@rdf:about"&gt;&lt;label&gt;URI&lt;/label&gt;&lt;/element&gt;</v>
      </c>
      <c r="E361" t="str">
        <f t="shared" si="33"/>
        <v/>
      </c>
      <c r="F361" t="str">
        <f t="shared" si="34"/>
        <v>&lt;field name="fieldId-361" xpath="/rdf:RDF/dcat:Catalog/dcat:dataset/dcat:Dataset/adms:sample/dcat:Distribution/spdx:checksum/spdx:Checksum/@rdf:about"/&gt;</v>
      </c>
      <c r="G361" t="str">
        <f t="shared" si="35"/>
        <v/>
      </c>
      <c r="H361" t="str">
        <f t="shared" si="31"/>
        <v>about</v>
      </c>
      <c r="J361" s="2" t="s">
        <v>4</v>
      </c>
      <c r="K361" s="2" t="s">
        <v>218</v>
      </c>
      <c r="L361" s="3" t="s">
        <v>438</v>
      </c>
      <c r="M361" s="3" t="b">
        <v>1</v>
      </c>
      <c r="N361" s="3" t="b">
        <v>0</v>
      </c>
      <c r="O361" s="3" t="b">
        <v>1</v>
      </c>
      <c r="P361" s="3" t="str">
        <f>VLOOKUP(K361,dcat_terms!$B$2:$E$151,3,FALSE)</f>
        <v>URI</v>
      </c>
      <c r="Q361" s="3" t="str">
        <f>VLOOKUP(K361,dcat_terms!$B$2:$E$151,4,FALSE)</f>
        <v>URI</v>
      </c>
      <c r="R361" s="4"/>
    </row>
    <row r="362" spans="1:18" outlineLevel="4" x14ac:dyDescent="0.25">
      <c r="A362" t="str">
        <f t="shared" si="32"/>
        <v/>
      </c>
      <c r="B362" t="str">
        <f>IF(AND(M362,J362="class"),L362,IF(ROW()&gt;2,IF(NOT(SUBSTITUTE(L362,B361,"")=L362),B361,""),""))</f>
        <v>/rdf:RDF/dcat:Catalog/dcat:dataset/dcat:Dataset/adms:sample/dcat:Distribution/spdx:checksum/spdx:Checksum</v>
      </c>
      <c r="C362" t="str">
        <f>IF(AND(J362="class",M362,NOT(K362="skos:Concept")),CONCATENATE("&lt;Section",H362,"&gt;",P362,"&lt;/Section",H362,"&gt;"),"")</f>
        <v/>
      </c>
      <c r="D362" t="str">
        <f t="shared" si="36"/>
        <v>&lt;element name="spdx:algorithm" context="/rdf:RDF/dcat:Catalog/dcat:dataset/dcat:Dataset/adms:sample/dcat:Distribution/spdx:checksum/spdx:Checksum/spdx:algorithm"&gt;&lt;label&gt;algoritme&lt;/label&gt;&lt;/element&gt;</v>
      </c>
      <c r="E362" t="str">
        <f t="shared" si="33"/>
        <v/>
      </c>
      <c r="F362" t="str">
        <f t="shared" si="34"/>
        <v>&lt;field name="fieldId-362" xpath="/rdf:RDF/dcat:Catalog/dcat:dataset/dcat:Dataset/adms:sample/dcat:Distribution/spdx:checksum/spdx:Checksum/spdx:algorithm" or="algorithm" in="/rdf:RDF/dcat:Catalog/dcat:dataset/dcat:Dataset/adms:sample/dcat:Distribution/spdx:checksum/spdx:Checksum"/&gt;</v>
      </c>
      <c r="G362" t="str">
        <f t="shared" si="35"/>
        <v/>
      </c>
      <c r="H362" t="str">
        <f t="shared" si="31"/>
        <v>algorithm</v>
      </c>
      <c r="J362" s="2" t="s">
        <v>4</v>
      </c>
      <c r="K362" s="2" t="s">
        <v>395</v>
      </c>
      <c r="L362" s="3" t="s">
        <v>439</v>
      </c>
      <c r="M362" s="3" t="b">
        <v>1</v>
      </c>
      <c r="N362" s="3" t="b">
        <v>0</v>
      </c>
      <c r="O362" s="3" t="b">
        <v>1</v>
      </c>
      <c r="P362" s="3" t="str">
        <f>VLOOKUP(K362,dcat_terms!$B$2:$E$151,3,FALSE)</f>
        <v>algorithm</v>
      </c>
      <c r="Q362" s="3" t="str">
        <f>VLOOKUP(K362,dcat_terms!$B$2:$E$151,4,FALSE)</f>
        <v>algoritme</v>
      </c>
      <c r="R362" s="4"/>
    </row>
    <row r="363" spans="1:18" outlineLevel="4" x14ac:dyDescent="0.25">
      <c r="A363" t="str">
        <f t="shared" si="32"/>
        <v/>
      </c>
      <c r="B363" t="str">
        <f>IF(AND(M363,J363="class"),L363,IF(ROW()&gt;2,IF(NOT(SUBSTITUTE(L363,B362,"")=L363),B362,""),""))</f>
        <v>/rdf:RDF/dcat:Catalog/dcat:dataset/dcat:Dataset/adms:sample/dcat:Distribution/spdx:checksum/spdx:Checksum</v>
      </c>
      <c r="C363" t="str">
        <f>IF(AND(J363="class",M363,NOT(K363="skos:Concept")),CONCATENATE("&lt;Section",H363,"&gt;",P363,"&lt;/Section",H363,"&gt;"),"")</f>
        <v/>
      </c>
      <c r="D363" t="str">
        <f t="shared" si="36"/>
        <v>&lt;element name="spdx:checksumValue" context="/rdf:RDF/dcat:Catalog/dcat:dataset/dcat:Dataset/adms:sample/dcat:Distribution/spdx:checksum/spdx:Checksum/spdx:checksumValue"&gt;&lt;label&gt;checksom waarde&lt;/label&gt;&lt;/element&gt;</v>
      </c>
      <c r="E363" t="str">
        <f t="shared" si="33"/>
        <v/>
      </c>
      <c r="F363" t="str">
        <f t="shared" si="34"/>
        <v>&lt;field name="fieldId-363" xpath="/rdf:RDF/dcat:Catalog/dcat:dataset/dcat:Dataset/adms:sample/dcat:Distribution/spdx:checksum/spdx:Checksum/spdx:checksumValue" or="checksumValue" in="/rdf:RDF/dcat:Catalog/dcat:dataset/dcat:Dataset/adms:sample/dcat:Distribution/spdx:checksum/spdx:Checksum"/&gt;</v>
      </c>
      <c r="G363" t="str">
        <f t="shared" si="35"/>
        <v>&lt;/section&gt;</v>
      </c>
      <c r="H363" t="str">
        <f t="shared" si="31"/>
        <v>checksumValue</v>
      </c>
      <c r="J363" s="2" t="s">
        <v>4</v>
      </c>
      <c r="K363" s="2" t="s">
        <v>397</v>
      </c>
      <c r="L363" s="3" t="s">
        <v>440</v>
      </c>
      <c r="M363" s="3" t="b">
        <v>1</v>
      </c>
      <c r="N363" s="3" t="b">
        <v>0</v>
      </c>
      <c r="O363" s="3" t="b">
        <v>1</v>
      </c>
      <c r="P363" s="3" t="str">
        <f>VLOOKUP(K363,dcat_terms!$B$2:$E$151,3,FALSE)</f>
        <v>checksum value</v>
      </c>
      <c r="Q363" s="3" t="str">
        <f>VLOOKUP(K363,dcat_terms!$B$2:$E$151,4,FALSE)</f>
        <v>checksom waarde</v>
      </c>
      <c r="R363" s="4"/>
    </row>
    <row r="364" spans="1:18" outlineLevel="3" x14ac:dyDescent="0.25">
      <c r="A364" t="str">
        <f t="shared" si="32"/>
        <v>&lt;name&gt;foaf:page&lt;/name&gt;</v>
      </c>
      <c r="B364" t="str">
        <f>IF(AND(M364,J364="class"),L364,IF(ROW()&gt;2,IF(NOT(SUBSTITUTE(L364,B363,"")=L364),B363,""),""))</f>
        <v/>
      </c>
      <c r="C364" t="str">
        <f>IF(AND(J364="class",M364,NOT(K364="skos:Concept")),CONCATENATE("&lt;Section",H364,"&gt;",P364,"&lt;/Section",H364,"&gt;"),"")</f>
        <v/>
      </c>
      <c r="D364" t="str">
        <f t="shared" si="36"/>
        <v>&lt;element name="foaf:page" context="/rdf:RDF/dcat:Catalog/dcat:dataset/dcat:Dataset/adms:sample/dcat:Distribution/foaf:page"&gt;&lt;label&gt;documentatie&lt;/label&gt;&lt;/element&gt;</v>
      </c>
      <c r="E364" t="str">
        <f t="shared" si="33"/>
        <v/>
      </c>
      <c r="F364" t="str">
        <f t="shared" si="34"/>
        <v/>
      </c>
      <c r="G364" t="str">
        <f t="shared" si="35"/>
        <v/>
      </c>
      <c r="H364" t="str">
        <f t="shared" si="31"/>
        <v>page</v>
      </c>
      <c r="J364" s="2" t="s">
        <v>214</v>
      </c>
      <c r="K364" s="2" t="s">
        <v>113</v>
      </c>
      <c r="L364" s="3" t="s">
        <v>207</v>
      </c>
      <c r="M364" s="3" t="b">
        <v>1</v>
      </c>
      <c r="N364" s="3" t="b">
        <v>0</v>
      </c>
      <c r="O364" s="3" t="b">
        <v>1</v>
      </c>
      <c r="P364" s="3" t="str">
        <f>VLOOKUP(K364,dcat_terms!$B$2:$E$151,3,FALSE)</f>
        <v>documentation</v>
      </c>
      <c r="Q364" s="3" t="str">
        <f>VLOOKUP(K364,dcat_terms!$B$2:$E$151,4,FALSE)</f>
        <v>documentatie</v>
      </c>
      <c r="R364" s="4"/>
    </row>
    <row r="365" spans="1:18" outlineLevel="3" x14ac:dyDescent="0.25">
      <c r="A365" t="str">
        <f t="shared" si="32"/>
        <v>&lt;name&gt;foaf:Document&lt;/name&gt;</v>
      </c>
      <c r="B365" t="str">
        <f>IF(AND(M365,J365="class"),L365,IF(ROW()&gt;2,IF(NOT(SUBSTITUTE(L365,B364,"")=L365),B364,""),""))</f>
        <v>/rdf:RDF/dcat:Catalog/dcat:dataset/dcat:Dataset/adms:sample/dcat:Distribution/foaf:page/foaf:Document</v>
      </c>
      <c r="C365" t="str">
        <f>IF(AND(J365="class",M365,NOT(K365="skos:Concept")),CONCATENATE("&lt;Section",H365,"&gt;",P365,"&lt;/Section",H365,"&gt;"),"")</f>
        <v>&lt;SectionDocument&gt;document&lt;/SectionDocument&gt;</v>
      </c>
      <c r="D365" t="str">
        <f t="shared" si="36"/>
        <v>&lt;element name="foaf:Document" context="/rdf:RDF/dcat:Catalog/dcat:dataset/dcat:Dataset/adms:sample/dcat:Distribution/foaf:page/foaf:Document"&gt;&lt;label&gt;document&lt;/label&gt;&lt;/element&gt;</v>
      </c>
      <c r="E365" t="str">
        <f t="shared" si="33"/>
        <v>&lt;section  name="SectionDocument"&gt;</v>
      </c>
      <c r="F365" t="str">
        <f t="shared" si="34"/>
        <v>&lt;field name="fieldId-365" xpath="/rdf:RDF/dcat:Catalog/dcat:dataset/dcat:Dataset/adms:sample/dcat:Distribution/foaf:page/foaf:Document" or="Document" in="/rdf:RDF/dcat:Catalog/dcat:dataset/dcat:Dataset/adms:sample/dcat:Distribution/foaf:page"/&gt;</v>
      </c>
      <c r="G365" t="str">
        <f t="shared" si="35"/>
        <v/>
      </c>
      <c r="H365" t="str">
        <f t="shared" si="31"/>
        <v>Document</v>
      </c>
      <c r="J365" s="8" t="s">
        <v>215</v>
      </c>
      <c r="K365" s="8" t="s">
        <v>21</v>
      </c>
      <c r="L365" s="9" t="s">
        <v>208</v>
      </c>
      <c r="M365" s="9" t="b">
        <v>1</v>
      </c>
      <c r="N365" s="9" t="b">
        <v>0</v>
      </c>
      <c r="O365" s="9" t="b">
        <v>1</v>
      </c>
      <c r="P365" s="9" t="str">
        <f>VLOOKUP(K365,dcat_terms!$B$2:$E$151,3,FALSE)</f>
        <v>document</v>
      </c>
      <c r="Q365" s="9" t="str">
        <f>VLOOKUP(K365,dcat_terms!$B$2:$E$151,4,FALSE)</f>
        <v>document</v>
      </c>
      <c r="R365" s="10"/>
    </row>
    <row r="366" spans="1:18" outlineLevel="4" x14ac:dyDescent="0.25">
      <c r="A366" t="str">
        <f t="shared" si="32"/>
        <v/>
      </c>
      <c r="B366" t="str">
        <f>IF(AND(M366,J366="class"),L366,IF(ROW()&gt;2,IF(NOT(SUBSTITUTE(L366,B365,"")=L366),B365,""),""))</f>
        <v>/rdf:RDF/dcat:Catalog/dcat:dataset/dcat:Dataset/adms:sample/dcat:Distribution/foaf:page/foaf:Document</v>
      </c>
      <c r="C366" t="str">
        <f>IF(AND(J366="class",M366,NOT(K366="skos:Concept")),CONCATENATE("&lt;Section",H366,"&gt;",P366,"&lt;/Section",H366,"&gt;"),"")</f>
        <v/>
      </c>
      <c r="D366" t="str">
        <f t="shared" si="36"/>
        <v>&lt;element name="rdf:about" context="/rdf:RDF/dcat:Catalog/dcat:dataset/dcat:Dataset/adms:sample/dcat:Distribution/foaf:page/foaf:Document/@rdf:about"&gt;&lt;label&gt;URI&lt;/label&gt;&lt;/element&gt;</v>
      </c>
      <c r="E366" t="str">
        <f t="shared" si="33"/>
        <v/>
      </c>
      <c r="F366" t="str">
        <f t="shared" si="34"/>
        <v>&lt;field name="fieldId-366" xpath="/rdf:RDF/dcat:Catalog/dcat:dataset/dcat:Dataset/adms:sample/dcat:Distribution/foaf:page/foaf:Document/@rdf:about"/&gt;</v>
      </c>
      <c r="G366" t="str">
        <f t="shared" si="35"/>
        <v/>
      </c>
      <c r="H366" t="str">
        <f t="shared" ref="H366:H382" si="37">IF(M366,RIGHT(K366,LEN(K366)-SEARCH(":",K366)),"")</f>
        <v>about</v>
      </c>
      <c r="J366" s="2" t="s">
        <v>4</v>
      </c>
      <c r="K366" s="2" t="s">
        <v>218</v>
      </c>
      <c r="L366" s="3" t="s">
        <v>441</v>
      </c>
      <c r="M366" s="3" t="b">
        <v>1</v>
      </c>
      <c r="N366" s="3" t="b">
        <v>0</v>
      </c>
      <c r="O366" s="3" t="b">
        <v>1</v>
      </c>
      <c r="P366" s="3" t="str">
        <f>VLOOKUP(K366,dcat_terms!$B$2:$E$151,3,FALSE)</f>
        <v>URI</v>
      </c>
      <c r="Q366" s="3" t="str">
        <f>VLOOKUP(K366,dcat_terms!$B$2:$E$151,4,FALSE)</f>
        <v>URI</v>
      </c>
      <c r="R366" s="4"/>
    </row>
    <row r="367" spans="1:18" outlineLevel="4" x14ac:dyDescent="0.25">
      <c r="A367" t="str">
        <f t="shared" si="32"/>
        <v/>
      </c>
      <c r="B367" t="str">
        <f>IF(AND(M367,J367="class"),L367,IF(ROW()&gt;2,IF(NOT(SUBSTITUTE(L367,B366,"")=L367),B366,""),""))</f>
        <v>/rdf:RDF/dcat:Catalog/dcat:dataset/dcat:Dataset/adms:sample/dcat:Distribution/foaf:page/foaf:Document</v>
      </c>
      <c r="C367" t="str">
        <f>IF(AND(J367="class",M367,NOT(K367="skos:Concept")),CONCATENATE("&lt;Section",H367,"&gt;",P367,"&lt;/Section",H367,"&gt;"),"")</f>
        <v/>
      </c>
      <c r="D367" t="str">
        <f t="shared" si="36"/>
        <v>&lt;element name="foaf:name" context="/rdf:RDF/dcat:Catalog/dcat:dataset/dcat:Dataset/adms:sample/dcat:Distribution/foaf:page/foaf:Document/foaf:name"&gt;&lt;label&gt;naam&lt;/label&gt;&lt;/element&gt;</v>
      </c>
      <c r="E367" t="str">
        <f t="shared" si="33"/>
        <v/>
      </c>
      <c r="F367" t="str">
        <f t="shared" si="34"/>
        <v>&lt;field name="fieldId-367" xpath="/rdf:RDF/dcat:Catalog/dcat:dataset/dcat:Dataset/adms:sample/dcat:Distribution/foaf:page/foaf:Document/foaf:name" or="name" in="/rdf:RDF/dcat:Catalog/dcat:dataset/dcat:Dataset/adms:sample/dcat:Distribution/foaf:page/foaf:Document"/&gt;</v>
      </c>
      <c r="G367" t="str">
        <f t="shared" si="35"/>
        <v/>
      </c>
      <c r="H367" t="str">
        <f t="shared" si="37"/>
        <v>name</v>
      </c>
      <c r="J367" s="2" t="s">
        <v>4</v>
      </c>
      <c r="K367" s="2" t="s">
        <v>13</v>
      </c>
      <c r="L367" s="3" t="s">
        <v>442</v>
      </c>
      <c r="M367" s="3" t="b">
        <v>1</v>
      </c>
      <c r="N367" s="3" t="b">
        <v>0</v>
      </c>
      <c r="O367" s="3" t="b">
        <v>1</v>
      </c>
      <c r="P367" s="3" t="str">
        <f>VLOOKUP(K367,dcat_terms!$B$2:$E$151,3,FALSE)</f>
        <v>name</v>
      </c>
      <c r="Q367" s="3" t="str">
        <f>VLOOKUP(K367,dcat_terms!$B$2:$E$151,4,FALSE)</f>
        <v>naam</v>
      </c>
      <c r="R367" s="4"/>
    </row>
    <row r="368" spans="1:18" outlineLevel="4" x14ac:dyDescent="0.25">
      <c r="A368" t="str">
        <f t="shared" si="32"/>
        <v/>
      </c>
      <c r="B368" t="str">
        <f>IF(AND(M368,J368="class"),L368,IF(ROW()&gt;2,IF(NOT(SUBSTITUTE(L368,B367,"")=L368),B367,""),""))</f>
        <v>/rdf:RDF/dcat:Catalog/dcat:dataset/dcat:Dataset/adms:sample/dcat:Distribution/foaf:page/foaf:Document</v>
      </c>
      <c r="C368" t="str">
        <f>IF(AND(J368="class",M368,NOT(K368="skos:Concept")),CONCATENATE("&lt;Section",H368,"&gt;",P368,"&lt;/Section",H368,"&gt;"),"")</f>
        <v/>
      </c>
      <c r="D368" t="str">
        <f t="shared" si="36"/>
        <v>&lt;element name="xml:lang" context="/rdf:RDF/dcat:Catalog/dcat:dataset/dcat:Dataset/adms:sample/dcat:Distribution/foaf:page/foaf:Document/foaf:name/@xml:lang"&gt;&lt;label&gt;taal&lt;/label&gt;&lt;/element&gt;</v>
      </c>
      <c r="E368" t="str">
        <f t="shared" si="33"/>
        <v/>
      </c>
      <c r="F368" t="str">
        <f t="shared" si="34"/>
        <v>&lt;field name="fieldId-368" xpath="/rdf:RDF/dcat:Catalog/dcat:dataset/dcat:Dataset/adms:sample/dcat:Distribution/foaf:page/foaf:Document/foaf:name/@xml:lang"/&gt;</v>
      </c>
      <c r="G368" t="str">
        <f t="shared" si="35"/>
        <v>&lt;/section&gt;</v>
      </c>
      <c r="H368" t="str">
        <f t="shared" si="37"/>
        <v>lang</v>
      </c>
      <c r="J368" s="2" t="s">
        <v>4</v>
      </c>
      <c r="K368" s="2" t="s">
        <v>220</v>
      </c>
      <c r="L368" s="3" t="s">
        <v>443</v>
      </c>
      <c r="M368" s="3" t="b">
        <v>1</v>
      </c>
      <c r="N368" s="3" t="b">
        <v>0</v>
      </c>
      <c r="O368" s="3" t="b">
        <v>0</v>
      </c>
      <c r="P368" s="3" t="str">
        <f>VLOOKUP(K368,dcat_terms!$B$2:$E$151,3,FALSE)</f>
        <v>language</v>
      </c>
      <c r="Q368" s="3" t="str">
        <f>VLOOKUP(K368,dcat_terms!$B$2:$E$151,4,FALSE)</f>
        <v>taal</v>
      </c>
      <c r="R368" s="4" t="s">
        <v>655</v>
      </c>
    </row>
    <row r="369" spans="1:18" outlineLevel="3" x14ac:dyDescent="0.25">
      <c r="A369" t="str">
        <f t="shared" si="32"/>
        <v>&lt;name&gt;dct:conformsTo&lt;/name&gt;</v>
      </c>
      <c r="B369" t="str">
        <f>IF(AND(M369,J369="class"),L369,IF(ROW()&gt;2,IF(NOT(SUBSTITUTE(L369,B368,"")=L369),B368,""),""))</f>
        <v/>
      </c>
      <c r="C369" t="str">
        <f>IF(AND(J369="class",M369,NOT(K369="skos:Concept")),CONCATENATE("&lt;Section",H369,"&gt;",P369,"&lt;/Section",H369,"&gt;"),"")</f>
        <v/>
      </c>
      <c r="D369" t="str">
        <f t="shared" si="36"/>
        <v>&lt;element name="dct:conformsTo" context="/rdf:RDF/dcat:Catalog/dcat:dataset/dcat:Dataset/adms:sample/dcat:Distribution/dct:conformsTo"&gt;&lt;label&gt;conform met&lt;/label&gt;&lt;/element&gt;</v>
      </c>
      <c r="E369" t="str">
        <f t="shared" si="33"/>
        <v/>
      </c>
      <c r="F369" t="str">
        <f t="shared" si="34"/>
        <v/>
      </c>
      <c r="G369" t="str">
        <f t="shared" si="35"/>
        <v/>
      </c>
      <c r="H369" t="str">
        <f t="shared" si="37"/>
        <v>conformsTo</v>
      </c>
      <c r="J369" s="2" t="s">
        <v>214</v>
      </c>
      <c r="K369" s="2" t="s">
        <v>53</v>
      </c>
      <c r="L369" s="3" t="s">
        <v>209</v>
      </c>
      <c r="M369" s="3" t="b">
        <v>1</v>
      </c>
      <c r="N369" s="3" t="b">
        <v>0</v>
      </c>
      <c r="O369" s="3" t="b">
        <v>1</v>
      </c>
      <c r="P369" s="3" t="str">
        <f>VLOOKUP(K369,dcat_terms!$B$2:$E$151,3,FALSE)</f>
        <v>conforms to</v>
      </c>
      <c r="Q369" s="3" t="str">
        <f>VLOOKUP(K369,dcat_terms!$B$2:$E$151,4,FALSE)</f>
        <v>conform met</v>
      </c>
      <c r="R369" s="4"/>
    </row>
    <row r="370" spans="1:18" outlineLevel="3" x14ac:dyDescent="0.25">
      <c r="A370" t="str">
        <f t="shared" si="32"/>
        <v>&lt;name&gt;dct:Standard&lt;/name&gt;</v>
      </c>
      <c r="B370" t="str">
        <f>IF(AND(M370,J370="class"),L370,IF(ROW()&gt;2,IF(NOT(SUBSTITUTE(L370,B369,"")=L370),B369,""),""))</f>
        <v>/rdf:RDF/dcat:Catalog/dcat:dataset/dcat:Dataset/adms:sample/dcat:Distribution/dct:conformsTo/dct:Standard</v>
      </c>
      <c r="C370" t="str">
        <f>IF(AND(J370="class",M370,NOT(K370="skos:Concept")),CONCATENATE("&lt;Section",H370,"&gt;",P370,"&lt;/Section",H370,"&gt;"),"")</f>
        <v>&lt;SectionStandard&gt;standard&lt;/SectionStandard&gt;</v>
      </c>
      <c r="D370" t="str">
        <f t="shared" si="36"/>
        <v>&lt;element name="dct:Standard" context="/rdf:RDF/dcat:Catalog/dcat:dataset/dcat:Dataset/adms:sample/dcat:Distribution/dct:conformsTo/dct:Standard"&gt;&lt;label&gt;standaard&lt;/label&gt;&lt;/element&gt;</v>
      </c>
      <c r="E370" t="str">
        <f t="shared" si="33"/>
        <v>&lt;section  name="SectionStandard"&gt;</v>
      </c>
      <c r="F370" t="str">
        <f t="shared" si="34"/>
        <v>&lt;field name="fieldId-370" xpath="/rdf:RDF/dcat:Catalog/dcat:dataset/dcat:Dataset/adms:sample/dcat:Distribution/dct:conformsTo/dct:Standard" or="Standard" in="/rdf:RDF/dcat:Catalog/dcat:dataset/dcat:Dataset/adms:sample/dcat:Distribution/dct:conformsTo"/&gt;</v>
      </c>
      <c r="G370" t="str">
        <f t="shared" si="35"/>
        <v/>
      </c>
      <c r="H370" t="str">
        <f t="shared" si="37"/>
        <v>Standard</v>
      </c>
      <c r="J370" s="8" t="s">
        <v>215</v>
      </c>
      <c r="K370" s="8" t="s">
        <v>55</v>
      </c>
      <c r="L370" s="9" t="s">
        <v>210</v>
      </c>
      <c r="M370" s="9" t="b">
        <v>1</v>
      </c>
      <c r="N370" s="34" t="b">
        <v>0</v>
      </c>
      <c r="O370" s="9" t="b">
        <v>1</v>
      </c>
      <c r="P370" s="9" t="str">
        <f>VLOOKUP(K370,dcat_terms!$B$2:$E$151,3,FALSE)</f>
        <v>standard</v>
      </c>
      <c r="Q370" s="9" t="str">
        <f>VLOOKUP(K370,dcat_terms!$B$2:$E$151,4,FALSE)</f>
        <v>standaard</v>
      </c>
      <c r="R370" s="10"/>
    </row>
    <row r="371" spans="1:18" s="33" customFormat="1" outlineLevel="4" x14ac:dyDescent="0.25">
      <c r="A371" t="str">
        <f t="shared" si="32"/>
        <v/>
      </c>
      <c r="B371" t="str">
        <f>IF(AND(M371,J371="class"),L371,IF(ROW()&gt;2,IF(NOT(SUBSTITUTE(L371,B370,"")=L371),B370,""),""))</f>
        <v>/rdf:RDF/dcat:Catalog/dcat:dataset/dcat:Dataset/adms:sample/dcat:Distribution/dct:conformsTo/dct:Standard</v>
      </c>
      <c r="C371" t="str">
        <f>IF(AND(J371="class",M371,NOT(K371="skos:Concept")),CONCATENATE("&lt;Section",H371,"&gt;",P371,"&lt;/Section",H371,"&gt;"),"")</f>
        <v/>
      </c>
      <c r="D371" t="str">
        <f t="shared" si="36"/>
        <v>&lt;element name="rdf:about" context="/rdf:RDF/dcat:Catalog/dcat:dataset/dcat:Dataset/adms:sample/dcat:Distribution/dct:conformsTo/dct:Standard/@rdf:about"&gt;&lt;label&gt;URI&lt;/label&gt;&lt;/element&gt;</v>
      </c>
      <c r="E371" t="str">
        <f t="shared" si="33"/>
        <v/>
      </c>
      <c r="F371" t="str">
        <f t="shared" si="34"/>
        <v>&lt;field name="fieldId-371" xpath="/rdf:RDF/dcat:Catalog/dcat:dataset/dcat:Dataset/adms:sample/dcat:Distribution/dct:conformsTo/dct:Standard/@rdf:about"/&gt;</v>
      </c>
      <c r="G371" t="str">
        <f t="shared" si="35"/>
        <v/>
      </c>
      <c r="H371" t="str">
        <f t="shared" si="37"/>
        <v>about</v>
      </c>
      <c r="J371" s="24" t="s">
        <v>4</v>
      </c>
      <c r="K371" s="24" t="s">
        <v>218</v>
      </c>
      <c r="L371" s="31" t="s">
        <v>444</v>
      </c>
      <c r="M371" s="31" t="b">
        <v>1</v>
      </c>
      <c r="N371" s="31" t="b">
        <v>0</v>
      </c>
      <c r="O371" s="31" t="b">
        <v>1</v>
      </c>
      <c r="P371" s="31" t="str">
        <f>VLOOKUP(K371,dcat_terms!$B$2:$E$151,3,FALSE)</f>
        <v>URI</v>
      </c>
      <c r="Q371" s="31" t="str">
        <f>VLOOKUP(K371,dcat_terms!$B$2:$E$151,4,FALSE)</f>
        <v>URI</v>
      </c>
      <c r="R371" s="32"/>
    </row>
    <row r="372" spans="1:18" s="33" customFormat="1" outlineLevel="4" x14ac:dyDescent="0.25">
      <c r="A372" t="str">
        <f t="shared" si="32"/>
        <v/>
      </c>
      <c r="B372" t="str">
        <f>IF(AND(M372,J372="class"),L372,IF(ROW()&gt;2,IF(NOT(SUBSTITUTE(L372,B371,"")=L372),B371,""),""))</f>
        <v>/rdf:RDF/dcat:Catalog/dcat:dataset/dcat:Dataset/adms:sample/dcat:Distribution/dct:conformsTo/dct:Standard</v>
      </c>
      <c r="C372" t="str">
        <f>IF(AND(J372="class",M372,NOT(K372="skos:Concept")),CONCATENATE("&lt;Section",H372,"&gt;",P372,"&lt;/Section",H372,"&gt;"),"")</f>
        <v/>
      </c>
      <c r="D372" t="str">
        <f t="shared" si="36"/>
        <v>&lt;element name="dct:title" context="/rdf:RDF/dcat:Catalog/dcat:dataset/dcat:Dataset/adms:sample/dcat:Distribution/dct:conformsTo/dct:Standard/dct:title"&gt;&lt;label&gt;titel&lt;/label&gt;&lt;/element&gt;</v>
      </c>
      <c r="E372" t="str">
        <f t="shared" si="33"/>
        <v/>
      </c>
      <c r="F372" t="str">
        <f t="shared" si="34"/>
        <v>&lt;field name="fieldId-372" xpath="/rdf:RDF/dcat:Catalog/dcat:dataset/dcat:Dataset/adms:sample/dcat:Distribution/dct:conformsTo/dct:Standard/dct:title" or="title" in="/rdf:RDF/dcat:Catalog/dcat:dataset/dcat:Dataset/adms:sample/dcat:Distribution/dct:conformsTo/dct:Standard"/&gt;</v>
      </c>
      <c r="G372" t="str">
        <f t="shared" si="35"/>
        <v/>
      </c>
      <c r="H372" t="str">
        <f t="shared" si="37"/>
        <v>title</v>
      </c>
      <c r="J372" s="24" t="s">
        <v>4</v>
      </c>
      <c r="K372" s="24" t="s">
        <v>5</v>
      </c>
      <c r="L372" s="31" t="s">
        <v>445</v>
      </c>
      <c r="M372" s="31" t="b">
        <v>1</v>
      </c>
      <c r="N372" s="31" t="b">
        <v>0</v>
      </c>
      <c r="O372" s="31" t="b">
        <v>1</v>
      </c>
      <c r="P372" s="31" t="str">
        <f>VLOOKUP(K372,dcat_terms!$B$2:$E$151,3,FALSE)</f>
        <v>title</v>
      </c>
      <c r="Q372" s="31" t="str">
        <f>VLOOKUP(K372,dcat_terms!$B$2:$E$151,4,FALSE)</f>
        <v>titel</v>
      </c>
      <c r="R372" s="32"/>
    </row>
    <row r="373" spans="1:18" s="33" customFormat="1" outlineLevel="4" x14ac:dyDescent="0.25">
      <c r="A373" t="str">
        <f t="shared" si="32"/>
        <v/>
      </c>
      <c r="B373" t="str">
        <f>IF(AND(M373,J373="class"),L373,IF(ROW()&gt;2,IF(NOT(SUBSTITUTE(L373,B372,"")=L373),B372,""),""))</f>
        <v>/rdf:RDF/dcat:Catalog/dcat:dataset/dcat:Dataset/adms:sample/dcat:Distribution/dct:conformsTo/dct:Standard</v>
      </c>
      <c r="C373" t="str">
        <f>IF(AND(J373="class",M373,NOT(K373="skos:Concept")),CONCATENATE("&lt;Section",H373,"&gt;",P373,"&lt;/Section",H373,"&gt;"),"")</f>
        <v/>
      </c>
      <c r="D373" t="str">
        <f t="shared" si="36"/>
        <v>&lt;element name="xml:lang" context="/rdf:RDF/dcat:Catalog/dcat:dataset/dcat:Dataset/adms:sample/dcat:Distribution/dct:conformsTo/dct:Standard/dct:title/@xml:lang"&gt;&lt;label&gt;taal&lt;/label&gt;&lt;/element&gt;</v>
      </c>
      <c r="E373" t="str">
        <f t="shared" si="33"/>
        <v/>
      </c>
      <c r="F373" t="str">
        <f t="shared" si="34"/>
        <v>&lt;field name="fieldId-373" xpath="/rdf:RDF/dcat:Catalog/dcat:dataset/dcat:Dataset/adms:sample/dcat:Distribution/dct:conformsTo/dct:Standard/dct:title/@xml:lang"/&gt;</v>
      </c>
      <c r="G373" t="str">
        <f t="shared" si="35"/>
        <v/>
      </c>
      <c r="H373" t="str">
        <f t="shared" si="37"/>
        <v>lang</v>
      </c>
      <c r="J373" s="24" t="s">
        <v>4</v>
      </c>
      <c r="K373" s="24" t="s">
        <v>220</v>
      </c>
      <c r="L373" s="31" t="s">
        <v>446</v>
      </c>
      <c r="M373" s="31" t="b">
        <v>1</v>
      </c>
      <c r="N373" s="31" t="b">
        <v>0</v>
      </c>
      <c r="O373" s="31" t="b">
        <v>0</v>
      </c>
      <c r="P373" s="31" t="str">
        <f>VLOOKUP(K373,dcat_terms!$B$2:$E$151,3,FALSE)</f>
        <v>language</v>
      </c>
      <c r="Q373" s="31" t="str">
        <f>VLOOKUP(K373,dcat_terms!$B$2:$E$151,4,FALSE)</f>
        <v>taal</v>
      </c>
      <c r="R373" s="32" t="s">
        <v>655</v>
      </c>
    </row>
    <row r="374" spans="1:18" s="33" customFormat="1" outlineLevel="4" x14ac:dyDescent="0.25">
      <c r="A374" t="str">
        <f t="shared" si="32"/>
        <v/>
      </c>
      <c r="B374" t="str">
        <f>IF(AND(M374,J374="class"),L374,IF(ROW()&gt;2,IF(NOT(SUBSTITUTE(L374,B373,"")=L374),B373,""),""))</f>
        <v>/rdf:RDF/dcat:Catalog/dcat:dataset/dcat:Dataset/adms:sample/dcat:Distribution/dct:conformsTo/dct:Standard</v>
      </c>
      <c r="C374" t="str">
        <f>IF(AND(J374="class",M374,NOT(K374="skos:Concept")),CONCATENATE("&lt;Section",H374,"&gt;",P374,"&lt;/Section",H374,"&gt;"),"")</f>
        <v/>
      </c>
      <c r="D374" t="str">
        <f t="shared" si="36"/>
        <v>&lt;element name="dct:description" context="/rdf:RDF/dcat:Catalog/dcat:dataset/dcat:Dataset/adms:sample/dcat:Distribution/dct:conformsTo/dct:Standard/dct:description"&gt;&lt;label&gt;beschrijving&lt;/label&gt;&lt;/element&gt;</v>
      </c>
      <c r="E374" t="str">
        <f t="shared" si="33"/>
        <v/>
      </c>
      <c r="F374" t="str">
        <f t="shared" si="34"/>
        <v>&lt;field name="fieldId-374" xpath="/rdf:RDF/dcat:Catalog/dcat:dataset/dcat:Dataset/adms:sample/dcat:Distribution/dct:conformsTo/dct:Standard/dct:description" or="description" in="/rdf:RDF/dcat:Catalog/dcat:dataset/dcat:Dataset/adms:sample/dcat:Distribution/dct:conformsTo/dct:Standard"/&gt;</v>
      </c>
      <c r="G374" t="str">
        <f t="shared" si="35"/>
        <v/>
      </c>
      <c r="H374" t="str">
        <f t="shared" si="37"/>
        <v>description</v>
      </c>
      <c r="J374" s="24" t="s">
        <v>4</v>
      </c>
      <c r="K374" s="24" t="s">
        <v>7</v>
      </c>
      <c r="L374" s="31" t="s">
        <v>447</v>
      </c>
      <c r="M374" s="31" t="b">
        <v>1</v>
      </c>
      <c r="N374" s="31" t="b">
        <v>0</v>
      </c>
      <c r="O374" s="31" t="b">
        <v>1</v>
      </c>
      <c r="P374" s="31" t="str">
        <f>VLOOKUP(K374,dcat_terms!$B$2:$E$151,3,FALSE)</f>
        <v>description</v>
      </c>
      <c r="Q374" s="31" t="str">
        <f>VLOOKUP(K374,dcat_terms!$B$2:$E$151,4,FALSE)</f>
        <v>beschrijving</v>
      </c>
      <c r="R374" s="32"/>
    </row>
    <row r="375" spans="1:18" s="33" customFormat="1" outlineLevel="4" x14ac:dyDescent="0.25">
      <c r="A375" t="str">
        <f t="shared" si="32"/>
        <v/>
      </c>
      <c r="B375" t="str">
        <f>IF(AND(M375,J375="class"),L375,IF(ROW()&gt;2,IF(NOT(SUBSTITUTE(L375,B374,"")=L375),B374,""),""))</f>
        <v>/rdf:RDF/dcat:Catalog/dcat:dataset/dcat:Dataset/adms:sample/dcat:Distribution/dct:conformsTo/dct:Standard</v>
      </c>
      <c r="C375" t="str">
        <f>IF(AND(J375="class",M375,NOT(K375="skos:Concept")),CONCATENATE("&lt;Section",H375,"&gt;",P375,"&lt;/Section",H375,"&gt;"),"")</f>
        <v/>
      </c>
      <c r="D375" t="str">
        <f t="shared" si="36"/>
        <v>&lt;element name="xml:lang" context="/rdf:RDF/dcat:Catalog/dcat:dataset/dcat:Dataset/adms:sample/dcat:Distribution/dct:conformsTo/dct:Standard/dct:description/@xml:lang"&gt;&lt;label&gt;taal&lt;/label&gt;&lt;/element&gt;</v>
      </c>
      <c r="E375" t="str">
        <f t="shared" si="33"/>
        <v/>
      </c>
      <c r="F375" t="str">
        <f t="shared" si="34"/>
        <v>&lt;field name="fieldId-375" xpath="/rdf:RDF/dcat:Catalog/dcat:dataset/dcat:Dataset/adms:sample/dcat:Distribution/dct:conformsTo/dct:Standard/dct:description/@xml:lang"/&gt;</v>
      </c>
      <c r="G375" t="str">
        <f t="shared" si="35"/>
        <v>&lt;/section&gt;</v>
      </c>
      <c r="H375" t="str">
        <f t="shared" si="37"/>
        <v>lang</v>
      </c>
      <c r="J375" s="24" t="s">
        <v>4</v>
      </c>
      <c r="K375" s="24" t="s">
        <v>220</v>
      </c>
      <c r="L375" s="31" t="s">
        <v>448</v>
      </c>
      <c r="M375" s="31" t="b">
        <v>1</v>
      </c>
      <c r="N375" s="31" t="b">
        <v>0</v>
      </c>
      <c r="O375" s="31" t="b">
        <v>0</v>
      </c>
      <c r="P375" s="31" t="str">
        <f>VLOOKUP(K375,dcat_terms!$B$2:$E$151,3,FALSE)</f>
        <v>language</v>
      </c>
      <c r="Q375" s="31" t="str">
        <f>VLOOKUP(K375,dcat_terms!$B$2:$E$151,4,FALSE)</f>
        <v>taal</v>
      </c>
      <c r="R375" s="32" t="s">
        <v>655</v>
      </c>
    </row>
    <row r="376" spans="1:18" outlineLevel="3" x14ac:dyDescent="0.25">
      <c r="A376" t="str">
        <f t="shared" si="32"/>
        <v>&lt;name&gt;adms:status&lt;/name&gt;</v>
      </c>
      <c r="B376" t="str">
        <f>IF(AND(M376,J376="class"),L376,IF(ROW()&gt;2,IF(NOT(SUBSTITUTE(L376,B375,"")=L376),B375,""),""))</f>
        <v/>
      </c>
      <c r="C376" t="str">
        <f>IF(AND(J376="class",M376,NOT(K376="skos:Concept")),CONCATENATE("&lt;Section",H376,"&gt;",P376,"&lt;/Section",H376,"&gt;"),"")</f>
        <v/>
      </c>
      <c r="D376" t="str">
        <f t="shared" si="36"/>
        <v>&lt;element name="adms:status" context="/rdf:RDF/dcat:Catalog/dcat:dataset/dcat:Dataset/adms:sample/dcat:Distribution/adms:status"&gt;&lt;label&gt;status&lt;/label&gt;&lt;/element&gt;</v>
      </c>
      <c r="E376" t="str">
        <f t="shared" si="33"/>
        <v/>
      </c>
      <c r="F376" t="str">
        <f t="shared" si="34"/>
        <v/>
      </c>
      <c r="G376" t="str">
        <f t="shared" si="35"/>
        <v/>
      </c>
      <c r="H376" t="str">
        <f t="shared" si="37"/>
        <v>status</v>
      </c>
      <c r="J376" s="2" t="s">
        <v>214</v>
      </c>
      <c r="K376" s="2" t="s">
        <v>57</v>
      </c>
      <c r="L376" s="3" t="s">
        <v>211</v>
      </c>
      <c r="M376" s="3" t="b">
        <v>1</v>
      </c>
      <c r="N376" s="3" t="b">
        <v>0</v>
      </c>
      <c r="O376" s="3" t="b">
        <v>1</v>
      </c>
      <c r="P376" s="3" t="str">
        <f>VLOOKUP(K376,dcat_terms!$B$2:$E$151,3,FALSE)</f>
        <v>change type</v>
      </c>
      <c r="Q376" s="3" t="str">
        <f>VLOOKUP(K376,dcat_terms!$B$2:$E$151,4,FALSE)</f>
        <v>status</v>
      </c>
      <c r="R376" s="4"/>
    </row>
    <row r="377" spans="1:18" outlineLevel="3" x14ac:dyDescent="0.25">
      <c r="A377" t="str">
        <f t="shared" si="32"/>
        <v/>
      </c>
      <c r="B377" t="str">
        <f>IF(AND(M377,J377="class"),L377,IF(ROW()&gt;2,IF(NOT(SUBSTITUTE(L377,B376,"")=L377),B376,""),""))</f>
        <v>/rdf:RDF/dcat:Catalog/dcat:dataset/dcat:Dataset/adms:sample/dcat:Distribution/adms:status/skos:Concept</v>
      </c>
      <c r="C377" t="str">
        <f>IF(AND(J377="class",M377,NOT(K377="skos:Concept")),CONCATENATE("&lt;Section",H377,"&gt;",P377,"&lt;/Section",H377,"&gt;"),"")</f>
        <v/>
      </c>
      <c r="D377" t="str">
        <f t="shared" si="36"/>
        <v>&lt;element name="skos:Concept" context="/rdf:RDF/dcat:Catalog/dcat:dataset/dcat:Dataset/adms:sample/dcat:Distribution/adms:status/skos:Concept"&gt;&lt;label&gt;concept&lt;/label&gt;&lt;/element&gt;</v>
      </c>
      <c r="E377" t="str">
        <f t="shared" si="33"/>
        <v>&lt;section xpath="/rdf:RDF/dcat:Catalog/dcat:dataset/dcat:Dataset/adms:sample/dcat:Distribution/adms:status/skos:Concept" name="SectionConcept"&gt;</v>
      </c>
      <c r="F377" t="str">
        <f t="shared" si="34"/>
        <v/>
      </c>
      <c r="G377" t="str">
        <f t="shared" si="35"/>
        <v/>
      </c>
      <c r="H377" t="str">
        <f t="shared" si="37"/>
        <v>Concept</v>
      </c>
      <c r="J377" s="8" t="s">
        <v>215</v>
      </c>
      <c r="K377" s="8" t="s">
        <v>17</v>
      </c>
      <c r="L377" s="9" t="s">
        <v>212</v>
      </c>
      <c r="M377" s="9" t="b">
        <v>1</v>
      </c>
      <c r="N377" s="9" t="b">
        <v>0</v>
      </c>
      <c r="O377" s="9" t="b">
        <v>1</v>
      </c>
      <c r="P377" s="9" t="str">
        <f>VLOOKUP(K377,dcat_terms!$B$2:$E$151,3,FALSE)</f>
        <v>concept</v>
      </c>
      <c r="Q377" s="9" t="str">
        <f>VLOOKUP(K377,dcat_terms!$B$2:$E$151,4,FALSE)</f>
        <v>concept</v>
      </c>
      <c r="R377" s="10" t="s">
        <v>684</v>
      </c>
    </row>
    <row r="378" spans="1:18" outlineLevel="4" x14ac:dyDescent="0.25">
      <c r="A378" t="str">
        <f t="shared" si="32"/>
        <v/>
      </c>
      <c r="B378" t="str">
        <f>IF(AND(M378,J378="class"),L378,IF(ROW()&gt;2,IF(NOT(SUBSTITUTE(L378,B377,"")=L378),B377,""),""))</f>
        <v>/rdf:RDF/dcat:Catalog/dcat:dataset/dcat:Dataset/adms:sample/dcat:Distribution/adms:status/skos:Concept</v>
      </c>
      <c r="C378" t="str">
        <f>IF(AND(J378="class",M378,NOT(K378="skos:Concept")),CONCATENATE("&lt;Section",H378,"&gt;",P378,"&lt;/Section",H378,"&gt;"),"")</f>
        <v/>
      </c>
      <c r="D378" t="str">
        <f t="shared" si="36"/>
        <v>&lt;element name="rdf:about" context="/rdf:RDF/dcat:Catalog/dcat:dataset/dcat:Dataset/adms:sample/dcat:Distribution/adms:status/skos:Concept/@rdf:about"&gt;&lt;label&gt;URI&lt;/label&gt;&lt;/element&gt;</v>
      </c>
      <c r="E378" t="str">
        <f t="shared" si="33"/>
        <v/>
      </c>
      <c r="F378" t="str">
        <f t="shared" si="34"/>
        <v/>
      </c>
      <c r="G378" t="str">
        <f t="shared" si="35"/>
        <v/>
      </c>
      <c r="H378" t="str">
        <f t="shared" si="37"/>
        <v>about</v>
      </c>
      <c r="J378" s="2" t="s">
        <v>4</v>
      </c>
      <c r="K378" s="2" t="s">
        <v>218</v>
      </c>
      <c r="L378" s="3" t="s">
        <v>449</v>
      </c>
      <c r="M378" s="3" t="b">
        <v>1</v>
      </c>
      <c r="N378" s="3" t="b">
        <v>0</v>
      </c>
      <c r="O378" s="3" t="b">
        <v>1</v>
      </c>
      <c r="P378" s="3" t="str">
        <f>VLOOKUP(K378,dcat_terms!$B$2:$E$151,3,FALSE)</f>
        <v>URI</v>
      </c>
      <c r="Q378" s="3" t="str">
        <f>VLOOKUP(K378,dcat_terms!$B$2:$E$151,4,FALSE)</f>
        <v>URI</v>
      </c>
      <c r="R378" s="4" t="s">
        <v>684</v>
      </c>
    </row>
    <row r="379" spans="1:18" outlineLevel="4" x14ac:dyDescent="0.25">
      <c r="A379" t="str">
        <f t="shared" si="32"/>
        <v/>
      </c>
      <c r="B379" t="str">
        <f>IF(AND(M379,J379="class"),L379,IF(ROW()&gt;2,IF(NOT(SUBSTITUTE(L379,B378,"")=L379),B378,""),""))</f>
        <v>/rdf:RDF/dcat:Catalog/dcat:dataset/dcat:Dataset/adms:sample/dcat:Distribution/adms:status/skos:Concept</v>
      </c>
      <c r="C379" t="str">
        <f>IF(AND(J379="class",M379,NOT(K379="skos:Concept")),CONCATENATE("&lt;Section",H379,"&gt;",P379,"&lt;/Section",H379,"&gt;"),"")</f>
        <v/>
      </c>
      <c r="D379" t="str">
        <f t="shared" si="36"/>
        <v>&lt;element name="rdf:type" context="/rdf:RDF/dcat:Catalog/dcat:dataset/dcat:Dataset/adms:sample/dcat:Distribution/adms:status/skos:Concept/rdf:type/@rdf:resource"&gt;&lt;label&gt;rdf klasse&lt;/label&gt;&lt;/element&gt;</v>
      </c>
      <c r="E379" t="str">
        <f t="shared" si="33"/>
        <v/>
      </c>
      <c r="F379" t="str">
        <f t="shared" si="34"/>
        <v/>
      </c>
      <c r="G379" t="str">
        <f t="shared" si="35"/>
        <v/>
      </c>
      <c r="H379" t="str">
        <f t="shared" si="37"/>
        <v>type</v>
      </c>
      <c r="J379" s="2" t="s">
        <v>4</v>
      </c>
      <c r="K379" s="2" t="s">
        <v>226</v>
      </c>
      <c r="L379" s="3" t="s">
        <v>450</v>
      </c>
      <c r="M379" s="3" t="b">
        <v>1</v>
      </c>
      <c r="N379" s="3" t="b">
        <v>0</v>
      </c>
      <c r="O379" s="3" t="b">
        <v>1</v>
      </c>
      <c r="P379" s="3" t="str">
        <f>VLOOKUP(K379,dcat_terms!$B$2:$E$151,3,FALSE)</f>
        <v>rdf class</v>
      </c>
      <c r="Q379" s="3" t="str">
        <f>VLOOKUP(K379,dcat_terms!$B$2:$E$151,4,FALSE)</f>
        <v>rdf klasse</v>
      </c>
      <c r="R379" s="4"/>
    </row>
    <row r="380" spans="1:18" outlineLevel="4" x14ac:dyDescent="0.25">
      <c r="A380" t="str">
        <f t="shared" si="32"/>
        <v/>
      </c>
      <c r="B380" t="str">
        <f>IF(AND(M380,J380="class"),L380,IF(ROW()&gt;2,IF(NOT(SUBSTITUTE(L380,B379,"")=L380),B379,""),""))</f>
        <v>/rdf:RDF/dcat:Catalog/dcat:dataset/dcat:Dataset/adms:sample/dcat:Distribution/adms:status/skos:Concept</v>
      </c>
      <c r="C380" t="str">
        <f>IF(AND(J380="class",M380,NOT(K380="skos:Concept")),CONCATENATE("&lt;Section",H380,"&gt;",P380,"&lt;/Section",H380,"&gt;"),"")</f>
        <v/>
      </c>
      <c r="D380" t="str">
        <f t="shared" si="36"/>
        <v>&lt;element name="skos:prefLabel" context="/rdf:RDF/dcat:Catalog/dcat:dataset/dcat:Dataset/adms:sample/dcat:Distribution/adms:status/skos:Concept/skos:prefLabel"&gt;&lt;label&gt;label&lt;/label&gt;&lt;/element&gt;</v>
      </c>
      <c r="E380" t="str">
        <f t="shared" si="33"/>
        <v/>
      </c>
      <c r="F380" t="str">
        <f t="shared" si="34"/>
        <v/>
      </c>
      <c r="G380" t="str">
        <f t="shared" si="35"/>
        <v/>
      </c>
      <c r="H380" t="str">
        <f t="shared" si="37"/>
        <v>prefLabel</v>
      </c>
      <c r="J380" s="2" t="s">
        <v>4</v>
      </c>
      <c r="K380" s="2" t="s">
        <v>229</v>
      </c>
      <c r="L380" s="3" t="s">
        <v>451</v>
      </c>
      <c r="M380" s="3" t="b">
        <v>1</v>
      </c>
      <c r="N380" s="3" t="b">
        <v>0</v>
      </c>
      <c r="O380" s="3" t="b">
        <v>1</v>
      </c>
      <c r="P380" s="3" t="str">
        <f>VLOOKUP(K380,dcat_terms!$B$2:$E$151,3,FALSE)</f>
        <v>preferred label</v>
      </c>
      <c r="Q380" s="3" t="str">
        <f>VLOOKUP(K380,dcat_terms!$B$2:$E$151,4,FALSE)</f>
        <v>label</v>
      </c>
      <c r="R380" s="4" t="s">
        <v>684</v>
      </c>
    </row>
    <row r="381" spans="1:18" outlineLevel="4" x14ac:dyDescent="0.25">
      <c r="A381" t="str">
        <f t="shared" si="32"/>
        <v/>
      </c>
      <c r="B381" t="str">
        <f>IF(AND(M381,J381="class"),L381,IF(ROW()&gt;2,IF(NOT(SUBSTITUTE(L381,B380,"")=L381),B380,""),""))</f>
        <v>/rdf:RDF/dcat:Catalog/dcat:dataset/dcat:Dataset/adms:sample/dcat:Distribution/adms:status/skos:Concept</v>
      </c>
      <c r="C381" t="str">
        <f>IF(AND(J381="class",M381,NOT(K381="skos:Concept")),CONCATENATE("&lt;Section",H381,"&gt;",P381,"&lt;/Section",H381,"&gt;"),"")</f>
        <v/>
      </c>
      <c r="D381" t="str">
        <f t="shared" si="36"/>
        <v>&lt;element name="xml:lang" context="/rdf:RDF/dcat:Catalog/dcat:dataset/dcat:Dataset/adms:sample/dcat:Distribution/adms:status/skos:Concept/skos:prefLabel/@xml:lang"&gt;&lt;label&gt;taal&lt;/label&gt;&lt;/element&gt;</v>
      </c>
      <c r="E381" t="str">
        <f t="shared" si="33"/>
        <v/>
      </c>
      <c r="F381" t="str">
        <f t="shared" si="34"/>
        <v/>
      </c>
      <c r="G381" t="str">
        <f t="shared" si="35"/>
        <v/>
      </c>
      <c r="H381" t="str">
        <f t="shared" si="37"/>
        <v>lang</v>
      </c>
      <c r="J381" s="2" t="s">
        <v>4</v>
      </c>
      <c r="K381" s="2" t="s">
        <v>220</v>
      </c>
      <c r="L381" s="3" t="s">
        <v>452</v>
      </c>
      <c r="M381" s="3" t="b">
        <v>1</v>
      </c>
      <c r="N381" s="3" t="b">
        <v>0</v>
      </c>
      <c r="O381" s="3" t="b">
        <v>0</v>
      </c>
      <c r="P381" s="3" t="str">
        <f>VLOOKUP(K381,dcat_terms!$B$2:$E$151,3,FALSE)</f>
        <v>language</v>
      </c>
      <c r="Q381" s="3" t="str">
        <f>VLOOKUP(K381,dcat_terms!$B$2:$E$151,4,FALSE)</f>
        <v>taal</v>
      </c>
      <c r="R381" s="4" t="s">
        <v>655</v>
      </c>
    </row>
    <row r="382" spans="1:18" outlineLevel="4" x14ac:dyDescent="0.25">
      <c r="A382" t="str">
        <f t="shared" si="32"/>
        <v/>
      </c>
      <c r="B382" t="str">
        <f>IF(AND(M382,J382="class"),L382,IF(ROW()&gt;2,IF(NOT(SUBSTITUTE(L382,B381,"")=L382),B381,""),""))</f>
        <v>/rdf:RDF/dcat:Catalog/dcat:dataset/dcat:Dataset/adms:sample/dcat:Distribution/adms:status/skos:Concept</v>
      </c>
      <c r="C382" t="str">
        <f>IF(AND(J382="class",M382,NOT(K382="skos:Concept")),CONCATENATE("&lt;Section",H382,"&gt;",P382,"&lt;/Section",H382,"&gt;"),"")</f>
        <v/>
      </c>
      <c r="D382" t="str">
        <f t="shared" si="36"/>
        <v>&lt;element name="skos:inScheme" context="/rdf:RDF/dcat:Catalog/dcat:dataset/dcat:Dataset/adms:sample/dcat:Distribution/adms:status/skos:Concept/skos:inScheme/@rdf:resource"&gt;&lt;label&gt;in thesaurus&lt;/label&gt;&lt;/element&gt;</v>
      </c>
      <c r="E382" t="str">
        <f t="shared" si="33"/>
        <v/>
      </c>
      <c r="F382" t="str">
        <f t="shared" si="34"/>
        <v/>
      </c>
      <c r="G382" t="str">
        <f t="shared" si="35"/>
        <v>&lt;/section&gt;</v>
      </c>
      <c r="H382" t="str">
        <f t="shared" si="37"/>
        <v>inScheme</v>
      </c>
      <c r="J382" s="2" t="s">
        <v>4</v>
      </c>
      <c r="K382" s="2" t="s">
        <v>232</v>
      </c>
      <c r="L382" s="3" t="s">
        <v>453</v>
      </c>
      <c r="M382" s="3" t="b">
        <v>1</v>
      </c>
      <c r="N382" s="3" t="b">
        <v>0</v>
      </c>
      <c r="O382" s="3" t="b">
        <v>1</v>
      </c>
      <c r="P382" s="3" t="str">
        <f>VLOOKUP(K382,dcat_terms!$B$2:$E$151,3,FALSE)</f>
        <v>in scheme</v>
      </c>
      <c r="Q382" s="3" t="str">
        <f>VLOOKUP(K382,dcat_terms!$B$2:$E$151,4,FALSE)</f>
        <v>in thesaurus</v>
      </c>
      <c r="R382" s="4" t="s">
        <v>684</v>
      </c>
    </row>
  </sheetData>
  <autoFilter ref="J1:R38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topLeftCell="A40" workbookViewId="0">
      <selection activeCell="E60" sqref="E60"/>
    </sheetView>
  </sheetViews>
  <sheetFormatPr defaultRowHeight="15" x14ac:dyDescent="0.25"/>
  <cols>
    <col min="1" max="1" width="20.28515625" bestFit="1" customWidth="1"/>
    <col min="2" max="2" width="40" bestFit="1" customWidth="1"/>
    <col min="4" max="4" width="28.42578125" bestFit="1" customWidth="1"/>
    <col min="5" max="5" width="28.42578125" customWidth="1"/>
    <col min="6" max="6" width="34.7109375" customWidth="1"/>
    <col min="7" max="7" width="245.85546875" bestFit="1" customWidth="1"/>
  </cols>
  <sheetData>
    <row r="1" spans="1:7" ht="14.45" x14ac:dyDescent="0.35">
      <c r="A1" s="1" t="s">
        <v>213</v>
      </c>
      <c r="B1" s="1" t="s">
        <v>632</v>
      </c>
      <c r="C1" s="1" t="s">
        <v>476</v>
      </c>
      <c r="D1" s="1" t="s">
        <v>217</v>
      </c>
      <c r="E1" s="1" t="s">
        <v>216</v>
      </c>
      <c r="F1" s="1" t="s">
        <v>474</v>
      </c>
      <c r="G1" s="1" t="s">
        <v>475</v>
      </c>
    </row>
    <row r="2" spans="1:7" ht="14.45" x14ac:dyDescent="0.35">
      <c r="A2" s="4" t="s">
        <v>74</v>
      </c>
      <c r="B2" s="4" t="s">
        <v>124</v>
      </c>
      <c r="C2" s="4" t="s">
        <v>495</v>
      </c>
      <c r="D2" s="4" t="s">
        <v>559</v>
      </c>
      <c r="E2" s="5" t="s">
        <v>689</v>
      </c>
      <c r="F2" s="4" t="s">
        <v>126</v>
      </c>
      <c r="G2" s="4" t="s">
        <v>579</v>
      </c>
    </row>
    <row r="3" spans="1:7" ht="14.45" x14ac:dyDescent="0.35">
      <c r="A3" s="4" t="s">
        <v>74</v>
      </c>
      <c r="B3" s="4" t="s">
        <v>185</v>
      </c>
      <c r="C3" s="4" t="s">
        <v>495</v>
      </c>
      <c r="D3" s="4" t="s">
        <v>565</v>
      </c>
      <c r="E3" s="5" t="s">
        <v>688</v>
      </c>
      <c r="F3" s="4" t="s">
        <v>151</v>
      </c>
      <c r="G3" s="4" t="s">
        <v>566</v>
      </c>
    </row>
    <row r="4" spans="1:7" x14ac:dyDescent="0.25">
      <c r="A4" s="4" t="s">
        <v>48</v>
      </c>
      <c r="B4" s="4" t="s">
        <v>57</v>
      </c>
      <c r="C4" s="4" t="s">
        <v>491</v>
      </c>
      <c r="D4" s="4" t="s">
        <v>520</v>
      </c>
      <c r="E4" s="5" t="s">
        <v>601</v>
      </c>
      <c r="F4" s="4" t="s">
        <v>17</v>
      </c>
      <c r="G4" s="4" t="s">
        <v>523</v>
      </c>
    </row>
    <row r="5" spans="1:7" ht="14.45" x14ac:dyDescent="0.35">
      <c r="A5" s="4" t="s">
        <v>151</v>
      </c>
      <c r="B5" s="4" t="s">
        <v>57</v>
      </c>
      <c r="C5" s="4" t="s">
        <v>491</v>
      </c>
      <c r="D5" s="4" t="s">
        <v>601</v>
      </c>
      <c r="E5" s="5" t="s">
        <v>601</v>
      </c>
      <c r="F5" s="4" t="s">
        <v>17</v>
      </c>
      <c r="G5" s="4" t="s">
        <v>602</v>
      </c>
    </row>
    <row r="6" spans="1:7" ht="14.45" x14ac:dyDescent="0.35">
      <c r="A6" s="4" t="s">
        <v>74</v>
      </c>
      <c r="B6" s="4" t="s">
        <v>143</v>
      </c>
      <c r="C6" s="4" t="s">
        <v>495</v>
      </c>
      <c r="D6" s="4" t="s">
        <v>577</v>
      </c>
      <c r="E6" s="5" t="s">
        <v>640</v>
      </c>
      <c r="F6" s="4" t="s">
        <v>481</v>
      </c>
      <c r="G6" s="4" t="s">
        <v>578</v>
      </c>
    </row>
    <row r="7" spans="1:7" ht="14.45" x14ac:dyDescent="0.35">
      <c r="A7" s="4" t="s">
        <v>151</v>
      </c>
      <c r="B7" s="4" t="s">
        <v>155</v>
      </c>
      <c r="C7" s="4" t="s">
        <v>479</v>
      </c>
      <c r="D7" s="4" t="s">
        <v>580</v>
      </c>
      <c r="E7" s="5" t="s">
        <v>690</v>
      </c>
      <c r="F7" s="4" t="s">
        <v>518</v>
      </c>
      <c r="G7" s="4" t="s">
        <v>581</v>
      </c>
    </row>
    <row r="8" spans="1:7" ht="14.45" x14ac:dyDescent="0.35">
      <c r="A8" s="4" t="s">
        <v>151</v>
      </c>
      <c r="B8" s="4" t="s">
        <v>174</v>
      </c>
      <c r="C8" s="4" t="s">
        <v>491</v>
      </c>
      <c r="D8" s="4" t="s">
        <v>587</v>
      </c>
      <c r="E8" s="5" t="s">
        <v>691</v>
      </c>
      <c r="F8" s="4" t="s">
        <v>588</v>
      </c>
      <c r="G8" s="4" t="s">
        <v>589</v>
      </c>
    </row>
    <row r="9" spans="1:7" ht="14.45" x14ac:dyDescent="0.35">
      <c r="A9" s="4" t="s">
        <v>74</v>
      </c>
      <c r="B9" s="4" t="s">
        <v>79</v>
      </c>
      <c r="C9" s="4" t="s">
        <v>495</v>
      </c>
      <c r="D9" s="4" t="s">
        <v>531</v>
      </c>
      <c r="E9" s="5" t="s">
        <v>646</v>
      </c>
      <c r="F9" s="4" t="s">
        <v>532</v>
      </c>
      <c r="G9" s="4" t="s">
        <v>533</v>
      </c>
    </row>
    <row r="10" spans="1:7" ht="14.45" x14ac:dyDescent="0.35">
      <c r="A10" s="4" t="s">
        <v>2</v>
      </c>
      <c r="B10" s="4" t="s">
        <v>72</v>
      </c>
      <c r="C10" s="4" t="s">
        <v>479</v>
      </c>
      <c r="D10" s="4" t="s">
        <v>477</v>
      </c>
      <c r="E10" s="5" t="s">
        <v>477</v>
      </c>
      <c r="F10" s="4" t="s">
        <v>74</v>
      </c>
      <c r="G10" s="4" t="s">
        <v>478</v>
      </c>
    </row>
    <row r="11" spans="1:7" ht="14.45" x14ac:dyDescent="0.35">
      <c r="A11" s="4" t="s">
        <v>74</v>
      </c>
      <c r="B11" s="4" t="s">
        <v>149</v>
      </c>
      <c r="C11" s="4" t="s">
        <v>495</v>
      </c>
      <c r="D11" s="4" t="s">
        <v>534</v>
      </c>
      <c r="E11" s="5" t="s">
        <v>692</v>
      </c>
      <c r="F11" s="4" t="s">
        <v>151</v>
      </c>
      <c r="G11" s="4" t="s">
        <v>535</v>
      </c>
    </row>
    <row r="12" spans="1:7" ht="14.45" x14ac:dyDescent="0.35">
      <c r="A12" s="4" t="s">
        <v>151</v>
      </c>
      <c r="B12" s="4" t="s">
        <v>156</v>
      </c>
      <c r="C12" s="4" t="s">
        <v>495</v>
      </c>
      <c r="D12" s="4" t="s">
        <v>593</v>
      </c>
      <c r="E12" s="5" t="s">
        <v>593</v>
      </c>
      <c r="F12" s="4" t="s">
        <v>518</v>
      </c>
      <c r="G12" s="4" t="s">
        <v>594</v>
      </c>
    </row>
    <row r="13" spans="1:7" ht="14.45" x14ac:dyDescent="0.35">
      <c r="A13" s="4" t="s">
        <v>74</v>
      </c>
      <c r="B13" s="4" t="s">
        <v>104</v>
      </c>
      <c r="C13" s="4" t="s">
        <v>495</v>
      </c>
      <c r="D13" s="4" t="s">
        <v>536</v>
      </c>
      <c r="E13" s="5" t="s">
        <v>642</v>
      </c>
      <c r="F13" s="4" t="s">
        <v>481</v>
      </c>
      <c r="G13" s="4" t="s">
        <v>537</v>
      </c>
    </row>
    <row r="14" spans="1:7" ht="14.45" x14ac:dyDescent="0.35">
      <c r="A14" s="4" t="s">
        <v>74</v>
      </c>
      <c r="B14" s="4" t="s">
        <v>121</v>
      </c>
      <c r="C14" s="4" t="s">
        <v>495</v>
      </c>
      <c r="D14" s="4" t="s">
        <v>556</v>
      </c>
      <c r="E14" s="5" t="s">
        <v>645</v>
      </c>
      <c r="F14" s="4" t="s">
        <v>21</v>
      </c>
      <c r="G14" s="4" t="s">
        <v>557</v>
      </c>
    </row>
    <row r="15" spans="1:7" ht="14.45" x14ac:dyDescent="0.35">
      <c r="A15" s="4" t="s">
        <v>151</v>
      </c>
      <c r="B15" s="4" t="s">
        <v>162</v>
      </c>
      <c r="C15" s="4" t="s">
        <v>491</v>
      </c>
      <c r="D15" s="4" t="s">
        <v>597</v>
      </c>
      <c r="E15" s="5" t="s">
        <v>638</v>
      </c>
      <c r="F15" s="4" t="s">
        <v>584</v>
      </c>
      <c r="G15" s="4" t="s">
        <v>598</v>
      </c>
    </row>
    <row r="16" spans="1:7" ht="14.45" x14ac:dyDescent="0.35">
      <c r="A16" s="4" t="s">
        <v>2</v>
      </c>
      <c r="B16" s="4" t="s">
        <v>46</v>
      </c>
      <c r="C16" s="4" t="s">
        <v>495</v>
      </c>
      <c r="D16" s="4" t="s">
        <v>509</v>
      </c>
      <c r="E16" s="5" t="s">
        <v>693</v>
      </c>
      <c r="F16" s="4" t="s">
        <v>48</v>
      </c>
      <c r="G16" s="4" t="s">
        <v>510</v>
      </c>
    </row>
    <row r="17" spans="1:7" ht="14.45" x14ac:dyDescent="0.35">
      <c r="A17" s="4" t="s">
        <v>74</v>
      </c>
      <c r="B17" s="4" t="s">
        <v>106</v>
      </c>
      <c r="C17" s="4" t="s">
        <v>495</v>
      </c>
      <c r="D17" s="4" t="s">
        <v>539</v>
      </c>
      <c r="E17" s="5" t="s">
        <v>685</v>
      </c>
      <c r="F17" s="4" t="s">
        <v>17</v>
      </c>
      <c r="G17" s="4" t="s">
        <v>540</v>
      </c>
    </row>
    <row r="18" spans="1:7" ht="14.45" x14ac:dyDescent="0.35">
      <c r="A18" s="4" t="s">
        <v>2</v>
      </c>
      <c r="B18" s="4" t="s">
        <v>40</v>
      </c>
      <c r="C18" s="4" t="s">
        <v>495</v>
      </c>
      <c r="D18" s="4" t="s">
        <v>501</v>
      </c>
      <c r="E18" s="5" t="s">
        <v>686</v>
      </c>
      <c r="F18" s="4" t="s">
        <v>42</v>
      </c>
      <c r="G18" s="4" t="s">
        <v>502</v>
      </c>
    </row>
    <row r="19" spans="1:7" ht="14.45" x14ac:dyDescent="0.35">
      <c r="A19" s="4" t="s">
        <v>74</v>
      </c>
      <c r="B19" s="4" t="s">
        <v>145</v>
      </c>
      <c r="C19" s="4" t="s">
        <v>495</v>
      </c>
      <c r="D19" s="4" t="s">
        <v>721</v>
      </c>
      <c r="E19" s="5" t="s">
        <v>722</v>
      </c>
      <c r="F19" s="4"/>
      <c r="G19" s="4"/>
    </row>
    <row r="20" spans="1:7" ht="14.45" x14ac:dyDescent="0.35">
      <c r="A20" s="4" t="s">
        <v>74</v>
      </c>
      <c r="B20" s="4" t="s">
        <v>109</v>
      </c>
      <c r="C20" s="4" t="s">
        <v>491</v>
      </c>
      <c r="D20" s="4" t="s">
        <v>541</v>
      </c>
      <c r="E20" s="5" t="s">
        <v>643</v>
      </c>
      <c r="F20" s="4" t="s">
        <v>454</v>
      </c>
      <c r="G20" s="4" t="s">
        <v>542</v>
      </c>
    </row>
    <row r="21" spans="1:7" x14ac:dyDescent="0.25">
      <c r="A21" s="4" t="s">
        <v>74</v>
      </c>
      <c r="B21" s="4" t="s">
        <v>116</v>
      </c>
      <c r="C21" s="4" t="s">
        <v>491</v>
      </c>
      <c r="D21" s="4" t="s">
        <v>547</v>
      </c>
      <c r="E21" s="5" t="s">
        <v>687</v>
      </c>
      <c r="F21" s="4" t="s">
        <v>548</v>
      </c>
      <c r="G21" s="4" t="s">
        <v>549</v>
      </c>
    </row>
    <row r="22" spans="1:7" x14ac:dyDescent="0.25">
      <c r="A22" s="4" t="s">
        <v>48</v>
      </c>
      <c r="B22" s="4" t="s">
        <v>53</v>
      </c>
      <c r="C22" s="4" t="s">
        <v>491</v>
      </c>
      <c r="D22" s="4" t="s">
        <v>543</v>
      </c>
      <c r="E22" s="5" t="s">
        <v>733</v>
      </c>
      <c r="F22" s="4" t="s">
        <v>518</v>
      </c>
      <c r="G22" s="4" t="s">
        <v>519</v>
      </c>
    </row>
    <row r="23" spans="1:7" x14ac:dyDescent="0.25">
      <c r="A23" s="4" t="s">
        <v>74</v>
      </c>
      <c r="B23" s="4" t="s">
        <v>53</v>
      </c>
      <c r="C23" s="4" t="s">
        <v>495</v>
      </c>
      <c r="D23" s="4" t="s">
        <v>543</v>
      </c>
      <c r="E23" s="5" t="s">
        <v>733</v>
      </c>
      <c r="F23" s="4" t="s">
        <v>55</v>
      </c>
      <c r="G23" s="4" t="s">
        <v>544</v>
      </c>
    </row>
    <row r="24" spans="1:7" x14ac:dyDescent="0.25">
      <c r="A24" s="4" t="s">
        <v>151</v>
      </c>
      <c r="B24" s="4" t="s">
        <v>53</v>
      </c>
      <c r="C24" s="4" t="s">
        <v>495</v>
      </c>
      <c r="D24" s="4" t="s">
        <v>543</v>
      </c>
      <c r="E24" s="5" t="s">
        <v>733</v>
      </c>
      <c r="F24" s="4" t="s">
        <v>55</v>
      </c>
      <c r="G24" s="4" t="s">
        <v>596</v>
      </c>
    </row>
    <row r="25" spans="1:7" x14ac:dyDescent="0.25">
      <c r="A25" s="4" t="s">
        <v>48</v>
      </c>
      <c r="B25" s="4" t="s">
        <v>7</v>
      </c>
      <c r="C25" s="4" t="s">
        <v>495</v>
      </c>
      <c r="D25" s="4" t="s">
        <v>480</v>
      </c>
      <c r="E25" s="5" t="s">
        <v>641</v>
      </c>
      <c r="F25" s="4" t="s">
        <v>481</v>
      </c>
      <c r="G25" s="4" t="s">
        <v>524</v>
      </c>
    </row>
    <row r="26" spans="1:7" x14ac:dyDescent="0.25">
      <c r="A26" s="4" t="s">
        <v>74</v>
      </c>
      <c r="B26" s="4" t="s">
        <v>7</v>
      </c>
      <c r="C26" s="4" t="s">
        <v>479</v>
      </c>
      <c r="D26" s="4" t="s">
        <v>480</v>
      </c>
      <c r="E26" s="5" t="s">
        <v>641</v>
      </c>
      <c r="F26" s="4" t="s">
        <v>481</v>
      </c>
      <c r="G26" s="4" t="s">
        <v>529</v>
      </c>
    </row>
    <row r="27" spans="1:7" x14ac:dyDescent="0.25">
      <c r="A27" s="4" t="s">
        <v>2</v>
      </c>
      <c r="B27" s="4" t="s">
        <v>7</v>
      </c>
      <c r="C27" s="4" t="s">
        <v>479</v>
      </c>
      <c r="D27" s="4" t="s">
        <v>480</v>
      </c>
      <c r="E27" s="5" t="s">
        <v>625</v>
      </c>
      <c r="F27" s="4" t="s">
        <v>481</v>
      </c>
      <c r="G27" s="4" t="s">
        <v>482</v>
      </c>
    </row>
    <row r="28" spans="1:7" x14ac:dyDescent="0.25">
      <c r="A28" s="4" t="s">
        <v>151</v>
      </c>
      <c r="B28" s="4" t="s">
        <v>7</v>
      </c>
      <c r="C28" s="4" t="s">
        <v>495</v>
      </c>
      <c r="D28" s="4" t="s">
        <v>480</v>
      </c>
      <c r="E28" s="5" t="s">
        <v>625</v>
      </c>
      <c r="F28" s="4" t="s">
        <v>481</v>
      </c>
      <c r="G28" s="4" t="s">
        <v>582</v>
      </c>
    </row>
    <row r="29" spans="1:7" x14ac:dyDescent="0.25">
      <c r="A29" s="4" t="s">
        <v>151</v>
      </c>
      <c r="B29" s="4" t="s">
        <v>159</v>
      </c>
      <c r="C29" s="4" t="s">
        <v>491</v>
      </c>
      <c r="D29" s="4" t="s">
        <v>583</v>
      </c>
      <c r="E29" s="5" t="s">
        <v>637</v>
      </c>
      <c r="F29" s="4" t="s">
        <v>584</v>
      </c>
      <c r="G29" s="4" t="s">
        <v>585</v>
      </c>
    </row>
    <row r="30" spans="1:7" x14ac:dyDescent="0.25">
      <c r="A30" s="4" t="s">
        <v>2</v>
      </c>
      <c r="B30" s="4" t="s">
        <v>44</v>
      </c>
      <c r="C30" s="4" t="s">
        <v>495</v>
      </c>
      <c r="D30" s="4" t="s">
        <v>505</v>
      </c>
      <c r="E30" s="5" t="s">
        <v>730</v>
      </c>
      <c r="F30" s="4" t="s">
        <v>2</v>
      </c>
      <c r="G30" s="4" t="s">
        <v>506</v>
      </c>
    </row>
    <row r="31" spans="1:7" x14ac:dyDescent="0.25">
      <c r="A31" s="4" t="s">
        <v>74</v>
      </c>
      <c r="B31" s="4" t="s">
        <v>119</v>
      </c>
      <c r="C31" s="4" t="s">
        <v>495</v>
      </c>
      <c r="D31" s="4" t="s">
        <v>550</v>
      </c>
      <c r="E31" s="5" t="s">
        <v>731</v>
      </c>
      <c r="F31" s="4" t="s">
        <v>74</v>
      </c>
      <c r="G31" s="4" t="s">
        <v>551</v>
      </c>
    </row>
    <row r="32" spans="1:7" x14ac:dyDescent="0.25">
      <c r="A32" s="4" t="s">
        <v>74</v>
      </c>
      <c r="B32" s="4" t="s">
        <v>31</v>
      </c>
      <c r="C32" s="4" t="s">
        <v>495</v>
      </c>
      <c r="D32" s="4" t="s">
        <v>552</v>
      </c>
      <c r="E32" s="5" t="s">
        <v>644</v>
      </c>
      <c r="F32" s="4" t="s">
        <v>481</v>
      </c>
      <c r="G32" s="4" t="s">
        <v>553</v>
      </c>
    </row>
    <row r="33" spans="1:7" x14ac:dyDescent="0.25">
      <c r="A33" s="4" t="s">
        <v>2</v>
      </c>
      <c r="B33" s="4" t="s">
        <v>45</v>
      </c>
      <c r="C33" s="4" t="s">
        <v>491</v>
      </c>
      <c r="D33" s="4" t="s">
        <v>507</v>
      </c>
      <c r="E33" s="5" t="s">
        <v>702</v>
      </c>
      <c r="F33" s="4" t="s">
        <v>2</v>
      </c>
      <c r="G33" s="4" t="s">
        <v>508</v>
      </c>
    </row>
    <row r="34" spans="1:7" x14ac:dyDescent="0.25">
      <c r="A34" s="4" t="s">
        <v>2</v>
      </c>
      <c r="B34" s="4" t="s">
        <v>36</v>
      </c>
      <c r="C34" s="4" t="s">
        <v>491</v>
      </c>
      <c r="D34" s="4" t="s">
        <v>498</v>
      </c>
      <c r="E34" s="5" t="s">
        <v>649</v>
      </c>
      <c r="F34" s="4" t="s">
        <v>499</v>
      </c>
      <c r="G34" s="4" t="s">
        <v>500</v>
      </c>
    </row>
    <row r="35" spans="1:7" x14ac:dyDescent="0.25">
      <c r="A35" s="4" t="s">
        <v>48</v>
      </c>
      <c r="B35" s="4" t="s">
        <v>36</v>
      </c>
      <c r="C35" s="4" t="s">
        <v>491</v>
      </c>
      <c r="D35" s="4" t="s">
        <v>521</v>
      </c>
      <c r="E35" s="5" t="s">
        <v>649</v>
      </c>
      <c r="F35" s="4" t="s">
        <v>499</v>
      </c>
      <c r="G35" s="4" t="s">
        <v>522</v>
      </c>
    </row>
    <row r="36" spans="1:7" x14ac:dyDescent="0.25">
      <c r="A36" s="4" t="s">
        <v>74</v>
      </c>
      <c r="B36" s="4" t="s">
        <v>36</v>
      </c>
      <c r="C36" s="4" t="s">
        <v>491</v>
      </c>
      <c r="D36" s="4" t="s">
        <v>498</v>
      </c>
      <c r="E36" s="5" t="s">
        <v>649</v>
      </c>
      <c r="F36" s="4" t="s">
        <v>499</v>
      </c>
      <c r="G36" s="4" t="s">
        <v>564</v>
      </c>
    </row>
    <row r="37" spans="1:7" x14ac:dyDescent="0.25">
      <c r="A37" s="4" t="s">
        <v>151</v>
      </c>
      <c r="B37" s="4" t="s">
        <v>36</v>
      </c>
      <c r="C37" s="4" t="s">
        <v>491</v>
      </c>
      <c r="D37" s="4" t="s">
        <v>498</v>
      </c>
      <c r="E37" s="5" t="s">
        <v>649</v>
      </c>
      <c r="F37" s="4" t="s">
        <v>499</v>
      </c>
      <c r="G37" s="4" t="s">
        <v>599</v>
      </c>
    </row>
    <row r="38" spans="1:7" x14ac:dyDescent="0.25">
      <c r="A38" s="4" t="s">
        <v>74</v>
      </c>
      <c r="B38" s="4" t="s">
        <v>120</v>
      </c>
      <c r="C38" s="4" t="s">
        <v>495</v>
      </c>
      <c r="D38" s="4" t="s">
        <v>554</v>
      </c>
      <c r="E38" s="5" t="s">
        <v>732</v>
      </c>
      <c r="F38" s="4" t="s">
        <v>74</v>
      </c>
      <c r="G38" s="4" t="s">
        <v>555</v>
      </c>
    </row>
    <row r="39" spans="1:7" x14ac:dyDescent="0.25">
      <c r="A39" s="4" t="s">
        <v>48</v>
      </c>
      <c r="B39" s="4" t="s">
        <v>33</v>
      </c>
      <c r="C39" s="4" t="s">
        <v>495</v>
      </c>
      <c r="D39" s="4" t="s">
        <v>492</v>
      </c>
      <c r="E39" s="5" t="s">
        <v>651</v>
      </c>
      <c r="F39" s="4" t="s">
        <v>493</v>
      </c>
      <c r="G39" s="4" t="s">
        <v>525</v>
      </c>
    </row>
    <row r="40" spans="1:7" x14ac:dyDescent="0.25">
      <c r="A40" s="4" t="s">
        <v>2</v>
      </c>
      <c r="B40" s="4" t="s">
        <v>33</v>
      </c>
      <c r="C40" s="4" t="s">
        <v>495</v>
      </c>
      <c r="D40" s="4" t="s">
        <v>492</v>
      </c>
      <c r="E40" s="5" t="s">
        <v>651</v>
      </c>
      <c r="F40" s="4" t="s">
        <v>493</v>
      </c>
      <c r="G40" s="4" t="s">
        <v>494</v>
      </c>
    </row>
    <row r="41" spans="1:7" x14ac:dyDescent="0.25">
      <c r="A41" s="4" t="s">
        <v>74</v>
      </c>
      <c r="B41" s="4" t="s">
        <v>33</v>
      </c>
      <c r="C41" s="4" t="s">
        <v>495</v>
      </c>
      <c r="D41" s="4" t="s">
        <v>492</v>
      </c>
      <c r="E41" s="5" t="s">
        <v>651</v>
      </c>
      <c r="F41" s="4" t="s">
        <v>493</v>
      </c>
      <c r="G41" s="4" t="s">
        <v>558</v>
      </c>
    </row>
    <row r="42" spans="1:7" x14ac:dyDescent="0.25">
      <c r="A42" s="4" t="s">
        <v>151</v>
      </c>
      <c r="B42" s="4" t="s">
        <v>33</v>
      </c>
      <c r="C42" s="4" t="s">
        <v>495</v>
      </c>
      <c r="D42" s="4" t="s">
        <v>492</v>
      </c>
      <c r="E42" s="5" t="s">
        <v>651</v>
      </c>
      <c r="F42" s="4" t="s">
        <v>493</v>
      </c>
      <c r="G42" s="4" t="s">
        <v>595</v>
      </c>
    </row>
    <row r="43" spans="1:7" x14ac:dyDescent="0.25">
      <c r="A43" s="4" t="s">
        <v>2</v>
      </c>
      <c r="B43" s="4" t="s">
        <v>23</v>
      </c>
      <c r="C43" s="4" t="s">
        <v>491</v>
      </c>
      <c r="D43" s="4" t="s">
        <v>496</v>
      </c>
      <c r="E43" s="5" t="s">
        <v>639</v>
      </c>
      <c r="F43" s="4" t="s">
        <v>25</v>
      </c>
      <c r="G43" s="4" t="s">
        <v>497</v>
      </c>
    </row>
    <row r="44" spans="1:7" x14ac:dyDescent="0.25">
      <c r="A44" s="4" t="s">
        <v>151</v>
      </c>
      <c r="B44" s="4" t="s">
        <v>23</v>
      </c>
      <c r="C44" s="4" t="s">
        <v>491</v>
      </c>
      <c r="D44" s="4" t="s">
        <v>496</v>
      </c>
      <c r="E44" s="5" t="s">
        <v>639</v>
      </c>
      <c r="F44" s="4" t="s">
        <v>25</v>
      </c>
      <c r="G44" s="4" t="s">
        <v>586</v>
      </c>
    </row>
    <row r="45" spans="1:7" x14ac:dyDescent="0.25">
      <c r="A45" s="4"/>
      <c r="B45" s="4" t="s">
        <v>718</v>
      </c>
      <c r="C45" s="4"/>
      <c r="D45" s="4" t="s">
        <v>719</v>
      </c>
      <c r="E45" s="5" t="s">
        <v>720</v>
      </c>
      <c r="F45" s="4"/>
      <c r="G45" s="4"/>
    </row>
    <row r="46" spans="1:7" x14ac:dyDescent="0.25">
      <c r="A46" s="4" t="s">
        <v>2</v>
      </c>
      <c r="B46" s="4" t="s">
        <v>38</v>
      </c>
      <c r="C46" s="4" t="s">
        <v>491</v>
      </c>
      <c r="D46" s="4" t="s">
        <v>503</v>
      </c>
      <c r="E46" s="5" t="s">
        <v>650</v>
      </c>
      <c r="F46" s="4" t="s">
        <v>499</v>
      </c>
      <c r="G46" s="4" t="s">
        <v>504</v>
      </c>
    </row>
    <row r="47" spans="1:7" x14ac:dyDescent="0.25">
      <c r="A47" s="4" t="s">
        <v>48</v>
      </c>
      <c r="B47" s="4" t="s">
        <v>38</v>
      </c>
      <c r="C47" s="4" t="s">
        <v>485</v>
      </c>
      <c r="D47" s="4" t="s">
        <v>503</v>
      </c>
      <c r="E47" s="5" t="s">
        <v>650</v>
      </c>
      <c r="F47" s="4" t="s">
        <v>499</v>
      </c>
      <c r="G47" s="4" t="s">
        <v>517</v>
      </c>
    </row>
    <row r="48" spans="1:7" x14ac:dyDescent="0.25">
      <c r="A48" s="4" t="s">
        <v>74</v>
      </c>
      <c r="B48" s="4" t="s">
        <v>38</v>
      </c>
      <c r="C48" s="4" t="s">
        <v>491</v>
      </c>
      <c r="D48" s="4" t="s">
        <v>503</v>
      </c>
      <c r="E48" s="5" t="s">
        <v>650</v>
      </c>
      <c r="F48" s="4" t="s">
        <v>499</v>
      </c>
      <c r="G48" s="4" t="s">
        <v>574</v>
      </c>
    </row>
    <row r="49" spans="1:7" x14ac:dyDescent="0.25">
      <c r="A49" s="4" t="s">
        <v>151</v>
      </c>
      <c r="B49" s="4" t="s">
        <v>38</v>
      </c>
      <c r="C49" s="4" t="s">
        <v>491</v>
      </c>
      <c r="D49" s="4" t="s">
        <v>503</v>
      </c>
      <c r="E49" s="5" t="s">
        <v>650</v>
      </c>
      <c r="F49" s="4" t="s">
        <v>499</v>
      </c>
      <c r="G49" s="4" t="s">
        <v>604</v>
      </c>
    </row>
    <row r="50" spans="1:7" x14ac:dyDescent="0.25">
      <c r="A50" s="4"/>
      <c r="B50" s="4" t="s">
        <v>137</v>
      </c>
      <c r="C50" s="4" t="s">
        <v>648</v>
      </c>
      <c r="D50" s="4" t="s">
        <v>716</v>
      </c>
      <c r="E50" s="5" t="s">
        <v>717</v>
      </c>
      <c r="F50" s="4"/>
      <c r="G50" s="4"/>
    </row>
    <row r="51" spans="1:7" x14ac:dyDescent="0.25">
      <c r="A51" s="4" t="s">
        <v>74</v>
      </c>
      <c r="B51" s="4" t="s">
        <v>128</v>
      </c>
      <c r="C51" s="4" t="s">
        <v>495</v>
      </c>
      <c r="D51" s="4" t="s">
        <v>560</v>
      </c>
      <c r="E51" s="5" t="s">
        <v>711</v>
      </c>
      <c r="F51" s="4" t="s">
        <v>130</v>
      </c>
      <c r="G51" s="4" t="s">
        <v>561</v>
      </c>
    </row>
    <row r="52" spans="1:7" x14ac:dyDescent="0.25">
      <c r="A52" s="4" t="s">
        <v>130</v>
      </c>
      <c r="B52" s="4" t="s">
        <v>130</v>
      </c>
      <c r="C52" s="4" t="s">
        <v>648</v>
      </c>
      <c r="D52" s="4" t="s">
        <v>712</v>
      </c>
      <c r="E52" s="5" t="s">
        <v>711</v>
      </c>
      <c r="F52" s="4"/>
      <c r="G52" s="4"/>
    </row>
    <row r="53" spans="1:7" x14ac:dyDescent="0.25">
      <c r="A53" s="4" t="s">
        <v>2</v>
      </c>
      <c r="B53" s="4" t="s">
        <v>9</v>
      </c>
      <c r="C53" s="4" t="s">
        <v>485</v>
      </c>
      <c r="D53" s="4" t="s">
        <v>483</v>
      </c>
      <c r="E53" s="5" t="s">
        <v>647</v>
      </c>
      <c r="F53" s="4" t="s">
        <v>11</v>
      </c>
      <c r="G53" s="4" t="s">
        <v>484</v>
      </c>
    </row>
    <row r="54" spans="1:7" x14ac:dyDescent="0.25">
      <c r="A54" s="4" t="s">
        <v>74</v>
      </c>
      <c r="B54" s="4" t="s">
        <v>9</v>
      </c>
      <c r="C54" s="4" t="s">
        <v>491</v>
      </c>
      <c r="D54" s="4" t="s">
        <v>483</v>
      </c>
      <c r="E54" s="5" t="s">
        <v>647</v>
      </c>
      <c r="F54" s="4" t="s">
        <v>11</v>
      </c>
      <c r="G54" s="4" t="s">
        <v>538</v>
      </c>
    </row>
    <row r="55" spans="1:7" x14ac:dyDescent="0.25">
      <c r="A55" s="4" t="s">
        <v>74</v>
      </c>
      <c r="B55" s="4" t="s">
        <v>132</v>
      </c>
      <c r="C55" s="4" t="s">
        <v>495</v>
      </c>
      <c r="D55" s="4" t="s">
        <v>562</v>
      </c>
      <c r="E55" s="5" t="s">
        <v>713</v>
      </c>
      <c r="F55" s="4" t="s">
        <v>518</v>
      </c>
      <c r="G55" s="4" t="s">
        <v>563</v>
      </c>
    </row>
    <row r="56" spans="1:7" x14ac:dyDescent="0.25">
      <c r="A56" s="4" t="s">
        <v>2</v>
      </c>
      <c r="B56" s="4" t="s">
        <v>66</v>
      </c>
      <c r="C56" s="4" t="s">
        <v>491</v>
      </c>
      <c r="D56" s="4" t="s">
        <v>511</v>
      </c>
      <c r="E56" s="5" t="s">
        <v>652</v>
      </c>
      <c r="F56" s="4" t="s">
        <v>454</v>
      </c>
      <c r="G56" s="4" t="s">
        <v>512</v>
      </c>
    </row>
    <row r="57" spans="1:7" x14ac:dyDescent="0.25">
      <c r="A57" s="4" t="s">
        <v>151</v>
      </c>
      <c r="B57" s="4" t="s">
        <v>66</v>
      </c>
      <c r="C57" s="4" t="s">
        <v>491</v>
      </c>
      <c r="D57" s="4" t="s">
        <v>511</v>
      </c>
      <c r="E57" s="5" t="s">
        <v>652</v>
      </c>
      <c r="F57" s="4" t="s">
        <v>454</v>
      </c>
      <c r="G57" s="4" t="s">
        <v>600</v>
      </c>
    </row>
    <row r="58" spans="1:7" x14ac:dyDescent="0.25">
      <c r="A58" s="4" t="s">
        <v>454</v>
      </c>
      <c r="B58" s="4" t="s">
        <v>454</v>
      </c>
      <c r="C58" s="4" t="s">
        <v>648</v>
      </c>
      <c r="D58" s="4" t="s">
        <v>652</v>
      </c>
      <c r="E58" s="5" t="s">
        <v>652</v>
      </c>
      <c r="F58" s="4"/>
      <c r="G58" s="4"/>
    </row>
    <row r="59" spans="1:7" x14ac:dyDescent="0.25">
      <c r="A59" s="4" t="s">
        <v>55</v>
      </c>
      <c r="B59" s="4" t="s">
        <v>55</v>
      </c>
      <c r="C59" s="4" t="s">
        <v>648</v>
      </c>
      <c r="D59" s="4" t="s">
        <v>837</v>
      </c>
      <c r="E59" s="5" t="s">
        <v>710</v>
      </c>
      <c r="F59" s="4"/>
      <c r="G59" s="4"/>
    </row>
    <row r="60" spans="1:7" x14ac:dyDescent="0.25">
      <c r="A60" s="4" t="s">
        <v>48</v>
      </c>
      <c r="B60" s="4" t="s">
        <v>63</v>
      </c>
      <c r="C60" s="4" t="s">
        <v>491</v>
      </c>
      <c r="D60" s="4" t="s">
        <v>526</v>
      </c>
      <c r="E60" s="5"/>
      <c r="F60" s="4" t="s">
        <v>48</v>
      </c>
      <c r="G60" s="4" t="s">
        <v>527</v>
      </c>
    </row>
    <row r="61" spans="1:7" x14ac:dyDescent="0.25">
      <c r="A61" s="4" t="s">
        <v>74</v>
      </c>
      <c r="B61" s="4" t="s">
        <v>63</v>
      </c>
      <c r="C61" s="4" t="s">
        <v>495</v>
      </c>
      <c r="D61" s="4" t="s">
        <v>567</v>
      </c>
      <c r="E61" s="5"/>
      <c r="F61" s="4" t="s">
        <v>74</v>
      </c>
      <c r="G61" s="4" t="s">
        <v>568</v>
      </c>
    </row>
    <row r="62" spans="1:7" x14ac:dyDescent="0.25">
      <c r="A62" s="4" t="s">
        <v>2</v>
      </c>
      <c r="B62" s="4" t="s">
        <v>68</v>
      </c>
      <c r="C62" s="4" t="s">
        <v>495</v>
      </c>
      <c r="D62" s="4" t="s">
        <v>513</v>
      </c>
      <c r="E62" s="5" t="s">
        <v>701</v>
      </c>
      <c r="F62" s="4" t="s">
        <v>70</v>
      </c>
      <c r="G62" s="4" t="s">
        <v>514</v>
      </c>
    </row>
    <row r="63" spans="1:7" x14ac:dyDescent="0.25">
      <c r="A63" s="4" t="s">
        <v>74</v>
      </c>
      <c r="B63" s="4" t="s">
        <v>68</v>
      </c>
      <c r="C63" s="4" t="s">
        <v>495</v>
      </c>
      <c r="D63" s="4" t="s">
        <v>569</v>
      </c>
      <c r="E63" s="5" t="s">
        <v>701</v>
      </c>
      <c r="F63" s="4" t="s">
        <v>70</v>
      </c>
      <c r="G63" s="4" t="s">
        <v>570</v>
      </c>
    </row>
    <row r="64" spans="1:7" x14ac:dyDescent="0.25">
      <c r="A64" s="4" t="s">
        <v>74</v>
      </c>
      <c r="B64" s="4" t="s">
        <v>135</v>
      </c>
      <c r="C64" s="4" t="s">
        <v>495</v>
      </c>
      <c r="D64" s="4" t="s">
        <v>571</v>
      </c>
      <c r="E64" s="5" t="s">
        <v>700</v>
      </c>
      <c r="F64" s="4" t="s">
        <v>137</v>
      </c>
      <c r="G64" s="4" t="s">
        <v>572</v>
      </c>
    </row>
    <row r="65" spans="1:7" x14ac:dyDescent="0.25">
      <c r="A65" s="4" t="s">
        <v>2</v>
      </c>
      <c r="B65" s="4" t="s">
        <v>5</v>
      </c>
      <c r="C65" s="4" t="s">
        <v>479</v>
      </c>
      <c r="D65" s="4" t="s">
        <v>486</v>
      </c>
      <c r="E65" s="5" t="s">
        <v>634</v>
      </c>
      <c r="F65" s="4" t="s">
        <v>481</v>
      </c>
      <c r="G65" s="4" t="s">
        <v>487</v>
      </c>
    </row>
    <row r="66" spans="1:7" x14ac:dyDescent="0.25">
      <c r="A66" s="4" t="s">
        <v>48</v>
      </c>
      <c r="B66" s="4" t="s">
        <v>5</v>
      </c>
      <c r="C66" s="4" t="s">
        <v>495</v>
      </c>
      <c r="D66" s="4" t="s">
        <v>486</v>
      </c>
      <c r="E66" s="5" t="s">
        <v>634</v>
      </c>
      <c r="F66" s="4" t="s">
        <v>481</v>
      </c>
      <c r="G66" s="4" t="s">
        <v>528</v>
      </c>
    </row>
    <row r="67" spans="1:7" x14ac:dyDescent="0.25">
      <c r="A67" s="4" t="s">
        <v>74</v>
      </c>
      <c r="B67" s="4" t="s">
        <v>5</v>
      </c>
      <c r="C67" s="4" t="s">
        <v>479</v>
      </c>
      <c r="D67" s="4" t="s">
        <v>486</v>
      </c>
      <c r="E67" s="5" t="s">
        <v>634</v>
      </c>
      <c r="F67" s="4" t="s">
        <v>481</v>
      </c>
      <c r="G67" s="4" t="s">
        <v>530</v>
      </c>
    </row>
    <row r="68" spans="1:7" x14ac:dyDescent="0.25">
      <c r="A68" s="4" t="s">
        <v>151</v>
      </c>
      <c r="B68" s="4" t="s">
        <v>5</v>
      </c>
      <c r="C68" s="4" t="s">
        <v>495</v>
      </c>
      <c r="D68" s="4" t="s">
        <v>486</v>
      </c>
      <c r="E68" s="5" t="s">
        <v>634</v>
      </c>
      <c r="F68" s="4" t="s">
        <v>481</v>
      </c>
      <c r="G68" s="4" t="s">
        <v>603</v>
      </c>
    </row>
    <row r="69" spans="1:7" x14ac:dyDescent="0.25">
      <c r="A69" s="4" t="s">
        <v>42</v>
      </c>
      <c r="B69" s="4" t="s">
        <v>5</v>
      </c>
      <c r="C69" s="4" t="s">
        <v>479</v>
      </c>
      <c r="D69" s="4" t="s">
        <v>486</v>
      </c>
      <c r="E69" s="5" t="s">
        <v>634</v>
      </c>
      <c r="F69" s="4" t="s">
        <v>481</v>
      </c>
      <c r="G69" s="4" t="s">
        <v>613</v>
      </c>
    </row>
    <row r="70" spans="1:7" x14ac:dyDescent="0.25">
      <c r="A70" s="6" t="s">
        <v>648</v>
      </c>
      <c r="B70" s="2" t="s">
        <v>15</v>
      </c>
      <c r="C70" s="4" t="s">
        <v>491</v>
      </c>
      <c r="D70" s="4" t="s">
        <v>0</v>
      </c>
      <c r="E70" s="5" t="s">
        <v>0</v>
      </c>
      <c r="F70" s="4"/>
      <c r="G70" s="4"/>
    </row>
    <row r="71" spans="1:7" x14ac:dyDescent="0.25">
      <c r="A71" s="4" t="s">
        <v>74</v>
      </c>
      <c r="B71" s="4" t="s">
        <v>15</v>
      </c>
      <c r="C71" s="4" t="s">
        <v>491</v>
      </c>
      <c r="D71" s="4" t="s">
        <v>0</v>
      </c>
      <c r="E71" s="5" t="s">
        <v>0</v>
      </c>
      <c r="F71" s="4" t="s">
        <v>17</v>
      </c>
      <c r="G71" s="4" t="s">
        <v>573</v>
      </c>
    </row>
    <row r="72" spans="1:7" x14ac:dyDescent="0.25">
      <c r="A72" s="4" t="s">
        <v>11</v>
      </c>
      <c r="B72" s="4" t="s">
        <v>15</v>
      </c>
      <c r="C72" s="4" t="s">
        <v>491</v>
      </c>
      <c r="D72" s="4" t="s">
        <v>0</v>
      </c>
      <c r="E72" s="5" t="s">
        <v>0</v>
      </c>
      <c r="F72" s="4" t="s">
        <v>17</v>
      </c>
      <c r="G72" s="4" t="s">
        <v>606</v>
      </c>
    </row>
    <row r="73" spans="1:7" x14ac:dyDescent="0.25">
      <c r="A73" s="4" t="s">
        <v>25</v>
      </c>
      <c r="B73" s="4" t="s">
        <v>25</v>
      </c>
      <c r="C73" s="4" t="s">
        <v>648</v>
      </c>
      <c r="D73" s="4" t="s">
        <v>639</v>
      </c>
      <c r="E73" s="5" t="s">
        <v>639</v>
      </c>
      <c r="F73" s="4"/>
      <c r="G73" s="4"/>
    </row>
    <row r="74" spans="1:7" x14ac:dyDescent="0.25">
      <c r="A74" s="4" t="s">
        <v>25</v>
      </c>
      <c r="B74" s="4" t="s">
        <v>15</v>
      </c>
      <c r="C74" s="4" t="s">
        <v>491</v>
      </c>
      <c r="D74" s="4" t="s">
        <v>619</v>
      </c>
      <c r="E74" s="5" t="s">
        <v>0</v>
      </c>
      <c r="F74" s="4" t="s">
        <v>17</v>
      </c>
      <c r="G74" s="4" t="s">
        <v>620</v>
      </c>
    </row>
    <row r="75" spans="1:7" x14ac:dyDescent="0.25">
      <c r="A75" s="4" t="s">
        <v>2</v>
      </c>
      <c r="B75" s="4" t="s">
        <v>489</v>
      </c>
      <c r="C75" s="4" t="s">
        <v>491</v>
      </c>
      <c r="D75" s="4" t="s">
        <v>488</v>
      </c>
      <c r="E75" s="5"/>
      <c r="F75" s="4" t="s">
        <v>21</v>
      </c>
      <c r="G75" s="4" t="s">
        <v>490</v>
      </c>
    </row>
    <row r="76" spans="1:7" x14ac:dyDescent="0.25">
      <c r="A76" s="4" t="s">
        <v>11</v>
      </c>
      <c r="B76" s="4" t="s">
        <v>11</v>
      </c>
      <c r="C76" s="4" t="s">
        <v>648</v>
      </c>
      <c r="D76" s="4" t="s">
        <v>708</v>
      </c>
      <c r="E76" s="5" t="s">
        <v>707</v>
      </c>
      <c r="F76" s="4"/>
      <c r="G76" s="4"/>
    </row>
    <row r="77" spans="1:7" x14ac:dyDescent="0.25">
      <c r="A77" s="4" t="s">
        <v>21</v>
      </c>
      <c r="B77" s="4" t="s">
        <v>21</v>
      </c>
      <c r="C77" s="4"/>
      <c r="D77" s="4" t="s">
        <v>729</v>
      </c>
      <c r="E77" s="5" t="s">
        <v>729</v>
      </c>
      <c r="F77" s="4"/>
      <c r="G77" s="4"/>
    </row>
    <row r="78" spans="1:7" x14ac:dyDescent="0.25">
      <c r="A78" s="4" t="s">
        <v>11</v>
      </c>
      <c r="B78" s="4" t="s">
        <v>13</v>
      </c>
      <c r="C78" s="4" t="s">
        <v>479</v>
      </c>
      <c r="D78" s="4" t="s">
        <v>1</v>
      </c>
      <c r="E78" s="5" t="s">
        <v>660</v>
      </c>
      <c r="F78" s="4" t="s">
        <v>481</v>
      </c>
      <c r="G78" s="4" t="s">
        <v>605</v>
      </c>
    </row>
    <row r="79" spans="1:7" x14ac:dyDescent="0.25">
      <c r="A79" s="4" t="s">
        <v>74</v>
      </c>
      <c r="B79" s="4" t="s">
        <v>113</v>
      </c>
      <c r="C79" s="4" t="s">
        <v>495</v>
      </c>
      <c r="D79" s="4" t="s">
        <v>545</v>
      </c>
      <c r="E79" s="5" t="s">
        <v>727</v>
      </c>
      <c r="F79" s="4" t="s">
        <v>21</v>
      </c>
      <c r="G79" s="4" t="s">
        <v>546</v>
      </c>
    </row>
    <row r="80" spans="1:7" x14ac:dyDescent="0.25">
      <c r="A80" s="4" t="s">
        <v>151</v>
      </c>
      <c r="B80" s="4" t="s">
        <v>113</v>
      </c>
      <c r="C80" s="4" t="s">
        <v>495</v>
      </c>
      <c r="D80" s="4" t="s">
        <v>545</v>
      </c>
      <c r="E80" s="5" t="s">
        <v>727</v>
      </c>
      <c r="F80" s="4" t="s">
        <v>21</v>
      </c>
      <c r="G80" s="4" t="s">
        <v>592</v>
      </c>
    </row>
    <row r="81" spans="1:7" x14ac:dyDescent="0.25">
      <c r="A81" s="4" t="s">
        <v>48</v>
      </c>
      <c r="B81" s="4" t="s">
        <v>50</v>
      </c>
      <c r="C81" s="4" t="s">
        <v>485</v>
      </c>
      <c r="D81" s="4" t="s">
        <v>515</v>
      </c>
      <c r="E81" s="5" t="s">
        <v>728</v>
      </c>
      <c r="F81" s="4" t="s">
        <v>74</v>
      </c>
      <c r="G81" s="4" t="s">
        <v>516</v>
      </c>
    </row>
    <row r="82" spans="1:7" x14ac:dyDescent="0.25">
      <c r="A82" s="4" t="s">
        <v>70</v>
      </c>
      <c r="B82" s="4" t="s">
        <v>280</v>
      </c>
      <c r="C82" s="4" t="s">
        <v>491</v>
      </c>
      <c r="D82" s="4" t="s">
        <v>714</v>
      </c>
      <c r="E82" s="5" t="s">
        <v>715</v>
      </c>
      <c r="F82" s="4"/>
      <c r="G82" s="4"/>
    </row>
    <row r="83" spans="1:7" x14ac:dyDescent="0.25">
      <c r="A83" s="4" t="s">
        <v>74</v>
      </c>
      <c r="B83" s="4" t="s">
        <v>141</v>
      </c>
      <c r="C83" s="4" t="s">
        <v>491</v>
      </c>
      <c r="D83" s="4" t="s">
        <v>575</v>
      </c>
      <c r="E83" s="5" t="s">
        <v>640</v>
      </c>
      <c r="F83" s="4" t="s">
        <v>481</v>
      </c>
      <c r="G83" s="4" t="s">
        <v>576</v>
      </c>
    </row>
    <row r="84" spans="1:7" x14ac:dyDescent="0.25">
      <c r="A84" s="2" t="s">
        <v>648</v>
      </c>
      <c r="B84" s="4" t="s">
        <v>218</v>
      </c>
      <c r="C84" s="4" t="s">
        <v>491</v>
      </c>
      <c r="D84" s="4" t="s">
        <v>473</v>
      </c>
      <c r="E84" s="5" t="s">
        <v>473</v>
      </c>
      <c r="F84" s="4"/>
      <c r="G84" s="4" t="s">
        <v>654</v>
      </c>
    </row>
    <row r="85" spans="1:7" x14ac:dyDescent="0.25">
      <c r="A85" s="6" t="s">
        <v>648</v>
      </c>
      <c r="B85" s="2" t="s">
        <v>226</v>
      </c>
      <c r="C85" s="4" t="s">
        <v>491</v>
      </c>
      <c r="D85" s="4" t="s">
        <v>679</v>
      </c>
      <c r="E85" s="5" t="s">
        <v>680</v>
      </c>
      <c r="F85" s="4"/>
      <c r="G85" s="4"/>
    </row>
    <row r="86" spans="1:7" x14ac:dyDescent="0.25">
      <c r="A86" s="6" t="s">
        <v>147</v>
      </c>
      <c r="B86" s="6" t="s">
        <v>147</v>
      </c>
      <c r="C86" s="4" t="s">
        <v>648</v>
      </c>
      <c r="D86" s="4" t="s">
        <v>734</v>
      </c>
      <c r="E86" s="5" t="s">
        <v>735</v>
      </c>
      <c r="F86" s="4"/>
      <c r="G86" s="4"/>
    </row>
    <row r="87" spans="1:7" x14ac:dyDescent="0.25">
      <c r="A87" s="6" t="s">
        <v>147</v>
      </c>
      <c r="B87" s="2" t="s">
        <v>362</v>
      </c>
      <c r="C87" s="4" t="s">
        <v>491</v>
      </c>
      <c r="D87" s="4" t="s">
        <v>723</v>
      </c>
      <c r="E87" s="5" t="s">
        <v>723</v>
      </c>
      <c r="F87" s="4"/>
      <c r="G87" s="4"/>
    </row>
    <row r="88" spans="1:7" s="4" customFormat="1" x14ac:dyDescent="0.25">
      <c r="A88" s="6" t="s">
        <v>147</v>
      </c>
      <c r="B88" s="6" t="s">
        <v>364</v>
      </c>
      <c r="C88" s="4" t="s">
        <v>491</v>
      </c>
      <c r="D88" s="4" t="s">
        <v>724</v>
      </c>
      <c r="E88" s="4" t="s">
        <v>726</v>
      </c>
    </row>
    <row r="89" spans="1:7" s="4" customFormat="1" x14ac:dyDescent="0.25">
      <c r="A89" s="6" t="s">
        <v>147</v>
      </c>
      <c r="B89" s="6" t="s">
        <v>366</v>
      </c>
      <c r="C89" s="4" t="s">
        <v>491</v>
      </c>
      <c r="D89" s="4" t="s">
        <v>725</v>
      </c>
      <c r="E89" s="4" t="s">
        <v>725</v>
      </c>
    </row>
    <row r="90" spans="1:7" x14ac:dyDescent="0.25">
      <c r="A90" s="2" t="s">
        <v>137</v>
      </c>
      <c r="B90" s="4" t="s">
        <v>351</v>
      </c>
      <c r="C90" s="4" t="s">
        <v>491</v>
      </c>
      <c r="D90" s="4" t="s">
        <v>623</v>
      </c>
      <c r="E90" s="5" t="s">
        <v>698</v>
      </c>
      <c r="F90" s="4" t="s">
        <v>499</v>
      </c>
      <c r="G90" s="4" t="s">
        <v>624</v>
      </c>
    </row>
    <row r="91" spans="1:7" x14ac:dyDescent="0.25">
      <c r="A91" s="2" t="s">
        <v>137</v>
      </c>
      <c r="B91" s="4" t="s">
        <v>348</v>
      </c>
      <c r="C91" s="4" t="s">
        <v>491</v>
      </c>
      <c r="D91" s="4" t="s">
        <v>621</v>
      </c>
      <c r="E91" s="5" t="s">
        <v>697</v>
      </c>
      <c r="F91" s="4" t="s">
        <v>499</v>
      </c>
      <c r="G91" s="4" t="s">
        <v>622</v>
      </c>
    </row>
    <row r="92" spans="1:7" x14ac:dyDescent="0.25">
      <c r="A92" s="4" t="s">
        <v>126</v>
      </c>
      <c r="B92" s="4" t="s">
        <v>335</v>
      </c>
      <c r="C92" s="4" t="s">
        <v>491</v>
      </c>
      <c r="D92" s="4" t="s">
        <v>616</v>
      </c>
      <c r="E92" s="5" t="s">
        <v>699</v>
      </c>
      <c r="F92" s="4" t="s">
        <v>617</v>
      </c>
      <c r="G92" s="4" t="s">
        <v>618</v>
      </c>
    </row>
    <row r="93" spans="1:7" x14ac:dyDescent="0.25">
      <c r="A93" s="4" t="s">
        <v>17</v>
      </c>
      <c r="B93" s="4" t="s">
        <v>17</v>
      </c>
      <c r="C93" s="4" t="s">
        <v>648</v>
      </c>
      <c r="D93" s="4" t="s">
        <v>709</v>
      </c>
      <c r="E93" s="5" t="s">
        <v>709</v>
      </c>
      <c r="F93" s="4"/>
      <c r="G93" s="4"/>
    </row>
    <row r="94" spans="1:7" x14ac:dyDescent="0.25">
      <c r="A94" s="4" t="s">
        <v>17</v>
      </c>
      <c r="B94" s="4" t="s">
        <v>229</v>
      </c>
      <c r="C94" s="4" t="s">
        <v>479</v>
      </c>
      <c r="D94" s="4" t="s">
        <v>614</v>
      </c>
      <c r="E94" s="5" t="s">
        <v>683</v>
      </c>
      <c r="F94" s="4" t="s">
        <v>481</v>
      </c>
      <c r="G94" s="4" t="s">
        <v>615</v>
      </c>
    </row>
    <row r="95" spans="1:7" x14ac:dyDescent="0.25">
      <c r="A95" s="4" t="s">
        <v>17</v>
      </c>
      <c r="B95" s="4" t="s">
        <v>232</v>
      </c>
      <c r="C95" s="4" t="s">
        <v>491</v>
      </c>
      <c r="D95" s="4" t="s">
        <v>703</v>
      </c>
      <c r="E95" s="5" t="s">
        <v>704</v>
      </c>
      <c r="F95" s="4"/>
      <c r="G95" s="4"/>
    </row>
    <row r="96" spans="1:7" x14ac:dyDescent="0.25">
      <c r="A96" s="4" t="s">
        <v>178</v>
      </c>
      <c r="B96" s="4" t="s">
        <v>395</v>
      </c>
      <c r="C96" s="4" t="s">
        <v>485</v>
      </c>
      <c r="D96" s="4" t="s">
        <v>607</v>
      </c>
      <c r="E96" s="5" t="s">
        <v>694</v>
      </c>
      <c r="F96" s="4" t="s">
        <v>608</v>
      </c>
      <c r="G96" s="4" t="s">
        <v>609</v>
      </c>
    </row>
    <row r="97" spans="1:7" x14ac:dyDescent="0.25">
      <c r="A97" s="4" t="s">
        <v>151</v>
      </c>
      <c r="B97" s="4" t="s">
        <v>176</v>
      </c>
      <c r="C97" s="4" t="s">
        <v>491</v>
      </c>
      <c r="D97" s="4" t="s">
        <v>590</v>
      </c>
      <c r="E97" s="5" t="s">
        <v>695</v>
      </c>
      <c r="F97" s="4" t="s">
        <v>178</v>
      </c>
      <c r="G97" s="4" t="s">
        <v>591</v>
      </c>
    </row>
    <row r="98" spans="1:7" x14ac:dyDescent="0.25">
      <c r="A98" s="4" t="s">
        <v>178</v>
      </c>
      <c r="B98" s="4" t="s">
        <v>397</v>
      </c>
      <c r="C98" s="4" t="s">
        <v>485</v>
      </c>
      <c r="D98" s="4" t="s">
        <v>610</v>
      </c>
      <c r="E98" s="5" t="s">
        <v>696</v>
      </c>
      <c r="F98" s="4" t="s">
        <v>611</v>
      </c>
      <c r="G98" s="4" t="s">
        <v>612</v>
      </c>
    </row>
    <row r="99" spans="1:7" x14ac:dyDescent="0.25">
      <c r="A99" s="6"/>
      <c r="B99" s="2" t="s">
        <v>89</v>
      </c>
      <c r="C99" s="4" t="s">
        <v>648</v>
      </c>
      <c r="D99" s="4" t="s">
        <v>663</v>
      </c>
      <c r="E99" s="5" t="s">
        <v>664</v>
      </c>
      <c r="F99" s="4"/>
      <c r="G99" s="4"/>
    </row>
    <row r="100" spans="1:7" x14ac:dyDescent="0.25">
      <c r="A100" s="6" t="s">
        <v>648</v>
      </c>
      <c r="B100" s="2" t="s">
        <v>296</v>
      </c>
      <c r="C100" s="4" t="s">
        <v>491</v>
      </c>
      <c r="D100" s="4" t="s">
        <v>671</v>
      </c>
      <c r="E100" s="5" t="s">
        <v>672</v>
      </c>
      <c r="F100" s="4"/>
      <c r="G100" s="4"/>
    </row>
    <row r="101" spans="1:7" x14ac:dyDescent="0.25">
      <c r="A101" s="2" t="s">
        <v>648</v>
      </c>
      <c r="B101" s="2" t="s">
        <v>83</v>
      </c>
      <c r="C101" s="4" t="s">
        <v>491</v>
      </c>
      <c r="D101" s="4" t="s">
        <v>1</v>
      </c>
      <c r="E101" s="5" t="s">
        <v>660</v>
      </c>
      <c r="F101" s="4"/>
      <c r="G101" s="4"/>
    </row>
    <row r="102" spans="1:7" x14ac:dyDescent="0.25">
      <c r="A102" s="6" t="s">
        <v>648</v>
      </c>
      <c r="B102" s="2" t="s">
        <v>87</v>
      </c>
      <c r="C102" s="4" t="s">
        <v>491</v>
      </c>
      <c r="D102" s="4" t="s">
        <v>663</v>
      </c>
      <c r="E102" s="5" t="s">
        <v>664</v>
      </c>
      <c r="F102" s="4"/>
      <c r="G102" s="4"/>
    </row>
    <row r="103" spans="1:7" x14ac:dyDescent="0.25">
      <c r="A103" s="6" t="s">
        <v>648</v>
      </c>
      <c r="B103" s="2" t="s">
        <v>91</v>
      </c>
      <c r="C103" s="4" t="s">
        <v>491</v>
      </c>
      <c r="D103" s="4" t="s">
        <v>673</v>
      </c>
      <c r="E103" s="5" t="s">
        <v>673</v>
      </c>
      <c r="F103" s="4"/>
      <c r="G103" s="4"/>
    </row>
    <row r="104" spans="1:7" x14ac:dyDescent="0.25">
      <c r="A104" s="6" t="s">
        <v>648</v>
      </c>
      <c r="B104" s="2" t="s">
        <v>95</v>
      </c>
      <c r="C104" s="4" t="s">
        <v>491</v>
      </c>
      <c r="D104" s="4" t="s">
        <v>676</v>
      </c>
      <c r="E104" s="5" t="s">
        <v>675</v>
      </c>
      <c r="F104" s="4"/>
      <c r="G104" s="4"/>
    </row>
    <row r="105" spans="1:7" x14ac:dyDescent="0.25">
      <c r="A105" s="6" t="s">
        <v>648</v>
      </c>
      <c r="B105" s="2" t="s">
        <v>93</v>
      </c>
      <c r="C105" s="4" t="s">
        <v>491</v>
      </c>
      <c r="D105" s="4" t="s">
        <v>674</v>
      </c>
      <c r="E105" s="5" t="s">
        <v>674</v>
      </c>
      <c r="F105" s="4"/>
      <c r="G105" s="4"/>
    </row>
    <row r="106" spans="1:7" x14ac:dyDescent="0.25">
      <c r="A106" s="6" t="s">
        <v>648</v>
      </c>
      <c r="B106" s="2" t="s">
        <v>292</v>
      </c>
      <c r="C106" s="4" t="s">
        <v>491</v>
      </c>
      <c r="D106" s="4" t="s">
        <v>667</v>
      </c>
      <c r="E106" s="5" t="s">
        <v>668</v>
      </c>
      <c r="F106" s="4"/>
      <c r="G106" s="4"/>
    </row>
    <row r="107" spans="1:7" x14ac:dyDescent="0.25">
      <c r="A107" s="6"/>
      <c r="B107" s="7" t="s">
        <v>81</v>
      </c>
      <c r="C107" s="4" t="s">
        <v>648</v>
      </c>
      <c r="D107" s="4" t="s">
        <v>681</v>
      </c>
      <c r="E107" s="5" t="s">
        <v>682</v>
      </c>
      <c r="F107" s="4"/>
      <c r="G107" s="4"/>
    </row>
    <row r="108" spans="1:7" x14ac:dyDescent="0.25">
      <c r="A108" s="6" t="s">
        <v>648</v>
      </c>
      <c r="B108" s="2" t="s">
        <v>85</v>
      </c>
      <c r="C108" s="4" t="s">
        <v>491</v>
      </c>
      <c r="D108" s="4" t="s">
        <v>661</v>
      </c>
      <c r="E108" s="5" t="s">
        <v>662</v>
      </c>
      <c r="F108" s="4"/>
      <c r="G108" s="4"/>
    </row>
    <row r="109" spans="1:7" x14ac:dyDescent="0.25">
      <c r="A109" s="6" t="s">
        <v>648</v>
      </c>
      <c r="B109" s="2" t="s">
        <v>294</v>
      </c>
      <c r="C109" s="4" t="s">
        <v>491</v>
      </c>
      <c r="D109" s="4" t="s">
        <v>669</v>
      </c>
      <c r="E109" s="5" t="s">
        <v>670</v>
      </c>
      <c r="F109" s="4"/>
      <c r="G109" s="4"/>
    </row>
    <row r="110" spans="1:7" x14ac:dyDescent="0.25">
      <c r="A110" s="6" t="s">
        <v>648</v>
      </c>
      <c r="B110" s="2" t="s">
        <v>290</v>
      </c>
      <c r="C110" s="4" t="s">
        <v>491</v>
      </c>
      <c r="D110" s="4" t="s">
        <v>665</v>
      </c>
      <c r="E110" s="5" t="s">
        <v>666</v>
      </c>
      <c r="F110" s="4"/>
      <c r="G110" s="4"/>
    </row>
    <row r="111" spans="1:7" x14ac:dyDescent="0.25">
      <c r="A111" s="6" t="s">
        <v>648</v>
      </c>
      <c r="B111" s="7" t="s">
        <v>220</v>
      </c>
      <c r="C111" s="4" t="s">
        <v>491</v>
      </c>
      <c r="D111" s="4" t="s">
        <v>492</v>
      </c>
      <c r="E111" s="5" t="s">
        <v>651</v>
      </c>
      <c r="F111" s="4"/>
      <c r="G111" s="4" t="s">
        <v>653</v>
      </c>
    </row>
  </sheetData>
  <autoFilter ref="A1:G96">
    <sortState ref="A2:G96">
      <sortCondition ref="B1:B80"/>
    </sortState>
  </autoFilter>
  <pageMargins left="0.7" right="0.7" top="0.75" bottom="0.75" header="0.3" footer="0.3"/>
  <pageSetup paperSize="9"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7" zoomScale="98" zoomScaleNormal="98" zoomScalePageLayoutView="150" workbookViewId="0">
      <selection activeCell="A5" sqref="A5"/>
    </sheetView>
  </sheetViews>
  <sheetFormatPr defaultColWidth="8.85546875" defaultRowHeight="15" x14ac:dyDescent="0.25"/>
  <cols>
    <col min="1" max="1" width="30.28515625" style="17" customWidth="1"/>
    <col min="2" max="2" width="15.28515625" style="17" customWidth="1"/>
    <col min="3" max="3" width="21.42578125" style="17" customWidth="1"/>
    <col min="4" max="4" width="70.5703125" style="17" hidden="1" customWidth="1"/>
    <col min="5" max="5" width="55.28515625" style="17" hidden="1" customWidth="1"/>
    <col min="6" max="6" width="91.28515625" style="28" customWidth="1"/>
    <col min="7" max="7" width="13.7109375" style="17" customWidth="1"/>
    <col min="8" max="16384" width="8.85546875" style="17"/>
  </cols>
  <sheetData>
    <row r="1" spans="1:7" s="14" customFormat="1" ht="36.950000000000003" x14ac:dyDescent="0.45">
      <c r="A1" s="12" t="s">
        <v>738</v>
      </c>
      <c r="B1" s="12" t="s">
        <v>739</v>
      </c>
      <c r="C1" s="12" t="s">
        <v>740</v>
      </c>
      <c r="D1" s="12" t="s">
        <v>741</v>
      </c>
      <c r="E1" s="12" t="s">
        <v>742</v>
      </c>
      <c r="F1" s="13" t="s">
        <v>743</v>
      </c>
      <c r="G1" s="13" t="s">
        <v>744</v>
      </c>
    </row>
    <row r="2" spans="1:7" ht="30" x14ac:dyDescent="0.25">
      <c r="A2" s="37" t="s">
        <v>745</v>
      </c>
      <c r="B2" s="2" t="s">
        <v>746</v>
      </c>
      <c r="C2" s="2" t="s">
        <v>747</v>
      </c>
      <c r="D2" s="2" t="s">
        <v>748</v>
      </c>
      <c r="E2" s="2"/>
      <c r="F2" s="15" t="s">
        <v>530</v>
      </c>
      <c r="G2" s="16" t="s">
        <v>749</v>
      </c>
    </row>
    <row r="3" spans="1:7" ht="30" x14ac:dyDescent="0.25">
      <c r="A3" s="37" t="s">
        <v>750</v>
      </c>
      <c r="B3" s="2" t="s">
        <v>746</v>
      </c>
      <c r="C3" s="2" t="s">
        <v>751</v>
      </c>
      <c r="D3" s="2" t="s">
        <v>752</v>
      </c>
      <c r="E3" s="2"/>
      <c r="F3" s="15" t="s">
        <v>753</v>
      </c>
      <c r="G3" s="16" t="s">
        <v>749</v>
      </c>
    </row>
    <row r="4" spans="1:7" ht="72.75" customHeight="1" x14ac:dyDescent="0.25">
      <c r="A4" s="38" t="s">
        <v>754</v>
      </c>
      <c r="B4" s="2" t="s">
        <v>755</v>
      </c>
      <c r="C4" s="18" t="s">
        <v>756</v>
      </c>
      <c r="D4" s="18" t="s">
        <v>757</v>
      </c>
      <c r="E4" s="2"/>
      <c r="F4" s="15" t="s">
        <v>758</v>
      </c>
      <c r="G4" s="16" t="s">
        <v>759</v>
      </c>
    </row>
    <row r="5" spans="1:7" ht="45" x14ac:dyDescent="0.25">
      <c r="A5" s="45" t="s">
        <v>760</v>
      </c>
      <c r="B5" s="19" t="s">
        <v>755</v>
      </c>
      <c r="C5" s="19" t="s">
        <v>761</v>
      </c>
      <c r="D5" s="20" t="s">
        <v>762</v>
      </c>
      <c r="E5" s="19" t="s">
        <v>763</v>
      </c>
      <c r="F5" s="15" t="s">
        <v>764</v>
      </c>
      <c r="G5" s="16" t="s">
        <v>759</v>
      </c>
    </row>
    <row r="6" spans="1:7" ht="75" x14ac:dyDescent="0.25">
      <c r="A6" s="37" t="s">
        <v>765</v>
      </c>
      <c r="B6" s="2" t="s">
        <v>755</v>
      </c>
      <c r="C6" s="18" t="s">
        <v>766</v>
      </c>
      <c r="D6" s="21" t="s">
        <v>767</v>
      </c>
      <c r="E6" s="2"/>
      <c r="F6" s="15" t="s">
        <v>768</v>
      </c>
      <c r="G6" s="16" t="s">
        <v>769</v>
      </c>
    </row>
    <row r="7" spans="1:7" x14ac:dyDescent="0.25">
      <c r="A7" s="37" t="s">
        <v>770</v>
      </c>
      <c r="B7" s="2" t="s">
        <v>771</v>
      </c>
      <c r="C7" s="18" t="s">
        <v>772</v>
      </c>
      <c r="D7" s="2" t="s">
        <v>773</v>
      </c>
      <c r="E7" s="2"/>
      <c r="F7" s="15" t="s">
        <v>774</v>
      </c>
      <c r="G7" s="16" t="s">
        <v>759</v>
      </c>
    </row>
    <row r="8" spans="1:7" ht="45" x14ac:dyDescent="0.25">
      <c r="A8" s="38" t="s">
        <v>775</v>
      </c>
      <c r="B8" s="2" t="s">
        <v>771</v>
      </c>
      <c r="C8" s="22" t="s">
        <v>776</v>
      </c>
      <c r="D8" s="23" t="s">
        <v>777</v>
      </c>
      <c r="E8" s="2"/>
      <c r="F8" s="15" t="s">
        <v>778</v>
      </c>
      <c r="G8" s="16" t="s">
        <v>769</v>
      </c>
    </row>
    <row r="9" spans="1:7" ht="60" x14ac:dyDescent="0.25">
      <c r="A9" s="38" t="s">
        <v>779</v>
      </c>
      <c r="B9" s="19" t="s">
        <v>771</v>
      </c>
      <c r="C9" s="18" t="s">
        <v>780</v>
      </c>
      <c r="D9" s="20" t="s">
        <v>781</v>
      </c>
      <c r="E9" s="24" t="s">
        <v>782</v>
      </c>
      <c r="F9" s="15" t="s">
        <v>783</v>
      </c>
      <c r="G9" s="16" t="s">
        <v>759</v>
      </c>
    </row>
    <row r="10" spans="1:7" ht="45" x14ac:dyDescent="0.25">
      <c r="A10" s="38" t="s">
        <v>784</v>
      </c>
      <c r="B10" s="2" t="s">
        <v>771</v>
      </c>
      <c r="C10" s="2" t="s">
        <v>785</v>
      </c>
      <c r="D10" s="2" t="s">
        <v>786</v>
      </c>
      <c r="E10" s="2"/>
      <c r="F10" s="15" t="s">
        <v>787</v>
      </c>
      <c r="G10" s="16" t="s">
        <v>759</v>
      </c>
    </row>
    <row r="11" spans="1:7" ht="30" x14ac:dyDescent="0.25">
      <c r="A11" s="37" t="s">
        <v>788</v>
      </c>
      <c r="B11" s="2" t="s">
        <v>771</v>
      </c>
      <c r="C11" s="2" t="s">
        <v>789</v>
      </c>
      <c r="D11" s="23" t="s">
        <v>790</v>
      </c>
      <c r="E11" s="2"/>
      <c r="F11" s="15" t="s">
        <v>791</v>
      </c>
      <c r="G11" s="16" t="s">
        <v>759</v>
      </c>
    </row>
    <row r="12" spans="1:7" x14ac:dyDescent="0.25">
      <c r="A12" s="37" t="s">
        <v>792</v>
      </c>
      <c r="B12" s="2" t="s">
        <v>771</v>
      </c>
      <c r="C12" s="2" t="s">
        <v>793</v>
      </c>
      <c r="D12" s="2" t="s">
        <v>794</v>
      </c>
      <c r="E12" s="2"/>
      <c r="F12" s="15" t="s">
        <v>795</v>
      </c>
      <c r="G12" s="16" t="s">
        <v>769</v>
      </c>
    </row>
    <row r="13" spans="1:7" x14ac:dyDescent="0.25">
      <c r="A13" s="37" t="s">
        <v>796</v>
      </c>
      <c r="B13" s="2" t="s">
        <v>771</v>
      </c>
      <c r="C13" s="2" t="s">
        <v>797</v>
      </c>
      <c r="D13" s="2" t="s">
        <v>798</v>
      </c>
      <c r="E13" s="2"/>
      <c r="F13" s="15" t="s">
        <v>799</v>
      </c>
      <c r="G13" s="16" t="s">
        <v>769</v>
      </c>
    </row>
    <row r="14" spans="1:7" ht="45" x14ac:dyDescent="0.25">
      <c r="A14" s="37" t="s">
        <v>800</v>
      </c>
      <c r="B14" s="2" t="s">
        <v>771</v>
      </c>
      <c r="C14" s="22" t="s">
        <v>801</v>
      </c>
      <c r="D14" s="2" t="s">
        <v>802</v>
      </c>
      <c r="E14" s="2"/>
      <c r="F14" s="15" t="s">
        <v>803</v>
      </c>
      <c r="G14" s="16" t="s">
        <v>759</v>
      </c>
    </row>
    <row r="15" spans="1:7" ht="45" x14ac:dyDescent="0.25">
      <c r="A15" s="37" t="s">
        <v>804</v>
      </c>
      <c r="B15" s="2" t="s">
        <v>771</v>
      </c>
      <c r="C15" s="22" t="s">
        <v>805</v>
      </c>
      <c r="D15" s="6" t="s">
        <v>806</v>
      </c>
      <c r="E15" s="2"/>
      <c r="F15" s="15" t="s">
        <v>807</v>
      </c>
      <c r="G15" s="16" t="s">
        <v>759</v>
      </c>
    </row>
    <row r="16" spans="1:7" x14ac:dyDescent="0.25">
      <c r="A16" s="38" t="s">
        <v>141</v>
      </c>
      <c r="B16" s="2" t="s">
        <v>771</v>
      </c>
      <c r="C16" s="2" t="s">
        <v>808</v>
      </c>
      <c r="D16" s="2" t="s">
        <v>809</v>
      </c>
      <c r="E16" s="2" t="s">
        <v>810</v>
      </c>
      <c r="F16" s="15" t="s">
        <v>811</v>
      </c>
      <c r="G16" s="16" t="s">
        <v>769</v>
      </c>
    </row>
    <row r="17" spans="1:7" ht="75" x14ac:dyDescent="0.25">
      <c r="A17" s="38" t="s">
        <v>812</v>
      </c>
      <c r="B17" s="19" t="s">
        <v>746</v>
      </c>
      <c r="C17" s="19" t="s">
        <v>690</v>
      </c>
      <c r="D17" s="20" t="s">
        <v>813</v>
      </c>
      <c r="E17" s="19" t="s">
        <v>814</v>
      </c>
      <c r="F17" s="15" t="s">
        <v>815</v>
      </c>
      <c r="G17" s="16" t="s">
        <v>749</v>
      </c>
    </row>
    <row r="18" spans="1:7" ht="30" x14ac:dyDescent="0.25">
      <c r="A18" s="37" t="s">
        <v>816</v>
      </c>
      <c r="B18" s="2" t="s">
        <v>755</v>
      </c>
      <c r="C18" s="2" t="s">
        <v>817</v>
      </c>
      <c r="D18" s="6" t="s">
        <v>818</v>
      </c>
      <c r="E18" s="2"/>
      <c r="F18" s="25" t="s">
        <v>582</v>
      </c>
      <c r="G18" s="16" t="s">
        <v>759</v>
      </c>
    </row>
    <row r="19" spans="1:7" ht="45" x14ac:dyDescent="0.25">
      <c r="A19" s="37" t="s">
        <v>819</v>
      </c>
      <c r="B19" s="2" t="s">
        <v>755</v>
      </c>
      <c r="C19" s="2" t="s">
        <v>747</v>
      </c>
      <c r="D19" s="6" t="s">
        <v>820</v>
      </c>
      <c r="E19" s="2"/>
      <c r="F19" s="15" t="s">
        <v>603</v>
      </c>
      <c r="G19" s="16" t="s">
        <v>759</v>
      </c>
    </row>
    <row r="20" spans="1:7" ht="60" x14ac:dyDescent="0.25">
      <c r="A20" s="38" t="s">
        <v>821</v>
      </c>
      <c r="B20" s="19" t="s">
        <v>755</v>
      </c>
      <c r="C20" s="19" t="s">
        <v>822</v>
      </c>
      <c r="D20" s="26" t="s">
        <v>823</v>
      </c>
      <c r="E20" s="2" t="s">
        <v>824</v>
      </c>
      <c r="F20" s="15" t="s">
        <v>586</v>
      </c>
      <c r="G20" s="16" t="s">
        <v>769</v>
      </c>
    </row>
    <row r="21" spans="1:7" x14ac:dyDescent="0.25">
      <c r="A21" s="37" t="s">
        <v>825</v>
      </c>
      <c r="B21" s="2" t="s">
        <v>771</v>
      </c>
      <c r="C21" s="27" t="s">
        <v>826</v>
      </c>
      <c r="D21" s="23" t="s">
        <v>827</v>
      </c>
      <c r="E21" s="27"/>
      <c r="F21" s="15" t="s">
        <v>828</v>
      </c>
      <c r="G21" s="16" t="s">
        <v>769</v>
      </c>
    </row>
    <row r="22" spans="1:7" ht="30" x14ac:dyDescent="0.25">
      <c r="A22" s="43" t="s">
        <v>829</v>
      </c>
      <c r="B22" s="2" t="s">
        <v>771</v>
      </c>
      <c r="C22" s="27" t="s">
        <v>830</v>
      </c>
      <c r="D22" s="2" t="s">
        <v>831</v>
      </c>
      <c r="E22" s="27"/>
      <c r="F22" s="15" t="s">
        <v>598</v>
      </c>
      <c r="G22" s="16" t="s">
        <v>769</v>
      </c>
    </row>
    <row r="24" spans="1:7" ht="14.45" hidden="1" x14ac:dyDescent="0.35">
      <c r="A24" s="17" t="s">
        <v>832</v>
      </c>
    </row>
    <row r="25" spans="1:7" ht="29.1" hidden="1" x14ac:dyDescent="0.35">
      <c r="A25" s="29" t="s">
        <v>833</v>
      </c>
    </row>
    <row r="26" spans="1:7" ht="29.1" hidden="1" x14ac:dyDescent="0.35">
      <c r="A26" s="29" t="s">
        <v>834</v>
      </c>
    </row>
    <row r="27" spans="1:7" ht="29.1" hidden="1" x14ac:dyDescent="0.35">
      <c r="A27" s="29" t="s">
        <v>835</v>
      </c>
    </row>
    <row r="28" spans="1:7" ht="43.5" hidden="1" x14ac:dyDescent="0.35">
      <c r="A28" s="29" t="s">
        <v>836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dcat_edit_weergave</vt:lpstr>
      <vt:lpstr>dcat_terms</vt:lpstr>
      <vt:lpstr>input_Dirk_Mathias</vt:lpstr>
      <vt:lpstr>dcat_terms!_ftnref1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2018-07-05T15:19:51Z</dcterms:modified>
</cp:coreProperties>
</file>