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437e5b98118b58/Documents/BSSG2019/Model/"/>
    </mc:Choice>
  </mc:AlternateContent>
  <xr:revisionPtr revIDLastSave="0" documentId="8_{541EE01A-8310-41B5-B122-40EA5745D035}" xr6:coauthVersionLast="40" xr6:coauthVersionMax="40" xr10:uidLastSave="{00000000-0000-0000-0000-000000000000}"/>
  <bookViews>
    <workbookView xWindow="-98" yWindow="-98" windowWidth="20715" windowHeight="13276" xr2:uid="{6A867160-3B37-4F79-8117-2DBAAA62A4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H8" i="1"/>
  <c r="B13" i="1"/>
  <c r="F9" i="1"/>
  <c r="F10" i="1"/>
  <c r="F14" i="1"/>
  <c r="F16" i="1"/>
  <c r="F20" i="1"/>
  <c r="F21" i="1"/>
  <c r="F25" i="1"/>
  <c r="F26" i="1"/>
  <c r="F30" i="1"/>
  <c r="F32" i="1"/>
  <c r="F36" i="1"/>
  <c r="F37" i="1"/>
  <c r="F8" i="1"/>
  <c r="F6" i="1"/>
  <c r="F11" i="1" s="1"/>
  <c r="I24" i="1" l="1"/>
  <c r="I20" i="1"/>
  <c r="I32" i="1"/>
  <c r="I16" i="1"/>
  <c r="I36" i="1"/>
  <c r="I28" i="1"/>
  <c r="I12" i="1"/>
  <c r="I35" i="1"/>
  <c r="I27" i="1"/>
  <c r="I19" i="1"/>
  <c r="I11" i="1"/>
  <c r="I38" i="1"/>
  <c r="I34" i="1"/>
  <c r="I30" i="1"/>
  <c r="I26" i="1"/>
  <c r="I22" i="1"/>
  <c r="I18" i="1"/>
  <c r="I14" i="1"/>
  <c r="I10" i="1"/>
  <c r="I31" i="1"/>
  <c r="I23" i="1"/>
  <c r="I15" i="1"/>
  <c r="I37" i="1"/>
  <c r="I33" i="1"/>
  <c r="I29" i="1"/>
  <c r="I25" i="1"/>
  <c r="I21" i="1"/>
  <c r="I17" i="1"/>
  <c r="I13" i="1"/>
  <c r="H9" i="1"/>
  <c r="G9" i="1" s="1"/>
  <c r="F34" i="1"/>
  <c r="F29" i="1"/>
  <c r="F24" i="1"/>
  <c r="F18" i="1"/>
  <c r="F13" i="1"/>
  <c r="F38" i="1"/>
  <c r="F33" i="1"/>
  <c r="F28" i="1"/>
  <c r="F22" i="1"/>
  <c r="F17" i="1"/>
  <c r="F12" i="1"/>
  <c r="F35" i="1"/>
  <c r="F31" i="1"/>
  <c r="F27" i="1"/>
  <c r="F23" i="1"/>
  <c r="F19" i="1"/>
  <c r="F15" i="1"/>
  <c r="H10" i="1" l="1"/>
  <c r="H11" i="1" s="1"/>
  <c r="H12" i="1" s="1"/>
  <c r="G10" i="1" l="1"/>
  <c r="G11" i="1" s="1"/>
  <c r="G12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</calcChain>
</file>

<file path=xl/sharedStrings.xml><?xml version="1.0" encoding="utf-8"?>
<sst xmlns="http://schemas.openxmlformats.org/spreadsheetml/2006/main" count="18" uniqueCount="18">
  <si>
    <t>Position</t>
  </si>
  <si>
    <t>phi_s</t>
  </si>
  <si>
    <t>Foil</t>
  </si>
  <si>
    <t>um</t>
  </si>
  <si>
    <t>sigma_eff</t>
  </si>
  <si>
    <t>a_neg</t>
  </si>
  <si>
    <t>F</t>
  </si>
  <si>
    <t>I</t>
  </si>
  <si>
    <t>Area</t>
  </si>
  <si>
    <t>Current</t>
  </si>
  <si>
    <t>dphi_s/dx</t>
  </si>
  <si>
    <t>d^2phi_s/dx^2</t>
  </si>
  <si>
    <t>J_Li</t>
  </si>
  <si>
    <t>V</t>
  </si>
  <si>
    <t>A/cm^2</t>
  </si>
  <si>
    <t>A/cm^3</t>
  </si>
  <si>
    <t>t+</t>
  </si>
  <si>
    <t>mol/cm^3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</si>
</sst>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Sheet1!$F$8:$F$38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</c:numCache>
            </c:numRef>
          </c:xVal>
          <c:yVal>
            <c:numRef>
              <c:f>Sheet1!$G$8:$G$38</c:f>
              <c:numCache>
                <c:formatCode>General</c:formatCode>
                <c:ptCount val="31"/>
                <c:pt idx="0">
                  <c:v>4.5</c:v>
                </c:pt>
                <c:pt idx="1">
                  <c:v>4.4999999942912288</c:v>
                </c:pt>
                <c:pt idx="2">
                  <c:v>4.4999999885879713</c:v>
                </c:pt>
                <c:pt idx="3">
                  <c:v>4.4999999828902286</c:v>
                </c:pt>
                <c:pt idx="4">
                  <c:v>4.4999999771979997</c:v>
                </c:pt>
                <c:pt idx="5">
                  <c:v>4.4999999715112855</c:v>
                </c:pt>
                <c:pt idx="6">
                  <c:v>4.4999999658300851</c:v>
                </c:pt>
                <c:pt idx="7">
                  <c:v>4.4999999601543994</c:v>
                </c:pt>
                <c:pt idx="8">
                  <c:v>4.4999999544842284</c:v>
                </c:pt>
                <c:pt idx="9">
                  <c:v>4.4999999488195712</c:v>
                </c:pt>
                <c:pt idx="10">
                  <c:v>4.4999999431604287</c:v>
                </c:pt>
                <c:pt idx="11">
                  <c:v>4.4999999375068001</c:v>
                </c:pt>
                <c:pt idx="12">
                  <c:v>4.4999999318586861</c:v>
                </c:pt>
                <c:pt idx="13">
                  <c:v>4.4999999262160859</c:v>
                </c:pt>
                <c:pt idx="14">
                  <c:v>4.4999999205790004</c:v>
                </c:pt>
                <c:pt idx="15">
                  <c:v>4.4999999149474288</c:v>
                </c:pt>
                <c:pt idx="16">
                  <c:v>4.4999999093213718</c:v>
                </c:pt>
                <c:pt idx="17">
                  <c:v>4.4999999037008287</c:v>
                </c:pt>
                <c:pt idx="18">
                  <c:v>4.4999998980858003</c:v>
                </c:pt>
                <c:pt idx="19">
                  <c:v>4.4999998924762856</c:v>
                </c:pt>
                <c:pt idx="20">
                  <c:v>4.4999998868722857</c:v>
                </c:pt>
                <c:pt idx="21">
                  <c:v>4.4999998812737996</c:v>
                </c:pt>
                <c:pt idx="22">
                  <c:v>4.4999998756808282</c:v>
                </c:pt>
                <c:pt idx="23">
                  <c:v>4.4999998700933714</c:v>
                </c:pt>
                <c:pt idx="24">
                  <c:v>4.4999998645114285</c:v>
                </c:pt>
                <c:pt idx="25">
                  <c:v>4.4999998589350003</c:v>
                </c:pt>
                <c:pt idx="26">
                  <c:v>4.4999998533640859</c:v>
                </c:pt>
                <c:pt idx="27">
                  <c:v>4.4999998477986862</c:v>
                </c:pt>
                <c:pt idx="28">
                  <c:v>4.4999998422388003</c:v>
                </c:pt>
                <c:pt idx="29">
                  <c:v>4.4999998366844292</c:v>
                </c:pt>
                <c:pt idx="30">
                  <c:v>4.4999998366844292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B-451C-8AA0-73D8BCC4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43728"/>
        <c:axId val="59034244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Sheet1!$F$8:$F$38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</c:numCache>
            </c:numRef>
          </c:xVal>
          <c:yVal>
            <c:numRef>
              <c:f>Sheet1!$H$8:$H$38</c:f>
              <c:numCache>
                <c:formatCode>General</c:formatCode>
                <c:ptCount val="31"/>
                <c:pt idx="0">
                  <c:v>-1.4285714285714286E-3</c:v>
                </c:pt>
                <c:pt idx="1">
                  <c:v>-1.4271928571428572E-3</c:v>
                </c:pt>
                <c:pt idx="2">
                  <c:v>-1.4258142857142859E-3</c:v>
                </c:pt>
                <c:pt idx="3">
                  <c:v>-1.4244357142857145E-3</c:v>
                </c:pt>
                <c:pt idx="4">
                  <c:v>-1.4230571428571431E-3</c:v>
                </c:pt>
                <c:pt idx="5">
                  <c:v>-1.4216785714285718E-3</c:v>
                </c:pt>
                <c:pt idx="6">
                  <c:v>-1.4203000000000004E-3</c:v>
                </c:pt>
                <c:pt idx="7">
                  <c:v>-1.4189214285714291E-3</c:v>
                </c:pt>
                <c:pt idx="8">
                  <c:v>-1.4175428571428577E-3</c:v>
                </c:pt>
                <c:pt idx="9">
                  <c:v>-1.4161642857142864E-3</c:v>
                </c:pt>
                <c:pt idx="10">
                  <c:v>-1.414785714285715E-3</c:v>
                </c:pt>
                <c:pt idx="11">
                  <c:v>-1.4134071428571436E-3</c:v>
                </c:pt>
                <c:pt idx="12">
                  <c:v>-1.4120285714285723E-3</c:v>
                </c:pt>
                <c:pt idx="13">
                  <c:v>-1.4106500000000009E-3</c:v>
                </c:pt>
                <c:pt idx="14">
                  <c:v>-1.4092714285714296E-3</c:v>
                </c:pt>
                <c:pt idx="15">
                  <c:v>-1.4078928571428582E-3</c:v>
                </c:pt>
                <c:pt idx="16">
                  <c:v>-1.4065142857142868E-3</c:v>
                </c:pt>
                <c:pt idx="17">
                  <c:v>-1.4051357142857155E-3</c:v>
                </c:pt>
                <c:pt idx="18">
                  <c:v>-1.4037571428571441E-3</c:v>
                </c:pt>
                <c:pt idx="19">
                  <c:v>-1.4023785714285728E-3</c:v>
                </c:pt>
                <c:pt idx="20">
                  <c:v>-1.4010000000000014E-3</c:v>
                </c:pt>
                <c:pt idx="21">
                  <c:v>-1.3996214285714301E-3</c:v>
                </c:pt>
                <c:pt idx="22">
                  <c:v>-1.3982428571428587E-3</c:v>
                </c:pt>
                <c:pt idx="23">
                  <c:v>-1.3968642857142873E-3</c:v>
                </c:pt>
                <c:pt idx="24">
                  <c:v>-1.395485714285716E-3</c:v>
                </c:pt>
                <c:pt idx="25">
                  <c:v>-1.3941071428571446E-3</c:v>
                </c:pt>
                <c:pt idx="26">
                  <c:v>-1.3927285714285733E-3</c:v>
                </c:pt>
                <c:pt idx="27">
                  <c:v>-1.3913500000000019E-3</c:v>
                </c:pt>
                <c:pt idx="28">
                  <c:v>-1.3899714285714306E-3</c:v>
                </c:pt>
                <c:pt idx="29">
                  <c:v>-1.3885928571428592E-3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B-451C-8AA0-73D8BCC4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56824"/>
        <c:axId val="541857784"/>
      </c:scatterChart>
      <c:valAx>
        <c:axId val="5903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42448"/>
        <c:crosses val="autoZero"/>
        <c:crossBetween val="midCat"/>
      </c:valAx>
      <c:valAx>
        <c:axId val="590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43728"/>
        <c:crosses val="autoZero"/>
        <c:crossBetween val="midCat"/>
      </c:valAx>
      <c:valAx>
        <c:axId val="541857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6824"/>
        <c:crosses val="max"/>
        <c:crossBetween val="midCat"/>
      </c:valAx>
      <c:valAx>
        <c:axId val="541856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85778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0</xdr:row>
      <xdr:rowOff>100012</xdr:rowOff>
    </xdr:from>
    <xdr:to>
      <xdr:col>9</xdr:col>
      <xdr:colOff>557212</xdr:colOff>
      <xdr:row>3</xdr:row>
      <xdr:rowOff>178242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478AF4A5-9F51-4160-8C18-3A16E5FC0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00012"/>
          <a:ext cx="2914650" cy="621155"/>
        </a:xfrm>
        <a:prstGeom prst="rect">
          <a:avLst/>
        </a:prstGeom>
      </xdr:spPr>
    </xdr:pic>
    <xdr:clientData/>
  </xdr:twoCellAnchor>
  <xdr:twoCellAnchor editAs="oneCell">
    <xdr:from>
      <xdr:col>13</xdr:col>
      <xdr:colOff>300038</xdr:colOff>
      <xdr:row>10</xdr:row>
      <xdr:rowOff>157163</xdr:rowOff>
    </xdr:from>
    <xdr:to>
      <xdr:col>16</xdr:col>
      <xdr:colOff>404694</xdr:colOff>
      <xdr:row>13</xdr:row>
      <xdr:rowOff>177523</xdr:rowOff>
    </xdr:to>
    <xdr:pic>
      <xdr:nvPicPr>
        <xdr:cNvPr id="3" name="Picture 22">
          <a:extLst>
            <a:ext uri="{FF2B5EF4-FFF2-40B4-BE49-F238E27FC236}">
              <a16:creationId xmlns:a16="http://schemas.microsoft.com/office/drawing/2014/main" id="{D6D96BBE-27D6-4DB2-94DD-5569F86FAE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735" b="49979"/>
        <a:stretch/>
      </xdr:blipFill>
      <xdr:spPr>
        <a:xfrm>
          <a:off x="8943976" y="1423988"/>
          <a:ext cx="2047756" cy="5632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286267</xdr:colOff>
      <xdr:row>14</xdr:row>
      <xdr:rowOff>46297</xdr:rowOff>
    </xdr:from>
    <xdr:to>
      <xdr:col>16</xdr:col>
      <xdr:colOff>401074</xdr:colOff>
      <xdr:row>17</xdr:row>
      <xdr:rowOff>148290</xdr:rowOff>
    </xdr:to>
    <xdr:pic>
      <xdr:nvPicPr>
        <xdr:cNvPr id="4" name="Picture 24">
          <a:extLst>
            <a:ext uri="{FF2B5EF4-FFF2-40B4-BE49-F238E27FC236}">
              <a16:creationId xmlns:a16="http://schemas.microsoft.com/office/drawing/2014/main" id="{4D4B6B4C-E168-465F-AE6C-ACCEBC1BB2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099" t="47070" r="6387" b="-257"/>
        <a:stretch/>
      </xdr:blipFill>
      <xdr:spPr>
        <a:xfrm>
          <a:off x="8930205" y="2037022"/>
          <a:ext cx="2057907" cy="644918"/>
        </a:xfrm>
        <a:prstGeom prst="rect">
          <a:avLst/>
        </a:prstGeom>
      </xdr:spPr>
    </xdr:pic>
    <xdr:clientData/>
  </xdr:twoCellAnchor>
  <xdr:twoCellAnchor>
    <xdr:from>
      <xdr:col>13</xdr:col>
      <xdr:colOff>383381</xdr:colOff>
      <xdr:row>19</xdr:row>
      <xdr:rowOff>47624</xdr:rowOff>
    </xdr:from>
    <xdr:to>
      <xdr:col>20</xdr:col>
      <xdr:colOff>421481</xdr:colOff>
      <xdr:row>34</xdr:row>
      <xdr:rowOff>76199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1C1A4AF-9F46-4FB9-9430-386F44B9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633B-E697-4BFA-97DF-476BFD841637}">
  <dimension ref="A5:J38"/>
  <sheetViews>
    <sheetView tabSelected="1" topLeftCell="A5" workbookViewId="0">
      <selection activeCell="D17" sqref="D17"/>
    </sheetView>
  </sheetViews>
  <sheetFormatPr defaultRowHeight="14.25"/>
  <cols>
    <col min="7" max="7" width="12.19921875" bestFit="1" customWidth="1"/>
  </cols>
  <sheetData>
    <row r="5" spans="1:10">
      <c r="F5">
        <v>120</v>
      </c>
      <c r="G5">
        <v>0</v>
      </c>
    </row>
    <row r="6" spans="1:10">
      <c r="E6">
        <v>30</v>
      </c>
      <c r="F6">
        <f>F5/E6</f>
        <v>4</v>
      </c>
      <c r="G6" t="s">
        <v>13</v>
      </c>
      <c r="H6" t="s">
        <v>14</v>
      </c>
      <c r="I6" t="s">
        <v>15</v>
      </c>
      <c r="J6" t="s">
        <v>17</v>
      </c>
    </row>
    <row r="7" spans="1:10">
      <c r="E7" t="s">
        <v>0</v>
      </c>
      <c r="F7" t="s">
        <v>3</v>
      </c>
      <c r="G7" t="s">
        <v>1</v>
      </c>
      <c r="H7" t="s">
        <v>10</v>
      </c>
      <c r="I7" t="s">
        <v>11</v>
      </c>
      <c r="J7" t="s">
        <v>12</v>
      </c>
    </row>
    <row r="8" spans="1:10">
      <c r="A8" t="s">
        <v>4</v>
      </c>
      <c r="B8">
        <v>100</v>
      </c>
      <c r="D8" t="s">
        <v>2</v>
      </c>
      <c r="E8">
        <v>0</v>
      </c>
      <c r="F8">
        <f>E8*F$6</f>
        <v>0</v>
      </c>
      <c r="G8">
        <v>4.5</v>
      </c>
      <c r="H8">
        <f>-$B$13</f>
        <v>-1.4285714285714286E-3</v>
      </c>
    </row>
    <row r="9" spans="1:10">
      <c r="A9" t="s">
        <v>5</v>
      </c>
      <c r="B9">
        <v>0.5</v>
      </c>
      <c r="E9">
        <v>1</v>
      </c>
      <c r="F9">
        <f t="shared" ref="F9:F38" si="0">E9*F$6</f>
        <v>4</v>
      </c>
      <c r="G9">
        <f>G8+H9*F$6/1000/1000</f>
        <v>4.4999999942912288</v>
      </c>
      <c r="H9">
        <f>H8+I9*F$6/1000/1000</f>
        <v>-1.4271928571428572E-3</v>
      </c>
      <c r="I9">
        <f>J9*B$10*B$9/B$8</f>
        <v>0.34464285714285714</v>
      </c>
      <c r="J9">
        <f>B$14*B$13</f>
        <v>7.1428571428571429E-4</v>
      </c>
    </row>
    <row r="10" spans="1:10">
      <c r="A10" t="s">
        <v>6</v>
      </c>
      <c r="B10">
        <v>96500</v>
      </c>
      <c r="E10">
        <v>2</v>
      </c>
      <c r="F10">
        <f t="shared" si="0"/>
        <v>8</v>
      </c>
      <c r="G10">
        <f t="shared" ref="G10:G38" si="1">G9+H10*F$6/1000/1000</f>
        <v>4.4999999885879713</v>
      </c>
      <c r="H10">
        <f>H9+I10*F$6/1000/1000</f>
        <v>-1.4258142857142859E-3</v>
      </c>
      <c r="I10">
        <f t="shared" ref="I10:I38" si="2">J10*B$10*B$9/B$8</f>
        <v>0.34464285714285714</v>
      </c>
      <c r="J10">
        <f t="shared" ref="J10:J38" si="3">B$14*B$13</f>
        <v>7.1428571428571429E-4</v>
      </c>
    </row>
    <row r="11" spans="1:10">
      <c r="A11" t="s">
        <v>9</v>
      </c>
      <c r="B11">
        <v>1</v>
      </c>
      <c r="E11">
        <v>3</v>
      </c>
      <c r="F11">
        <f t="shared" si="0"/>
        <v>12</v>
      </c>
      <c r="G11">
        <f t="shared" si="1"/>
        <v>4.4999999828902286</v>
      </c>
      <c r="H11">
        <f>H10+I11*F$6/1000/1000</f>
        <v>-1.4244357142857145E-3</v>
      </c>
      <c r="I11">
        <f t="shared" si="2"/>
        <v>0.34464285714285714</v>
      </c>
      <c r="J11">
        <f t="shared" si="3"/>
        <v>7.1428571428571429E-4</v>
      </c>
    </row>
    <row r="12" spans="1:10">
      <c r="A12" t="s">
        <v>8</v>
      </c>
      <c r="B12">
        <v>700</v>
      </c>
      <c r="E12">
        <v>4</v>
      </c>
      <c r="F12">
        <f t="shared" si="0"/>
        <v>16</v>
      </c>
      <c r="G12">
        <f t="shared" si="1"/>
        <v>4.4999999771979997</v>
      </c>
      <c r="H12">
        <f>H11+I12*F$6/1000/1000</f>
        <v>-1.4230571428571431E-3</v>
      </c>
      <c r="I12">
        <f t="shared" si="2"/>
        <v>0.34464285714285714</v>
      </c>
      <c r="J12">
        <f t="shared" si="3"/>
        <v>7.1428571428571429E-4</v>
      </c>
    </row>
    <row r="13" spans="1:10">
      <c r="A13" t="s">
        <v>7</v>
      </c>
      <c r="B13">
        <f>B11/B12</f>
        <v>1.4285714285714286E-3</v>
      </c>
      <c r="E13">
        <v>5</v>
      </c>
      <c r="F13">
        <f t="shared" si="0"/>
        <v>20</v>
      </c>
      <c r="G13">
        <f t="shared" si="1"/>
        <v>4.4999999715112855</v>
      </c>
      <c r="H13">
        <f>H12+I13*F$6/1000/1000</f>
        <v>-1.4216785714285718E-3</v>
      </c>
      <c r="I13">
        <f t="shared" si="2"/>
        <v>0.34464285714285714</v>
      </c>
      <c r="J13">
        <f t="shared" si="3"/>
        <v>7.1428571428571429E-4</v>
      </c>
    </row>
    <row r="14" spans="1:10">
      <c r="A14" t="s">
        <v>16</v>
      </c>
      <c r="B14">
        <v>0.5</v>
      </c>
      <c r="E14">
        <v>6</v>
      </c>
      <c r="F14">
        <f t="shared" si="0"/>
        <v>24</v>
      </c>
      <c r="G14">
        <f t="shared" si="1"/>
        <v>4.4999999658300851</v>
      </c>
      <c r="H14">
        <f>H13+I14*F$6/1000/1000</f>
        <v>-1.4203000000000004E-3</v>
      </c>
      <c r="I14">
        <f t="shared" si="2"/>
        <v>0.34464285714285714</v>
      </c>
      <c r="J14">
        <f t="shared" si="3"/>
        <v>7.1428571428571429E-4</v>
      </c>
    </row>
    <row r="15" spans="1:10">
      <c r="E15">
        <v>7</v>
      </c>
      <c r="F15">
        <f t="shared" si="0"/>
        <v>28</v>
      </c>
      <c r="G15">
        <f t="shared" si="1"/>
        <v>4.4999999601543994</v>
      </c>
      <c r="H15">
        <f>H14+I15*F$6/1000/1000</f>
        <v>-1.4189214285714291E-3</v>
      </c>
      <c r="I15">
        <f t="shared" si="2"/>
        <v>0.34464285714285714</v>
      </c>
      <c r="J15">
        <f t="shared" si="3"/>
        <v>7.1428571428571429E-4</v>
      </c>
    </row>
    <row r="16" spans="1:10">
      <c r="E16">
        <v>8</v>
      </c>
      <c r="F16">
        <f t="shared" si="0"/>
        <v>32</v>
      </c>
      <c r="G16">
        <f t="shared" si="1"/>
        <v>4.4999999544842284</v>
      </c>
      <c r="H16">
        <f>H15+I16*F$6/1000/1000</f>
        <v>-1.4175428571428577E-3</v>
      </c>
      <c r="I16">
        <f t="shared" si="2"/>
        <v>0.34464285714285714</v>
      </c>
      <c r="J16">
        <f t="shared" si="3"/>
        <v>7.1428571428571429E-4</v>
      </c>
    </row>
    <row r="17" spans="5:10">
      <c r="E17">
        <v>9</v>
      </c>
      <c r="F17">
        <f t="shared" si="0"/>
        <v>36</v>
      </c>
      <c r="G17">
        <f t="shared" si="1"/>
        <v>4.4999999488195712</v>
      </c>
      <c r="H17">
        <f>H16+I17*F$6/1000/1000</f>
        <v>-1.4161642857142864E-3</v>
      </c>
      <c r="I17">
        <f t="shared" si="2"/>
        <v>0.34464285714285714</v>
      </c>
      <c r="J17">
        <f t="shared" si="3"/>
        <v>7.1428571428571429E-4</v>
      </c>
    </row>
    <row r="18" spans="5:10">
      <c r="E18">
        <v>10</v>
      </c>
      <c r="F18">
        <f t="shared" si="0"/>
        <v>40</v>
      </c>
      <c r="G18">
        <f t="shared" si="1"/>
        <v>4.4999999431604287</v>
      </c>
      <c r="H18">
        <f>H17+I18*F$6/1000/1000</f>
        <v>-1.414785714285715E-3</v>
      </c>
      <c r="I18">
        <f t="shared" si="2"/>
        <v>0.34464285714285714</v>
      </c>
      <c r="J18">
        <f t="shared" si="3"/>
        <v>7.1428571428571429E-4</v>
      </c>
    </row>
    <row r="19" spans="5:10">
      <c r="E19">
        <v>11</v>
      </c>
      <c r="F19">
        <f t="shared" si="0"/>
        <v>44</v>
      </c>
      <c r="G19">
        <f t="shared" si="1"/>
        <v>4.4999999375068001</v>
      </c>
      <c r="H19">
        <f>H18+I19*F$6/1000/1000</f>
        <v>-1.4134071428571436E-3</v>
      </c>
      <c r="I19">
        <f t="shared" si="2"/>
        <v>0.34464285714285714</v>
      </c>
      <c r="J19">
        <f t="shared" si="3"/>
        <v>7.1428571428571429E-4</v>
      </c>
    </row>
    <row r="20" spans="5:10">
      <c r="E20">
        <v>12</v>
      </c>
      <c r="F20">
        <f t="shared" si="0"/>
        <v>48</v>
      </c>
      <c r="G20">
        <f t="shared" si="1"/>
        <v>4.4999999318586861</v>
      </c>
      <c r="H20">
        <f>H19+I20*F$6/1000/1000</f>
        <v>-1.4120285714285723E-3</v>
      </c>
      <c r="I20">
        <f t="shared" si="2"/>
        <v>0.34464285714285714</v>
      </c>
      <c r="J20">
        <f t="shared" si="3"/>
        <v>7.1428571428571429E-4</v>
      </c>
    </row>
    <row r="21" spans="5:10">
      <c r="E21">
        <v>13</v>
      </c>
      <c r="F21">
        <f t="shared" si="0"/>
        <v>52</v>
      </c>
      <c r="G21">
        <f t="shared" si="1"/>
        <v>4.4999999262160859</v>
      </c>
      <c r="H21">
        <f>H20+I21*F$6/1000/1000</f>
        <v>-1.4106500000000009E-3</v>
      </c>
      <c r="I21">
        <f t="shared" si="2"/>
        <v>0.34464285714285714</v>
      </c>
      <c r="J21">
        <f t="shared" si="3"/>
        <v>7.1428571428571429E-4</v>
      </c>
    </row>
    <row r="22" spans="5:10">
      <c r="E22">
        <v>14</v>
      </c>
      <c r="F22">
        <f t="shared" si="0"/>
        <v>56</v>
      </c>
      <c r="G22">
        <f t="shared" si="1"/>
        <v>4.4999999205790004</v>
      </c>
      <c r="H22">
        <f>H21+I22*F$6/1000/1000</f>
        <v>-1.4092714285714296E-3</v>
      </c>
      <c r="I22">
        <f t="shared" si="2"/>
        <v>0.34464285714285714</v>
      </c>
      <c r="J22">
        <f t="shared" si="3"/>
        <v>7.1428571428571429E-4</v>
      </c>
    </row>
    <row r="23" spans="5:10">
      <c r="E23">
        <v>15</v>
      </c>
      <c r="F23">
        <f t="shared" si="0"/>
        <v>60</v>
      </c>
      <c r="G23">
        <f t="shared" si="1"/>
        <v>4.4999999149474288</v>
      </c>
      <c r="H23">
        <f>H22+I23*F$6/1000/1000</f>
        <v>-1.4078928571428582E-3</v>
      </c>
      <c r="I23">
        <f t="shared" si="2"/>
        <v>0.34464285714285714</v>
      </c>
      <c r="J23">
        <f t="shared" si="3"/>
        <v>7.1428571428571429E-4</v>
      </c>
    </row>
    <row r="24" spans="5:10">
      <c r="E24">
        <v>16</v>
      </c>
      <c r="F24">
        <f t="shared" si="0"/>
        <v>64</v>
      </c>
      <c r="G24">
        <f t="shared" si="1"/>
        <v>4.4999999093213718</v>
      </c>
      <c r="H24">
        <f>H23+I24*F$6/1000/1000</f>
        <v>-1.4065142857142868E-3</v>
      </c>
      <c r="I24">
        <f t="shared" si="2"/>
        <v>0.34464285714285714</v>
      </c>
      <c r="J24">
        <f t="shared" si="3"/>
        <v>7.1428571428571429E-4</v>
      </c>
    </row>
    <row r="25" spans="5:10">
      <c r="E25">
        <v>17</v>
      </c>
      <c r="F25">
        <f t="shared" si="0"/>
        <v>68</v>
      </c>
      <c r="G25">
        <f t="shared" si="1"/>
        <v>4.4999999037008287</v>
      </c>
      <c r="H25">
        <f>H24+I25*F$6/1000/1000</f>
        <v>-1.4051357142857155E-3</v>
      </c>
      <c r="I25">
        <f t="shared" si="2"/>
        <v>0.34464285714285714</v>
      </c>
      <c r="J25">
        <f t="shared" si="3"/>
        <v>7.1428571428571429E-4</v>
      </c>
    </row>
    <row r="26" spans="5:10">
      <c r="E26">
        <v>18</v>
      </c>
      <c r="F26">
        <f t="shared" si="0"/>
        <v>72</v>
      </c>
      <c r="G26">
        <f t="shared" si="1"/>
        <v>4.4999998980858003</v>
      </c>
      <c r="H26">
        <f>H25+I26*F$6/1000/1000</f>
        <v>-1.4037571428571441E-3</v>
      </c>
      <c r="I26">
        <f t="shared" si="2"/>
        <v>0.34464285714285714</v>
      </c>
      <c r="J26">
        <f t="shared" si="3"/>
        <v>7.1428571428571429E-4</v>
      </c>
    </row>
    <row r="27" spans="5:10">
      <c r="E27">
        <v>19</v>
      </c>
      <c r="F27">
        <f t="shared" si="0"/>
        <v>76</v>
      </c>
      <c r="G27">
        <f t="shared" si="1"/>
        <v>4.4999998924762856</v>
      </c>
      <c r="H27">
        <f>H26+I27*F$6/1000/1000</f>
        <v>-1.4023785714285728E-3</v>
      </c>
      <c r="I27">
        <f t="shared" si="2"/>
        <v>0.34464285714285714</v>
      </c>
      <c r="J27">
        <f t="shared" si="3"/>
        <v>7.1428571428571429E-4</v>
      </c>
    </row>
    <row r="28" spans="5:10">
      <c r="E28">
        <v>20</v>
      </c>
      <c r="F28">
        <f t="shared" si="0"/>
        <v>80</v>
      </c>
      <c r="G28">
        <f t="shared" si="1"/>
        <v>4.4999998868722857</v>
      </c>
      <c r="H28">
        <f>H27+I28*F$6/1000/1000</f>
        <v>-1.4010000000000014E-3</v>
      </c>
      <c r="I28">
        <f t="shared" si="2"/>
        <v>0.34464285714285714</v>
      </c>
      <c r="J28">
        <f t="shared" si="3"/>
        <v>7.1428571428571429E-4</v>
      </c>
    </row>
    <row r="29" spans="5:10">
      <c r="E29">
        <v>21</v>
      </c>
      <c r="F29">
        <f t="shared" si="0"/>
        <v>84</v>
      </c>
      <c r="G29">
        <f t="shared" si="1"/>
        <v>4.4999998812737996</v>
      </c>
      <c r="H29">
        <f>H28+I29*F$6/1000/1000</f>
        <v>-1.3996214285714301E-3</v>
      </c>
      <c r="I29">
        <f t="shared" si="2"/>
        <v>0.34464285714285714</v>
      </c>
      <c r="J29">
        <f t="shared" si="3"/>
        <v>7.1428571428571429E-4</v>
      </c>
    </row>
    <row r="30" spans="5:10">
      <c r="E30">
        <v>22</v>
      </c>
      <c r="F30">
        <f t="shared" si="0"/>
        <v>88</v>
      </c>
      <c r="G30">
        <f t="shared" si="1"/>
        <v>4.4999998756808282</v>
      </c>
      <c r="H30">
        <f>H29+I30*F$6/1000/1000</f>
        <v>-1.3982428571428587E-3</v>
      </c>
      <c r="I30">
        <f t="shared" si="2"/>
        <v>0.34464285714285714</v>
      </c>
      <c r="J30">
        <f t="shared" si="3"/>
        <v>7.1428571428571429E-4</v>
      </c>
    </row>
    <row r="31" spans="5:10">
      <c r="E31">
        <v>23</v>
      </c>
      <c r="F31">
        <f t="shared" si="0"/>
        <v>92</v>
      </c>
      <c r="G31">
        <f t="shared" si="1"/>
        <v>4.4999998700933714</v>
      </c>
      <c r="H31">
        <f>H30+I31*F$6/1000/1000</f>
        <v>-1.3968642857142873E-3</v>
      </c>
      <c r="I31">
        <f t="shared" si="2"/>
        <v>0.34464285714285714</v>
      </c>
      <c r="J31">
        <f t="shared" si="3"/>
        <v>7.1428571428571429E-4</v>
      </c>
    </row>
    <row r="32" spans="5:10">
      <c r="E32">
        <v>24</v>
      </c>
      <c r="F32">
        <f t="shared" si="0"/>
        <v>96</v>
      </c>
      <c r="G32">
        <f t="shared" si="1"/>
        <v>4.4999998645114285</v>
      </c>
      <c r="H32">
        <f>H31+I32*F$6/1000/1000</f>
        <v>-1.395485714285716E-3</v>
      </c>
      <c r="I32">
        <f t="shared" si="2"/>
        <v>0.34464285714285714</v>
      </c>
      <c r="J32">
        <f t="shared" si="3"/>
        <v>7.1428571428571429E-4</v>
      </c>
    </row>
    <row r="33" spans="5:10">
      <c r="E33">
        <v>25</v>
      </c>
      <c r="F33">
        <f t="shared" si="0"/>
        <v>100</v>
      </c>
      <c r="G33">
        <f t="shared" si="1"/>
        <v>4.4999998589350003</v>
      </c>
      <c r="H33">
        <f>H32+I33*F$6/1000/1000</f>
        <v>-1.3941071428571446E-3</v>
      </c>
      <c r="I33">
        <f t="shared" si="2"/>
        <v>0.34464285714285714</v>
      </c>
      <c r="J33">
        <f t="shared" si="3"/>
        <v>7.1428571428571429E-4</v>
      </c>
    </row>
    <row r="34" spans="5:10">
      <c r="E34">
        <v>26</v>
      </c>
      <c r="F34">
        <f t="shared" si="0"/>
        <v>104</v>
      </c>
      <c r="G34">
        <f t="shared" si="1"/>
        <v>4.4999998533640859</v>
      </c>
      <c r="H34">
        <f>H33+I34*F$6/1000/1000</f>
        <v>-1.3927285714285733E-3</v>
      </c>
      <c r="I34">
        <f t="shared" si="2"/>
        <v>0.34464285714285714</v>
      </c>
      <c r="J34">
        <f t="shared" si="3"/>
        <v>7.1428571428571429E-4</v>
      </c>
    </row>
    <row r="35" spans="5:10">
      <c r="E35">
        <v>27</v>
      </c>
      <c r="F35">
        <f t="shared" si="0"/>
        <v>108</v>
      </c>
      <c r="G35">
        <f t="shared" si="1"/>
        <v>4.4999998477986862</v>
      </c>
      <c r="H35">
        <f>H34+I35*F$6/1000/1000</f>
        <v>-1.3913500000000019E-3</v>
      </c>
      <c r="I35">
        <f t="shared" si="2"/>
        <v>0.34464285714285714</v>
      </c>
      <c r="J35">
        <f t="shared" si="3"/>
        <v>7.1428571428571429E-4</v>
      </c>
    </row>
    <row r="36" spans="5:10">
      <c r="E36">
        <v>28</v>
      </c>
      <c r="F36">
        <f t="shared" si="0"/>
        <v>112</v>
      </c>
      <c r="G36">
        <f t="shared" si="1"/>
        <v>4.4999998422388003</v>
      </c>
      <c r="H36">
        <f>H35+I36*F$6/1000/1000</f>
        <v>-1.3899714285714306E-3</v>
      </c>
      <c r="I36">
        <f t="shared" si="2"/>
        <v>0.34464285714285714</v>
      </c>
      <c r="J36">
        <f t="shared" si="3"/>
        <v>7.1428571428571429E-4</v>
      </c>
    </row>
    <row r="37" spans="5:10">
      <c r="E37">
        <v>29</v>
      </c>
      <c r="F37">
        <f t="shared" si="0"/>
        <v>116</v>
      </c>
      <c r="G37">
        <f t="shared" si="1"/>
        <v>4.4999998366844292</v>
      </c>
      <c r="H37">
        <f>H36+I37*F$6/1000/1000</f>
        <v>-1.3885928571428592E-3</v>
      </c>
      <c r="I37">
        <f t="shared" si="2"/>
        <v>0.34464285714285714</v>
      </c>
      <c r="J37">
        <f t="shared" si="3"/>
        <v>7.1428571428571429E-4</v>
      </c>
    </row>
    <row r="38" spans="5:10">
      <c r="E38">
        <v>30</v>
      </c>
      <c r="F38">
        <f t="shared" si="0"/>
        <v>120</v>
      </c>
      <c r="G38">
        <f t="shared" si="1"/>
        <v>4.4999998366844292</v>
      </c>
      <c r="H38">
        <v>0</v>
      </c>
      <c r="I38">
        <f t="shared" si="2"/>
        <v>0.34464285714285714</v>
      </c>
      <c r="J38">
        <f t="shared" si="3"/>
        <v>7.1428571428571429E-4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柳原明日輝</dc:creator>
  <cp:lastModifiedBy>柳原明日輝</cp:lastModifiedBy>
  <dcterms:created xsi:type="dcterms:W3CDTF">2019-03-10T09:56:38Z</dcterms:created>
  <dcterms:modified xsi:type="dcterms:W3CDTF">2019-03-10T12:30:12Z</dcterms:modified>
</cp:coreProperties>
</file>