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<sst xmlns="http://schemas.openxmlformats.org/spreadsheetml/2006/main" count="27" uniqueCount="19">
  <si>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Spearman</t>
  </si>
  <si>
    <t>1)</t>
  </si>
  <si>
    <t>x</t>
  </si>
  <si>
    <t>y</t>
  </si>
  <si>
    <t>Rx</t>
  </si>
  <si>
    <t>Ry</t>
  </si>
  <si>
    <t>D(Ry-Rx)</t>
  </si>
  <si>
    <t>D^2</t>
  </si>
  <si>
    <t>n=</t>
  </si>
  <si>
    <t>n^2=</t>
  </si>
  <si>
    <t>total</t>
  </si>
  <si>
    <t>m1=</t>
  </si>
  <si>
    <t>m2=</t>
  </si>
  <si>
    <t>m3=</t>
  </si>
  <si>
    <t>m4=</t>
  </si>
  <si>
    <t>m5=</t>
  </si>
  <si>
    <t>rk=</t>
  </si>
  <si>
    <t>2)</t>
  </si>
  <si>
    <t>r=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</si>
</sst>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B4" s="1">
        <v>6.0</v>
      </c>
      <c r="C4" s="1">
        <v>290.0</v>
      </c>
      <c r="D4" s="1">
        <v>2.0</v>
      </c>
      <c r="E4" s="1">
        <v>9.0</v>
      </c>
      <c r="F4" s="2">
        <f t="shared" ref="F4:F13" si="1">MINUS(E4,D4)</f>
        <v>7</v>
      </c>
      <c r="G4" s="2">
        <f t="shared" ref="G4:G13" si="2">POWER(F4,2)</f>
        <v>49</v>
      </c>
    </row>
    <row r="5">
      <c r="B5" s="1">
        <v>6.0</v>
      </c>
      <c r="C5" s="1">
        <v>280.0</v>
      </c>
      <c r="D5" s="1">
        <v>2.0</v>
      </c>
      <c r="E5" s="1">
        <v>10.0</v>
      </c>
      <c r="F5" s="2">
        <f t="shared" si="1"/>
        <v>8</v>
      </c>
      <c r="G5" s="2">
        <f t="shared" si="2"/>
        <v>64</v>
      </c>
    </row>
    <row r="6">
      <c r="B6" s="1">
        <v>6.0</v>
      </c>
      <c r="C6" s="1">
        <v>295.0</v>
      </c>
      <c r="D6" s="1">
        <v>2.0</v>
      </c>
      <c r="E6" s="1">
        <v>8.0</v>
      </c>
      <c r="F6" s="2">
        <f t="shared" si="1"/>
        <v>6</v>
      </c>
      <c r="G6" s="2">
        <f t="shared" si="2"/>
        <v>36</v>
      </c>
    </row>
    <row r="7">
      <c r="B7" s="1">
        <v>2.0</v>
      </c>
      <c r="C7" s="1">
        <v>425.0</v>
      </c>
      <c r="D7" s="1">
        <v>8.5</v>
      </c>
      <c r="E7" s="1">
        <v>1.5</v>
      </c>
      <c r="F7" s="2">
        <f t="shared" si="1"/>
        <v>-7</v>
      </c>
      <c r="G7" s="2">
        <f t="shared" si="2"/>
        <v>49</v>
      </c>
    </row>
    <row r="8">
      <c r="B8" s="1">
        <v>2.0</v>
      </c>
      <c r="C8" s="1">
        <v>384.0</v>
      </c>
      <c r="D8" s="1">
        <v>8.5</v>
      </c>
      <c r="E8" s="1">
        <v>3.0</v>
      </c>
      <c r="F8" s="2">
        <f t="shared" si="1"/>
        <v>-5.5</v>
      </c>
      <c r="G8" s="2">
        <f t="shared" si="2"/>
        <v>30.25</v>
      </c>
    </row>
    <row r="9">
      <c r="B9" s="1">
        <v>5.0</v>
      </c>
      <c r="C9" s="1">
        <v>315.0</v>
      </c>
      <c r="D9" s="1">
        <v>4.5</v>
      </c>
      <c r="E9" s="1">
        <v>7.0</v>
      </c>
      <c r="F9" s="2">
        <f t="shared" si="1"/>
        <v>2.5</v>
      </c>
      <c r="G9" s="2">
        <f t="shared" si="2"/>
        <v>6.25</v>
      </c>
    </row>
    <row r="10">
      <c r="B10" s="1">
        <v>4.0</v>
      </c>
      <c r="C10" s="1">
        <v>355.0</v>
      </c>
      <c r="D10" s="1">
        <v>6.5</v>
      </c>
      <c r="E10" s="1">
        <v>4.0</v>
      </c>
      <c r="F10" s="2">
        <f t="shared" si="1"/>
        <v>-2.5</v>
      </c>
      <c r="G10" s="2">
        <f t="shared" si="2"/>
        <v>6.25</v>
      </c>
    </row>
    <row r="11">
      <c r="B11" s="1">
        <v>5.0</v>
      </c>
      <c r="C11" s="1">
        <v>328.0</v>
      </c>
      <c r="D11" s="1">
        <v>4.5</v>
      </c>
      <c r="E11" s="1">
        <v>5.0</v>
      </c>
      <c r="F11" s="2">
        <f t="shared" si="1"/>
        <v>0.5</v>
      </c>
      <c r="G11" s="2">
        <f t="shared" si="2"/>
        <v>0.25</v>
      </c>
    </row>
    <row r="12">
      <c r="B12" s="1">
        <v>1.0</v>
      </c>
      <c r="C12" s="1">
        <v>425.0</v>
      </c>
      <c r="D12" s="1">
        <v>10.0</v>
      </c>
      <c r="E12" s="1">
        <v>1.5</v>
      </c>
      <c r="F12" s="2">
        <f t="shared" si="1"/>
        <v>-8.5</v>
      </c>
      <c r="G12" s="2">
        <f t="shared" si="2"/>
        <v>72.25</v>
      </c>
    </row>
    <row r="13">
      <c r="B13" s="1">
        <v>4.0</v>
      </c>
      <c r="C13" s="1">
        <v>325.0</v>
      </c>
      <c r="D13" s="1">
        <v>6.5</v>
      </c>
      <c r="E13" s="1">
        <v>6.0</v>
      </c>
      <c r="F13" s="2">
        <f t="shared" si="1"/>
        <v>-0.5</v>
      </c>
      <c r="G13" s="2">
        <f t="shared" si="2"/>
        <v>0.25</v>
      </c>
    </row>
    <row r="14">
      <c r="A14" s="1" t="s">
        <v>8</v>
      </c>
      <c r="B14" s="2">
        <f>COUNT(B4:B13)</f>
        <v>10</v>
      </c>
      <c r="C14" s="1" t="s">
        <v>9</v>
      </c>
      <c r="D14" s="2">
        <f>POWER(B14,2)</f>
        <v>100</v>
      </c>
    </row>
    <row r="15">
      <c r="A15" s="1" t="s">
        <v>10</v>
      </c>
      <c r="B15" s="2">
        <f>SUM(B4:B13)</f>
        <v>41</v>
      </c>
      <c r="C15" s="2">
        <f>SUM(C4:C14)</f>
        <v>3422</v>
      </c>
      <c r="G15" s="2">
        <f>SUM(G4:G13)</f>
        <v>313.5</v>
      </c>
    </row>
    <row r="16">
      <c r="A16" s="1" t="s">
        <v>11</v>
      </c>
      <c r="B16" s="1">
        <v>3.0</v>
      </c>
      <c r="C16" s="2">
        <f t="shared" ref="C16:C18" si="3">POWER(B16,3)</f>
        <v>27</v>
      </c>
      <c r="D16" s="2">
        <f>MINUS(C16,B16)</f>
        <v>24</v>
      </c>
      <c r="E16" s="2">
        <f t="shared" ref="E16:E17" si="4">DIVIDE(D16,12)</f>
        <v>2</v>
      </c>
    </row>
    <row r="17">
      <c r="A17" s="1" t="s">
        <v>12</v>
      </c>
      <c r="B17" s="1">
        <v>2.0</v>
      </c>
      <c r="C17" s="2">
        <f t="shared" si="3"/>
        <v>8</v>
      </c>
      <c r="D17" s="1">
        <v>6.0</v>
      </c>
      <c r="E17" s="2">
        <f t="shared" si="4"/>
        <v>0.5</v>
      </c>
    </row>
    <row r="18">
      <c r="A18" s="1" t="s">
        <v>13</v>
      </c>
      <c r="B18" s="1">
        <v>2.0</v>
      </c>
      <c r="C18" s="2">
        <f t="shared" si="3"/>
        <v>8</v>
      </c>
      <c r="D18" s="1">
        <v>6.0</v>
      </c>
      <c r="E18" s="1">
        <v>0.5</v>
      </c>
    </row>
    <row r="19">
      <c r="A19" s="1" t="s">
        <v>14</v>
      </c>
      <c r="B19" s="1">
        <v>2.0</v>
      </c>
      <c r="C19" s="1">
        <v>8.0</v>
      </c>
      <c r="D19" s="1">
        <v>6.0</v>
      </c>
      <c r="E19" s="1">
        <v>0.5</v>
      </c>
    </row>
    <row r="20">
      <c r="A20" s="1" t="s">
        <v>15</v>
      </c>
      <c r="B20" s="1">
        <v>2.0</v>
      </c>
      <c r="C20" s="1">
        <v>8.0</v>
      </c>
      <c r="D20" s="1">
        <v>6.0</v>
      </c>
      <c r="E20" s="1">
        <v>0.5</v>
      </c>
    </row>
    <row r="22">
      <c r="B22" s="2">
        <f>SUM(E16:E20,G15)</f>
        <v>317.5</v>
      </c>
      <c r="C22" s="2">
        <f>MULTIPLY(6,B22)</f>
        <v>1905</v>
      </c>
    </row>
    <row r="23">
      <c r="B23" s="2">
        <f>MULTIPLY(B14,99)</f>
        <v>990</v>
      </c>
      <c r="C23" s="2">
        <f>DIVIDE(C22,B23)</f>
        <v>1.924242424</v>
      </c>
    </row>
    <row r="24">
      <c r="A24" s="1" t="s">
        <v>16</v>
      </c>
      <c r="B24" s="2">
        <f>MINUS(1,C23)</f>
        <v>-0.9242424242</v>
      </c>
    </row>
    <row r="26">
      <c r="A26" s="1" t="s">
        <v>17</v>
      </c>
    </row>
    <row r="28"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>
      <c r="B29" s="1">
        <v>26.0</v>
      </c>
      <c r="C29" s="1">
        <v>540.0</v>
      </c>
      <c r="D29" s="1">
        <v>8.0</v>
      </c>
      <c r="E29" s="1">
        <v>8.0</v>
      </c>
      <c r="F29" s="2">
        <f t="shared" ref="F29:F37" si="5">MINUS(E29,D29)</f>
        <v>0</v>
      </c>
      <c r="G29" s="2">
        <f t="shared" ref="G29:G37" si="6">POWER(F29,2)</f>
        <v>0</v>
      </c>
    </row>
    <row r="30">
      <c r="B30" s="1">
        <v>27.0</v>
      </c>
      <c r="C30" s="1">
        <v>555.0</v>
      </c>
      <c r="D30" s="1">
        <v>7.0</v>
      </c>
      <c r="E30" s="1">
        <v>7.0</v>
      </c>
      <c r="F30" s="2">
        <f t="shared" si="5"/>
        <v>0</v>
      </c>
      <c r="G30" s="2">
        <f t="shared" si="6"/>
        <v>0</v>
      </c>
    </row>
    <row r="31">
      <c r="B31" s="1">
        <v>33.0</v>
      </c>
      <c r="C31" s="1">
        <v>575.0</v>
      </c>
      <c r="D31" s="1">
        <v>3.0</v>
      </c>
      <c r="E31" s="1">
        <v>6.0</v>
      </c>
      <c r="F31" s="2">
        <f t="shared" si="5"/>
        <v>3</v>
      </c>
      <c r="G31" s="2">
        <f t="shared" si="6"/>
        <v>9</v>
      </c>
    </row>
    <row r="32">
      <c r="B32" s="1">
        <v>29.0</v>
      </c>
      <c r="C32" s="1">
        <v>577.0</v>
      </c>
      <c r="D32" s="1">
        <v>5.5</v>
      </c>
      <c r="E32" s="1">
        <v>5.0</v>
      </c>
      <c r="F32" s="2">
        <f t="shared" si="5"/>
        <v>-0.5</v>
      </c>
      <c r="G32" s="2">
        <f t="shared" si="6"/>
        <v>0.25</v>
      </c>
    </row>
    <row r="33">
      <c r="B33" s="1">
        <v>29.0</v>
      </c>
      <c r="C33" s="1">
        <v>606.0</v>
      </c>
      <c r="D33" s="1">
        <v>5.5</v>
      </c>
      <c r="E33" s="1">
        <v>4.0</v>
      </c>
      <c r="F33" s="2">
        <f t="shared" si="5"/>
        <v>-1.5</v>
      </c>
      <c r="G33" s="2">
        <f t="shared" si="6"/>
        <v>2.25</v>
      </c>
    </row>
    <row r="34">
      <c r="B34" s="1">
        <v>34.0</v>
      </c>
      <c r="C34" s="1">
        <v>661.0</v>
      </c>
      <c r="D34" s="1">
        <v>2.0</v>
      </c>
      <c r="E34" s="1">
        <v>3.0</v>
      </c>
      <c r="F34" s="2">
        <f t="shared" si="5"/>
        <v>1</v>
      </c>
      <c r="G34" s="2">
        <f t="shared" si="6"/>
        <v>1</v>
      </c>
    </row>
    <row r="35">
      <c r="B35" s="1">
        <v>30.0</v>
      </c>
      <c r="C35" s="1">
        <v>738.0</v>
      </c>
      <c r="D35" s="1">
        <v>4.0</v>
      </c>
      <c r="E35" s="1">
        <v>2.0</v>
      </c>
      <c r="F35" s="2">
        <f t="shared" si="5"/>
        <v>-2</v>
      </c>
      <c r="G35" s="2">
        <f t="shared" si="6"/>
        <v>4</v>
      </c>
    </row>
    <row r="36">
      <c r="B36" s="1">
        <v>40.0</v>
      </c>
      <c r="C36" s="1">
        <v>804.0</v>
      </c>
      <c r="D36" s="1">
        <v>1.0</v>
      </c>
      <c r="E36" s="1">
        <v>1.0</v>
      </c>
      <c r="F36" s="2">
        <f t="shared" si="5"/>
        <v>0</v>
      </c>
      <c r="G36" s="2">
        <f t="shared" si="6"/>
        <v>0</v>
      </c>
    </row>
    <row r="37">
      <c r="B37" s="1">
        <v>22.0</v>
      </c>
      <c r="C37" s="1">
        <v>496.0</v>
      </c>
      <c r="D37" s="1">
        <v>9.0</v>
      </c>
      <c r="E37" s="1">
        <v>9.0</v>
      </c>
      <c r="F37" s="2">
        <f t="shared" si="5"/>
        <v>0</v>
      </c>
      <c r="G37" s="2">
        <f t="shared" si="6"/>
        <v>0</v>
      </c>
    </row>
    <row r="38">
      <c r="A38" s="1" t="s">
        <v>8</v>
      </c>
      <c r="B38" s="1">
        <v>9.0</v>
      </c>
      <c r="C38" s="2">
        <f>POWER(B38,2)</f>
        <v>81</v>
      </c>
      <c r="D38" s="1">
        <v>80.0</v>
      </c>
    </row>
    <row r="39">
      <c r="A39" s="1" t="s">
        <v>10</v>
      </c>
      <c r="G39" s="2">
        <f>SUM(G29:G37)</f>
        <v>16.5</v>
      </c>
    </row>
    <row r="40">
      <c r="A40" s="1" t="s">
        <v>11</v>
      </c>
      <c r="B40" s="1">
        <v>2.0</v>
      </c>
      <c r="C40" s="1">
        <v>8.0</v>
      </c>
      <c r="D40" s="1">
        <v>6.0</v>
      </c>
      <c r="E40" s="2">
        <f>DIVIDE(6,12)</f>
        <v>0.5</v>
      </c>
    </row>
    <row r="41">
      <c r="B41" s="1">
        <v>6.0</v>
      </c>
      <c r="C41" s="2">
        <f>SUM(G39,E40)</f>
        <v>17</v>
      </c>
    </row>
    <row r="42">
      <c r="B42" s="2">
        <f>MULTIPLY(B41,C41)</f>
        <v>102</v>
      </c>
    </row>
    <row r="43">
      <c r="B43" s="2">
        <f>MULTIPLY(B38,D38)</f>
        <v>720</v>
      </c>
      <c r="C43" s="2">
        <f>DIVIDE(B42,B43)</f>
        <v>0.1416666667</v>
      </c>
    </row>
    <row r="44">
      <c r="A44" s="1" t="s">
        <v>18</v>
      </c>
      <c r="B44" s="2">
        <f>MINUS(1,C43)</f>
        <v>0.8583333333</v>
      </c>
    </row>
  </sheetData>
  <drawing r:id="rId1"/>
</worksheet>
</file>