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/>
  <c r="I5"/>
  <c r="I6"/>
  <c r="I7"/>
  <c r="I8"/>
  <c r="I4"/>
  <c r="H5"/>
  <c r="H6"/>
  <c r="H7"/>
  <c r="H8"/>
  <c r="H4"/>
  <c r="B16"/>
  <c r="C14"/>
  <c r="D14"/>
  <c r="E14"/>
  <c r="F14"/>
  <c r="B14"/>
  <c r="F13"/>
  <c r="E13"/>
  <c r="D13"/>
  <c r="C13"/>
  <c r="B13"/>
  <c r="G9"/>
  <c r="G5"/>
  <c r="G6"/>
  <c r="G7"/>
  <c r="G8"/>
  <c r="G4"/>
  <c r="F9" l="1"/>
  <c r="E9"/>
  <c r="D9"/>
  <c r="C9"/>
  <c r="B9"/>
  <c r="L19" i="1"/>
  <c r="C23"/>
  <c r="C19"/>
  <c r="E17"/>
  <c r="G8"/>
  <c r="G7"/>
  <c r="G6"/>
  <c r="G5"/>
  <c r="G4"/>
  <c r="C9"/>
  <c r="D9"/>
  <c r="E9"/>
  <c r="F9"/>
  <c r="B9"/>
  <c r="G9" l="1"/>
  <c r="M8" l="1"/>
  <c r="M6"/>
  <c r="M4"/>
  <c r="N5"/>
  <c r="J4"/>
  <c r="N8"/>
  <c r="N6"/>
  <c r="N4"/>
  <c r="H6"/>
  <c r="D12"/>
  <c r="K6"/>
  <c r="E12"/>
  <c r="L6"/>
  <c r="K7"/>
  <c r="K5"/>
  <c r="J5"/>
  <c r="J8"/>
  <c r="K4"/>
  <c r="L4"/>
  <c r="L7"/>
  <c r="L5"/>
  <c r="J6"/>
  <c r="M7"/>
  <c r="M5"/>
  <c r="J7"/>
  <c r="C12"/>
  <c r="N7"/>
  <c r="H4"/>
  <c r="K8"/>
  <c r="L8"/>
  <c r="F12"/>
  <c r="H8"/>
  <c r="H7"/>
  <c r="B12"/>
  <c r="H5"/>
  <c r="H9" l="1"/>
  <c r="G12"/>
  <c r="C14" s="1"/>
  <c r="G21" l="1"/>
  <c r="C21"/>
  <c r="G22" s="1"/>
  <c r="J22" l="1"/>
</calcChain>
</file>

<file path=xl/sharedStrings.xml><?xml version="1.0" encoding="utf-8"?>
<sst xmlns="http://schemas.openxmlformats.org/spreadsheetml/2006/main" count="37" uniqueCount="21">
  <si>
    <t>Arasan</t>
  </si>
  <si>
    <t>Spergon</t>
  </si>
  <si>
    <t>Semesan</t>
  </si>
  <si>
    <t>Fermate</t>
  </si>
  <si>
    <t>None</t>
  </si>
  <si>
    <t>Block1</t>
  </si>
  <si>
    <t>Block2</t>
  </si>
  <si>
    <t>Block3</t>
  </si>
  <si>
    <t>Block4</t>
  </si>
  <si>
    <t>Block5</t>
  </si>
  <si>
    <t>SSG</t>
  </si>
  <si>
    <t>SSB</t>
  </si>
  <si>
    <t>SST</t>
  </si>
  <si>
    <t>Block means</t>
  </si>
  <si>
    <t>SSE</t>
  </si>
  <si>
    <t>Df group</t>
  </si>
  <si>
    <t>df error</t>
  </si>
  <si>
    <t>F-Critical</t>
  </si>
  <si>
    <t>F-Statistic</t>
  </si>
  <si>
    <t>Block mean</t>
  </si>
  <si>
    <t>Mean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</si>
</sst>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0" xfId="0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8"/>
  <sheetViews>
    <sheetView tabSelected="1" workbookViewId="0">
      <selection activeCell="B4" sqref="B4"/>
    </sheetView>
  </sheetViews>
  <sheetFormatPr defaultRowHeight="15"/>
  <sheetData>
    <row r="3" spans="1:9">
      <c r="A3" s="5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7" t="s">
        <v>20</v>
      </c>
      <c r="I3" s="7" t="s">
        <v>11</v>
      </c>
    </row>
    <row r="4" spans="1:9">
      <c r="A4" s="5" t="s">
        <v>5</v>
      </c>
      <c r="B4" s="5">
        <v>2</v>
      </c>
      <c r="C4" s="5">
        <v>4</v>
      </c>
      <c r="D4" s="5">
        <v>3</v>
      </c>
      <c r="E4" s="5">
        <v>9</v>
      </c>
      <c r="F4" s="5">
        <v>8</v>
      </c>
      <c r="G4">
        <f>AVERAGE(B4:F4)</f>
        <v>5.2</v>
      </c>
      <c r="H4">
        <f>(G4-G9)</f>
        <v>-2.3200000000000003</v>
      </c>
      <c r="I4">
        <f>(H4*H4)</f>
        <v>5.3824000000000014</v>
      </c>
    </row>
    <row r="5" spans="1:9">
      <c r="A5" s="5" t="s">
        <v>6</v>
      </c>
      <c r="B5" s="5">
        <v>6</v>
      </c>
      <c r="C5" s="5">
        <v>10</v>
      </c>
      <c r="D5" s="5">
        <v>5</v>
      </c>
      <c r="E5" s="5">
        <v>7</v>
      </c>
      <c r="F5" s="5">
        <v>10</v>
      </c>
      <c r="G5">
        <f t="shared" ref="G5:G9" si="0">AVERAGE(B5:F5)</f>
        <v>7.6</v>
      </c>
      <c r="H5">
        <f t="shared" ref="H5:H8" si="1">(G5-G10)</f>
        <v>7.6</v>
      </c>
      <c r="I5">
        <f t="shared" ref="I5:I8" si="2">(H5*H5)</f>
        <v>57.76</v>
      </c>
    </row>
    <row r="6" spans="1:9">
      <c r="A6" s="5" t="s">
        <v>7</v>
      </c>
      <c r="B6" s="5">
        <v>7</v>
      </c>
      <c r="C6" s="5">
        <v>9</v>
      </c>
      <c r="D6" s="5">
        <v>9</v>
      </c>
      <c r="E6" s="5">
        <v>5</v>
      </c>
      <c r="F6" s="5">
        <v>12</v>
      </c>
      <c r="G6">
        <f t="shared" si="0"/>
        <v>8.4</v>
      </c>
      <c r="H6">
        <f t="shared" si="1"/>
        <v>8.4</v>
      </c>
      <c r="I6">
        <f t="shared" si="2"/>
        <v>70.56</v>
      </c>
    </row>
    <row r="7" spans="1:9">
      <c r="A7" s="5" t="s">
        <v>8</v>
      </c>
      <c r="B7" s="5">
        <v>11</v>
      </c>
      <c r="C7" s="5">
        <v>8</v>
      </c>
      <c r="D7" s="5">
        <v>10</v>
      </c>
      <c r="E7" s="5">
        <v>5</v>
      </c>
      <c r="F7" s="5">
        <v>13</v>
      </c>
      <c r="G7">
        <f t="shared" si="0"/>
        <v>9.4</v>
      </c>
      <c r="H7">
        <f t="shared" si="1"/>
        <v>9.4</v>
      </c>
      <c r="I7">
        <f t="shared" si="2"/>
        <v>88.360000000000014</v>
      </c>
    </row>
    <row r="8" spans="1:9">
      <c r="A8" s="5" t="s">
        <v>9</v>
      </c>
      <c r="B8" s="5">
        <v>5</v>
      </c>
      <c r="C8" s="5">
        <v>10</v>
      </c>
      <c r="D8" s="5">
        <v>6</v>
      </c>
      <c r="E8" s="5">
        <v>3</v>
      </c>
      <c r="F8" s="5">
        <v>11</v>
      </c>
      <c r="G8">
        <f t="shared" si="0"/>
        <v>7</v>
      </c>
      <c r="H8">
        <f t="shared" si="1"/>
        <v>7</v>
      </c>
      <c r="I8">
        <f t="shared" si="2"/>
        <v>49</v>
      </c>
    </row>
    <row r="9" spans="1:9">
      <c r="A9" s="5" t="s">
        <v>20</v>
      </c>
      <c r="B9" s="5">
        <f>AVERAGE(B4:B8)</f>
        <v>6.2</v>
      </c>
      <c r="C9" s="5">
        <f t="shared" ref="C9:F9" si="3">AVERAGE(C4:C8)</f>
        <v>8.1999999999999993</v>
      </c>
      <c r="D9" s="5">
        <f t="shared" si="3"/>
        <v>6.6</v>
      </c>
      <c r="E9" s="5">
        <f t="shared" si="3"/>
        <v>5.8</v>
      </c>
      <c r="F9" s="5">
        <f t="shared" si="3"/>
        <v>10.8</v>
      </c>
      <c r="G9">
        <f t="shared" si="0"/>
        <v>7.5200000000000005</v>
      </c>
    </row>
    <row r="10" spans="1:9">
      <c r="I10">
        <f>SUM(I4:I8)</f>
        <v>271.06240000000003</v>
      </c>
    </row>
    <row r="13" spans="1:9">
      <c r="B13">
        <f>(B9-G9)</f>
        <v>-1.3200000000000003</v>
      </c>
      <c r="C13">
        <f>(C9-G9)</f>
        <v>0.67999999999999883</v>
      </c>
      <c r="D13">
        <f>(D9-G9)</f>
        <v>-0.92000000000000082</v>
      </c>
      <c r="E13">
        <f>(E9-G9)</f>
        <v>-1.7200000000000006</v>
      </c>
      <c r="F13">
        <f>(F9-G9)</f>
        <v>3.2800000000000002</v>
      </c>
    </row>
    <row r="14" spans="1:9">
      <c r="B14">
        <f>(B13*B13)</f>
        <v>1.7424000000000008</v>
      </c>
      <c r="C14">
        <f t="shared" ref="C14:F14" si="4">(C13*C13)</f>
        <v>0.46239999999999842</v>
      </c>
      <c r="D14">
        <f t="shared" si="4"/>
        <v>0.84640000000000148</v>
      </c>
      <c r="E14">
        <f t="shared" si="4"/>
        <v>2.9584000000000024</v>
      </c>
      <c r="F14">
        <f t="shared" si="4"/>
        <v>10.758400000000002</v>
      </c>
    </row>
    <row r="16" spans="1:9">
      <c r="B16">
        <f>SUM(B14:F14)</f>
        <v>16.768000000000004</v>
      </c>
    </row>
    <row r="18" spans="1:2">
      <c r="A18" t="s">
        <v>10</v>
      </c>
      <c r="B18">
        <v>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3" sqref="A3:F9"/>
    </sheetView>
  </sheetViews>
  <sheetFormatPr defaultRowHeight="15"/>
  <cols>
    <col min="7" max="7" width="11.140625" bestFit="1" customWidth="1"/>
    <col min="8" max="8" width="10.42578125" bestFit="1" customWidth="1"/>
  </cols>
  <sheetData>
    <row r="1" spans="1:14">
      <c r="B1" s="6"/>
      <c r="C1" s="6"/>
    </row>
    <row r="3" spans="1:14">
      <c r="A3" s="5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13</v>
      </c>
      <c r="H3" s="5" t="s">
        <v>19</v>
      </c>
      <c r="J3" s="2" t="s">
        <v>12</v>
      </c>
      <c r="K3" s="2"/>
      <c r="L3" s="2"/>
      <c r="M3" s="2"/>
      <c r="N3" s="2"/>
    </row>
    <row r="4" spans="1:14">
      <c r="A4" s="5" t="s">
        <v>5</v>
      </c>
      <c r="B4" s="5">
        <v>2</v>
      </c>
      <c r="C4" s="5">
        <v>4</v>
      </c>
      <c r="D4" s="5">
        <v>3</v>
      </c>
      <c r="E4" s="5">
        <v>9</v>
      </c>
      <c r="F4" s="5">
        <v>8</v>
      </c>
      <c r="G4" s="5">
        <f t="shared" ref="G4:G9" si="0">AVERAGE(B4:F4)</f>
        <v>5.2</v>
      </c>
      <c r="H4" s="5">
        <f>(G4-$G$9)^2</f>
        <v>5.3824000000000014</v>
      </c>
      <c r="J4" s="2">
        <f>(B4-$G$9)^2</f>
        <v>30.470400000000005</v>
      </c>
      <c r="K4" s="2">
        <f t="shared" ref="K4:N8" si="1">(C4-$G$9)^2</f>
        <v>12.390400000000003</v>
      </c>
      <c r="L4" s="2">
        <f t="shared" si="1"/>
        <v>20.430400000000006</v>
      </c>
      <c r="M4" s="2">
        <f t="shared" si="1"/>
        <v>2.1903999999999986</v>
      </c>
      <c r="N4" s="2">
        <f t="shared" si="1"/>
        <v>0.23039999999999955</v>
      </c>
    </row>
    <row r="5" spans="1:14">
      <c r="A5" s="5" t="s">
        <v>6</v>
      </c>
      <c r="B5" s="5">
        <v>6</v>
      </c>
      <c r="C5" s="5">
        <v>10</v>
      </c>
      <c r="D5" s="5">
        <v>5</v>
      </c>
      <c r="E5" s="5">
        <v>7</v>
      </c>
      <c r="F5" s="5">
        <v>10</v>
      </c>
      <c r="G5" s="5">
        <f t="shared" si="0"/>
        <v>7.6</v>
      </c>
      <c r="H5" s="5">
        <f t="shared" ref="H5:H8" si="2">(G5-$G$9)^2</f>
        <v>6.3999999999998693E-3</v>
      </c>
      <c r="J5" s="2">
        <f t="shared" ref="J5:J8" si="3">(B5-$G$9)^2</f>
        <v>2.3104000000000013</v>
      </c>
      <c r="K5" s="2">
        <f t="shared" si="1"/>
        <v>6.1503999999999976</v>
      </c>
      <c r="L5" s="2">
        <f t="shared" si="1"/>
        <v>6.3504000000000023</v>
      </c>
      <c r="M5" s="2">
        <f t="shared" si="1"/>
        <v>0.27040000000000047</v>
      </c>
      <c r="N5" s="2">
        <f t="shared" si="1"/>
        <v>6.1503999999999976</v>
      </c>
    </row>
    <row r="6" spans="1:14">
      <c r="A6" s="5" t="s">
        <v>7</v>
      </c>
      <c r="B6" s="5">
        <v>7</v>
      </c>
      <c r="C6" s="5">
        <v>9</v>
      </c>
      <c r="D6" s="5">
        <v>9</v>
      </c>
      <c r="E6" s="5">
        <v>5</v>
      </c>
      <c r="F6" s="5">
        <v>12</v>
      </c>
      <c r="G6" s="5">
        <f t="shared" si="0"/>
        <v>8.4</v>
      </c>
      <c r="H6" s="5">
        <f t="shared" si="2"/>
        <v>0.77439999999999987</v>
      </c>
      <c r="J6" s="2">
        <f t="shared" si="3"/>
        <v>0.27040000000000047</v>
      </c>
      <c r="K6" s="2">
        <f t="shared" si="1"/>
        <v>2.1903999999999986</v>
      </c>
      <c r="L6" s="2">
        <f t="shared" si="1"/>
        <v>2.1903999999999986</v>
      </c>
      <c r="M6" s="2">
        <f t="shared" si="1"/>
        <v>6.3504000000000023</v>
      </c>
      <c r="N6" s="2">
        <f t="shared" si="1"/>
        <v>20.070399999999996</v>
      </c>
    </row>
    <row r="7" spans="1:14">
      <c r="A7" s="5" t="s">
        <v>8</v>
      </c>
      <c r="B7" s="5">
        <v>11</v>
      </c>
      <c r="C7" s="5">
        <v>8</v>
      </c>
      <c r="D7" s="5">
        <v>10</v>
      </c>
      <c r="E7" s="5">
        <v>5</v>
      </c>
      <c r="F7" s="5">
        <v>13</v>
      </c>
      <c r="G7" s="5">
        <f t="shared" si="0"/>
        <v>9.4</v>
      </c>
      <c r="H7" s="5">
        <f t="shared" si="2"/>
        <v>3.5343999999999998</v>
      </c>
      <c r="J7" s="2">
        <f t="shared" si="3"/>
        <v>12.110399999999997</v>
      </c>
      <c r="K7" s="2">
        <f t="shared" si="1"/>
        <v>0.23039999999999955</v>
      </c>
      <c r="L7" s="2">
        <f t="shared" si="1"/>
        <v>6.1503999999999976</v>
      </c>
      <c r="M7" s="2">
        <f t="shared" si="1"/>
        <v>6.3504000000000023</v>
      </c>
      <c r="N7" s="2">
        <f t="shared" si="1"/>
        <v>30.030399999999997</v>
      </c>
    </row>
    <row r="8" spans="1:14">
      <c r="A8" s="5" t="s">
        <v>9</v>
      </c>
      <c r="B8" s="5">
        <v>5</v>
      </c>
      <c r="C8" s="5">
        <v>10</v>
      </c>
      <c r="D8" s="5">
        <v>6</v>
      </c>
      <c r="E8" s="5">
        <v>3</v>
      </c>
      <c r="F8" s="5">
        <v>11</v>
      </c>
      <c r="G8" s="5">
        <f t="shared" si="0"/>
        <v>7</v>
      </c>
      <c r="H8" s="5">
        <f t="shared" si="2"/>
        <v>0.27040000000000047</v>
      </c>
      <c r="J8" s="2">
        <f t="shared" si="3"/>
        <v>6.3504000000000023</v>
      </c>
      <c r="K8" s="2">
        <f t="shared" si="1"/>
        <v>6.1503999999999976</v>
      </c>
      <c r="L8" s="2">
        <f t="shared" si="1"/>
        <v>2.3104000000000013</v>
      </c>
      <c r="M8" s="2">
        <f t="shared" si="1"/>
        <v>20.430400000000006</v>
      </c>
      <c r="N8" s="2">
        <f t="shared" si="1"/>
        <v>12.110399999999997</v>
      </c>
    </row>
    <row r="9" spans="1:14">
      <c r="A9" s="5" t="s">
        <v>20</v>
      </c>
      <c r="B9" s="5">
        <f>AVERAGE(B4:B8)</f>
        <v>6.2</v>
      </c>
      <c r="C9" s="5">
        <f t="shared" ref="C9:F9" si="4">AVERAGE(C4:C8)</f>
        <v>8.1999999999999993</v>
      </c>
      <c r="D9" s="5">
        <f t="shared" si="4"/>
        <v>6.6</v>
      </c>
      <c r="E9" s="5">
        <f t="shared" si="4"/>
        <v>5.8</v>
      </c>
      <c r="F9" s="5">
        <f t="shared" si="4"/>
        <v>10.8</v>
      </c>
      <c r="G9" s="5">
        <f t="shared" si="0"/>
        <v>7.5200000000000005</v>
      </c>
      <c r="H9" s="5">
        <f>SUM(H4:H8)</f>
        <v>9.9680000000000017</v>
      </c>
      <c r="J9" s="2"/>
      <c r="K9" s="2"/>
      <c r="L9" s="2"/>
      <c r="M9" s="2"/>
      <c r="N9" s="2">
        <v>220.24</v>
      </c>
    </row>
    <row r="12" spans="1:14">
      <c r="A12" s="1" t="s">
        <v>10</v>
      </c>
      <c r="B12" s="1">
        <f>(B9-$G$9)^2</f>
        <v>1.7424000000000008</v>
      </c>
      <c r="C12" s="1">
        <f t="shared" ref="C12:F12" si="5">(C9-$G$9)^2</f>
        <v>0.46239999999999842</v>
      </c>
      <c r="D12" s="1">
        <f t="shared" si="5"/>
        <v>0.84640000000000148</v>
      </c>
      <c r="E12" s="1">
        <f t="shared" si="5"/>
        <v>2.9584000000000024</v>
      </c>
      <c r="F12" s="1">
        <f t="shared" si="5"/>
        <v>10.758400000000002</v>
      </c>
      <c r="G12">
        <f>SUM(B12:F12)</f>
        <v>16.768000000000004</v>
      </c>
    </row>
    <row r="14" spans="1:14">
      <c r="A14" s="1" t="s">
        <v>10</v>
      </c>
      <c r="B14" s="1"/>
      <c r="C14" s="1">
        <f>G12*5</f>
        <v>83.840000000000018</v>
      </c>
    </row>
    <row r="17" spans="1:12">
      <c r="A17" s="3" t="s">
        <v>11</v>
      </c>
      <c r="B17" s="3"/>
      <c r="C17" s="3">
        <v>9.968</v>
      </c>
      <c r="D17" s="3">
        <v>5</v>
      </c>
      <c r="E17" s="3">
        <f>C17*5</f>
        <v>49.84</v>
      </c>
    </row>
    <row r="19" spans="1:12">
      <c r="A19" s="2" t="s">
        <v>12</v>
      </c>
      <c r="B19" s="2"/>
      <c r="C19" s="2">
        <f>N9</f>
        <v>220.24</v>
      </c>
      <c r="K19" t="s">
        <v>17</v>
      </c>
      <c r="L19">
        <f>FINV(0.05,4,16)</f>
        <v>3.0069172799243447</v>
      </c>
    </row>
    <row r="21" spans="1:12">
      <c r="A21" s="4" t="s">
        <v>14</v>
      </c>
      <c r="B21" s="4"/>
      <c r="C21" s="4">
        <f>C19-E17-C14</f>
        <v>86.559999999999988</v>
      </c>
      <c r="G21">
        <f>C14/4</f>
        <v>20.960000000000004</v>
      </c>
    </row>
    <row r="22" spans="1:12">
      <c r="G22">
        <f>C21/16</f>
        <v>5.4099999999999993</v>
      </c>
      <c r="I22" t="s">
        <v>18</v>
      </c>
      <c r="J22">
        <f>G21/G22</f>
        <v>3.8743068391866928</v>
      </c>
    </row>
    <row r="23" spans="1:12">
      <c r="A23" t="s">
        <v>15</v>
      </c>
      <c r="C23">
        <f>5-1</f>
        <v>4</v>
      </c>
    </row>
    <row r="25" spans="1:12">
      <c r="A25" t="s">
        <v>16</v>
      </c>
      <c r="C25">
        <v>16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</dc:creator>
  <cp:lastModifiedBy>aswin</cp:lastModifiedBy>
  <dcterms:created xsi:type="dcterms:W3CDTF">2018-09-23T06:24:40Z</dcterms:created>
  <dcterms:modified xsi:type="dcterms:W3CDTF">2021-09-25T06:02:39Z</dcterms:modified>
</cp:coreProperties>
</file>