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YAKKA\Mercedes-Benz (corpdir.onmicrosoft.com)\DWT_UTeam Werk 10 - General\08_Rotation UTeam\Projekt_UTeam_Digitalisierung\"/>
    </mc:Choice>
  </mc:AlternateContent>
  <xr:revisionPtr revIDLastSave="0" documentId="13_ncr:1_{6F5BA5B8-8F35-4E62-9F88-85F02B35595C}" xr6:coauthVersionLast="47" xr6:coauthVersionMax="47" xr10:uidLastSave="{00000000-0000-0000-0000-000000000000}"/>
  <bookViews>
    <workbookView xWindow="-14340" yWindow="-18120" windowWidth="29040" windowHeight="17520" activeTab="1" xr2:uid="{00000000-000D-0000-FFFF-FFFF00000000}"/>
  </bookViews>
  <sheets>
    <sheet name="Rotationsplan" sheetId="1" r:id="rId1"/>
    <sheet name="Masterlist" sheetId="2" r:id="rId2"/>
    <sheet name="Bereich" sheetId="3" r:id="rId3"/>
    <sheet name="Masterlist_Sicherung_20240327" sheetId="4" r:id="rId4"/>
    <sheet name="Trafo-Versetzungen " sheetId="5" r:id="rId5"/>
  </sheets>
  <definedNames>
    <definedName name="_xlnm._FilterDatabase" localSheetId="3" hidden="1">Masterlist_Sicherung_20240327!$A$1:$Z$47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4" l="1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N1" i="4"/>
  <c r="O16" i="4" s="1"/>
  <c r="P16" i="4" s="1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AC2" i="2"/>
  <c r="S40" i="2" s="1"/>
  <c r="T2" i="2"/>
  <c r="E33" i="2" l="1"/>
  <c r="D13" i="4"/>
  <c r="Q36" i="2"/>
  <c r="R36" i="2" s="1"/>
  <c r="Q6" i="4"/>
  <c r="Q7" i="2"/>
  <c r="R7" i="2" s="1"/>
  <c r="S13" i="2"/>
  <c r="Q19" i="2"/>
  <c r="R19" i="2" s="1"/>
  <c r="S25" i="2"/>
  <c r="S2" i="2"/>
  <c r="Q15" i="4"/>
  <c r="D42" i="4"/>
  <c r="S14" i="2"/>
  <c r="S38" i="2"/>
  <c r="S9" i="2"/>
  <c r="S21" i="2"/>
  <c r="S33" i="2"/>
  <c r="D9" i="4"/>
  <c r="D25" i="4"/>
  <c r="Q34" i="4"/>
  <c r="E5" i="2"/>
  <c r="E17" i="2"/>
  <c r="E29" i="2"/>
  <c r="E24" i="2"/>
  <c r="S6" i="2"/>
  <c r="Q12" i="2"/>
  <c r="R12" i="2" s="1"/>
  <c r="S30" i="2"/>
  <c r="D6" i="4"/>
  <c r="Q22" i="4"/>
  <c r="S26" i="2"/>
  <c r="Q18" i="4"/>
  <c r="O28" i="4"/>
  <c r="P28" i="4" s="1"/>
  <c r="E36" i="2"/>
  <c r="S18" i="2"/>
  <c r="O13" i="4"/>
  <c r="P13" i="4" s="1"/>
  <c r="E2" i="2"/>
  <c r="S37" i="2"/>
  <c r="O8" i="4"/>
  <c r="P8" i="4" s="1"/>
  <c r="E9" i="2"/>
  <c r="E16" i="2"/>
  <c r="E40" i="2"/>
  <c r="Q4" i="2"/>
  <c r="R4" i="2" s="1"/>
  <c r="Q16" i="2"/>
  <c r="R16" i="2" s="1"/>
  <c r="Q28" i="2"/>
  <c r="R28" i="2" s="1"/>
  <c r="Q40" i="2"/>
  <c r="R40" i="2" s="1"/>
  <c r="O20" i="4"/>
  <c r="P20" i="4" s="1"/>
  <c r="E12" i="2"/>
  <c r="Q24" i="2"/>
  <c r="R24" i="2" s="1"/>
  <c r="D21" i="4"/>
  <c r="Q31" i="2"/>
  <c r="R31" i="2" s="1"/>
  <c r="D33" i="4"/>
  <c r="E21" i="2"/>
  <c r="E4" i="2"/>
  <c r="E28" i="2"/>
  <c r="Q11" i="2"/>
  <c r="R11" i="2" s="1"/>
  <c r="Q23" i="2"/>
  <c r="R23" i="2" s="1"/>
  <c r="Q35" i="2"/>
  <c r="R35" i="2" s="1"/>
  <c r="Q30" i="4"/>
  <c r="D37" i="4"/>
  <c r="Q10" i="4"/>
  <c r="Q47" i="4"/>
  <c r="O45" i="4"/>
  <c r="P45" i="4" s="1"/>
  <c r="D45" i="4"/>
  <c r="Q42" i="4"/>
  <c r="O40" i="4"/>
  <c r="P40" i="4" s="1"/>
  <c r="Q37" i="4"/>
  <c r="O35" i="4"/>
  <c r="P35" i="4" s="1"/>
  <c r="D28" i="4"/>
  <c r="Q25" i="4"/>
  <c r="O23" i="4"/>
  <c r="P23" i="4" s="1"/>
  <c r="D16" i="4"/>
  <c r="Q13" i="4"/>
  <c r="O11" i="4"/>
  <c r="P11" i="4" s="1"/>
  <c r="D40" i="4"/>
  <c r="D35" i="4"/>
  <c r="Q32" i="4"/>
  <c r="O30" i="4"/>
  <c r="P30" i="4" s="1"/>
  <c r="D23" i="4"/>
  <c r="Q20" i="4"/>
  <c r="O18" i="4"/>
  <c r="P18" i="4" s="1"/>
  <c r="D11" i="4"/>
  <c r="Q8" i="4"/>
  <c r="O6" i="4"/>
  <c r="P6" i="4" s="1"/>
  <c r="O37" i="4"/>
  <c r="P37" i="4" s="1"/>
  <c r="D30" i="4"/>
  <c r="Q27" i="4"/>
  <c r="O25" i="4"/>
  <c r="P25" i="4" s="1"/>
  <c r="D18" i="4"/>
  <c r="O47" i="4"/>
  <c r="P47" i="4" s="1"/>
  <c r="D47" i="4"/>
  <c r="Q44" i="4"/>
  <c r="O42" i="4"/>
  <c r="P42" i="4" s="1"/>
  <c r="Q46" i="4"/>
  <c r="O44" i="4"/>
  <c r="P44" i="4" s="1"/>
  <c r="D32" i="4"/>
  <c r="Q29" i="4"/>
  <c r="O27" i="4"/>
  <c r="P27" i="4" s="1"/>
  <c r="D20" i="4"/>
  <c r="Q17" i="4"/>
  <c r="O15" i="4"/>
  <c r="P15" i="4" s="1"/>
  <c r="D8" i="4"/>
  <c r="Q5" i="4"/>
  <c r="O29" i="4"/>
  <c r="P29" i="4" s="1"/>
  <c r="D22" i="4"/>
  <c r="Q19" i="4"/>
  <c r="O17" i="4"/>
  <c r="P17" i="4" s="1"/>
  <c r="D10" i="4"/>
  <c r="O5" i="4"/>
  <c r="P5" i="4" s="1"/>
  <c r="D29" i="4"/>
  <c r="O12" i="4"/>
  <c r="P12" i="4" s="1"/>
  <c r="D36" i="4"/>
  <c r="Q33" i="4"/>
  <c r="O31" i="4"/>
  <c r="P31" i="4" s="1"/>
  <c r="D24" i="4"/>
  <c r="Q21" i="4"/>
  <c r="O19" i="4"/>
  <c r="P19" i="4" s="1"/>
  <c r="Q9" i="4"/>
  <c r="O7" i="4"/>
  <c r="P7" i="4" s="1"/>
  <c r="D43" i="4"/>
  <c r="Q40" i="4"/>
  <c r="D38" i="4"/>
  <c r="Q35" i="4"/>
  <c r="O33" i="4"/>
  <c r="P33" i="4" s="1"/>
  <c r="D26" i="4"/>
  <c r="Q23" i="4"/>
  <c r="O21" i="4"/>
  <c r="P21" i="4" s="1"/>
  <c r="D14" i="4"/>
  <c r="Q11" i="4"/>
  <c r="O9" i="4"/>
  <c r="P9" i="4" s="1"/>
  <c r="D44" i="4"/>
  <c r="Q41" i="4"/>
  <c r="O39" i="4"/>
  <c r="P39" i="4" s="1"/>
  <c r="Q36" i="4"/>
  <c r="O34" i="4"/>
  <c r="P34" i="4" s="1"/>
  <c r="D27" i="4"/>
  <c r="Q24" i="4"/>
  <c r="O22" i="4"/>
  <c r="P22" i="4" s="1"/>
  <c r="D15" i="4"/>
  <c r="Q12" i="4"/>
  <c r="O10" i="4"/>
  <c r="P10" i="4" s="1"/>
  <c r="D34" i="4"/>
  <c r="Q31" i="4"/>
  <c r="Q7" i="4"/>
  <c r="Q26" i="4"/>
  <c r="O24" i="4"/>
  <c r="P24" i="4" s="1"/>
  <c r="D17" i="4"/>
  <c r="Q14" i="4"/>
  <c r="D5" i="4"/>
  <c r="D41" i="4"/>
  <c r="O38" i="4"/>
  <c r="P38" i="4" s="1"/>
  <c r="D31" i="4"/>
  <c r="Q28" i="4"/>
  <c r="O26" i="4"/>
  <c r="P26" i="4" s="1"/>
  <c r="D19" i="4"/>
  <c r="Q16" i="4"/>
  <c r="O14" i="4"/>
  <c r="P14" i="4" s="1"/>
  <c r="D7" i="4"/>
  <c r="O46" i="4"/>
  <c r="P46" i="4" s="1"/>
  <c r="D12" i="4"/>
  <c r="D46" i="4"/>
  <c r="Q43" i="4"/>
  <c r="O41" i="4"/>
  <c r="P41" i="4" s="1"/>
  <c r="Q38" i="4"/>
  <c r="O36" i="4"/>
  <c r="P36" i="4" s="1"/>
  <c r="Q45" i="4"/>
  <c r="O43" i="4"/>
  <c r="P43" i="4" s="1"/>
  <c r="O32" i="4"/>
  <c r="P32" i="4" s="1"/>
  <c r="Q39" i="4"/>
  <c r="Q5" i="2"/>
  <c r="R5" i="2" s="1"/>
  <c r="S7" i="2"/>
  <c r="E10" i="2"/>
  <c r="Q17" i="2"/>
  <c r="R17" i="2" s="1"/>
  <c r="S19" i="2"/>
  <c r="E22" i="2"/>
  <c r="Q29" i="2"/>
  <c r="R29" i="2" s="1"/>
  <c r="S31" i="2"/>
  <c r="E34" i="2"/>
  <c r="Q10" i="2"/>
  <c r="R10" i="2" s="1"/>
  <c r="S36" i="2"/>
  <c r="E3" i="2"/>
  <c r="S12" i="2"/>
  <c r="E15" i="2"/>
  <c r="Q22" i="2"/>
  <c r="R22" i="2" s="1"/>
  <c r="S24" i="2"/>
  <c r="E27" i="2"/>
  <c r="Q34" i="2"/>
  <c r="R34" i="2" s="1"/>
  <c r="E39" i="2"/>
  <c r="E13" i="2"/>
  <c r="E37" i="2"/>
  <c r="S3" i="2"/>
  <c r="E6" i="2"/>
  <c r="Q13" i="2"/>
  <c r="R13" i="2" s="1"/>
  <c r="S15" i="2"/>
  <c r="E18" i="2"/>
  <c r="Q25" i="2"/>
  <c r="R25" i="2" s="1"/>
  <c r="S27" i="2"/>
  <c r="E30" i="2"/>
  <c r="Q37" i="2"/>
  <c r="R37" i="2" s="1"/>
  <c r="S39" i="2"/>
  <c r="Q3" i="2"/>
  <c r="R3" i="2" s="1"/>
  <c r="S5" i="2"/>
  <c r="E8" i="2"/>
  <c r="Q15" i="2"/>
  <c r="R15" i="2" s="1"/>
  <c r="S17" i="2"/>
  <c r="E20" i="2"/>
  <c r="Q27" i="2"/>
  <c r="R27" i="2" s="1"/>
  <c r="S29" i="2"/>
  <c r="E32" i="2"/>
  <c r="Q39" i="2"/>
  <c r="R39" i="2" s="1"/>
  <c r="Q8" i="2"/>
  <c r="R8" i="2" s="1"/>
  <c r="S10" i="2"/>
  <c r="Q20" i="2"/>
  <c r="R20" i="2" s="1"/>
  <c r="S22" i="2"/>
  <c r="E25" i="2"/>
  <c r="Q32" i="2"/>
  <c r="R32" i="2" s="1"/>
  <c r="S34" i="2"/>
  <c r="Q6" i="2"/>
  <c r="R6" i="2" s="1"/>
  <c r="S8" i="2"/>
  <c r="E11" i="2"/>
  <c r="Q18" i="2"/>
  <c r="R18" i="2" s="1"/>
  <c r="S20" i="2"/>
  <c r="E23" i="2"/>
  <c r="Q30" i="2"/>
  <c r="R30" i="2" s="1"/>
  <c r="S32" i="2"/>
  <c r="E35" i="2"/>
  <c r="Q2" i="2"/>
  <c r="R2" i="2" s="1"/>
  <c r="Q9" i="2"/>
  <c r="R9" i="2" s="1"/>
  <c r="S11" i="2"/>
  <c r="E14" i="2"/>
  <c r="Q21" i="2"/>
  <c r="R21" i="2" s="1"/>
  <c r="S23" i="2"/>
  <c r="E26" i="2"/>
  <c r="Q33" i="2"/>
  <c r="R33" i="2" s="1"/>
  <c r="S35" i="2"/>
  <c r="E38" i="2"/>
  <c r="S4" i="2"/>
  <c r="E7" i="2"/>
  <c r="Q14" i="2"/>
  <c r="R14" i="2" s="1"/>
  <c r="S16" i="2"/>
  <c r="E19" i="2"/>
  <c r="Q26" i="2"/>
  <c r="R26" i="2" s="1"/>
  <c r="S28" i="2"/>
  <c r="E31" i="2"/>
  <c r="Q38" i="2"/>
  <c r="R38" i="2" s="1"/>
  <c r="P2" i="4" l="1"/>
  <c r="D3" i="4"/>
</calcChain>
</file>

<file path=xl/sharedStrings.xml><?xml version="1.0" encoding="utf-8"?>
<sst xmlns="http://schemas.openxmlformats.org/spreadsheetml/2006/main" count="1272" uniqueCount="510">
  <si>
    <t>Lfd.Nr</t>
  </si>
  <si>
    <t>Vorname</t>
  </si>
  <si>
    <t>Nachname</t>
  </si>
  <si>
    <t>MO/PEPE
eATS
Kommissionieren 010-3352</t>
  </si>
  <si>
    <t>MO/PSDC
Druckguß Magn.
010-1104</t>
  </si>
  <si>
    <t>MO/PSMM
Bearb. KGH
Kst.1284</t>
  </si>
  <si>
    <t>MO/PSGC
Lineargießanl.
010-2814</t>
  </si>
  <si>
    <t>MO/PSGC
Kernmacherei
Kst.2184</t>
  </si>
  <si>
    <t>MO/PSMM
Bearb. KGH
Kst.0924</t>
  </si>
  <si>
    <t>MO/PSGC
Bearb. ZK
Kst.2394</t>
  </si>
  <si>
    <t>MO/PDTA
GEN4 - Montage         
010-1642</t>
  </si>
  <si>
    <t>MO/PMA
AMG V8 Mon.
Can.
Kst. 2118</t>
  </si>
  <si>
    <t>MO/PDTA
NAG3 Montage
Kst.2772</t>
  </si>
  <si>
    <t>MO/PSCSU Fertigungssteuerung
Kst. 6021</t>
  </si>
  <si>
    <t>MO/PSCN
CKD-Abwicklung
Kst. 3191</t>
  </si>
  <si>
    <t>MO/PSCV
Kst.1904
Geb.8/9</t>
  </si>
  <si>
    <t>MO/PSSW
1444
QDA Auswertung</t>
  </si>
  <si>
    <t>MO/PSAF
Kst.4054
Hartb. Ratsatz</t>
  </si>
  <si>
    <t>MO/PSGA
Kst.1134
Härterei</t>
  </si>
  <si>
    <t>MO/PMC1
Kurbelwelle
Kst.1221</t>
  </si>
  <si>
    <t>MO/PMM
Elektrik
Kst.7101</t>
  </si>
  <si>
    <t>Bemerkungen</t>
  </si>
  <si>
    <t xml:space="preserve">Tomislav </t>
  </si>
  <si>
    <t xml:space="preserve"> Brlekovic</t>
  </si>
  <si>
    <t>X</t>
  </si>
  <si>
    <t>28.04.2025
31.07.2025</t>
  </si>
  <si>
    <t xml:space="preserve">Ilkay </t>
  </si>
  <si>
    <t>Pinarci</t>
  </si>
  <si>
    <t>03.03.2025
31.10.2025</t>
  </si>
  <si>
    <t xml:space="preserve">Murtez </t>
  </si>
  <si>
    <t>Shala</t>
  </si>
  <si>
    <t>01.03.2025
28.08.2025</t>
  </si>
  <si>
    <t>Christian</t>
  </si>
  <si>
    <t xml:space="preserve"> Pyka</t>
  </si>
  <si>
    <t>31.03.2025
26.09.2025</t>
  </si>
  <si>
    <t xml:space="preserve">Paulo </t>
  </si>
  <si>
    <t xml:space="preserve"> Koutrelis</t>
  </si>
  <si>
    <t>08.05.2023
31.12.2024</t>
  </si>
  <si>
    <t>Ggf. Versetzung in die Montage</t>
  </si>
  <si>
    <t xml:space="preserve">David </t>
  </si>
  <si>
    <t>Stein</t>
  </si>
  <si>
    <t>03.03.2025
29.08.2025</t>
  </si>
  <si>
    <t>Dauerhaft in die Gießerei</t>
  </si>
  <si>
    <t xml:space="preserve">Sükrü </t>
  </si>
  <si>
    <t>Ünal</t>
  </si>
  <si>
    <t>30.06.2025
30.11.2025</t>
  </si>
  <si>
    <t>Reintegration WZI UT</t>
  </si>
  <si>
    <t xml:space="preserve">Yavuz </t>
  </si>
  <si>
    <t xml:space="preserve">Cakmak  </t>
  </si>
  <si>
    <t>27.01.2025
25.07.2025</t>
  </si>
  <si>
    <t xml:space="preserve">Ibrahim </t>
  </si>
  <si>
    <t xml:space="preserve">Celiksümer  </t>
  </si>
  <si>
    <t>07.07.2025
31.12.2025</t>
  </si>
  <si>
    <t xml:space="preserve">Robert  </t>
  </si>
  <si>
    <t xml:space="preserve">Skegro  </t>
  </si>
  <si>
    <t>02.09.2024
01.07.2025</t>
  </si>
  <si>
    <t xml:space="preserve">Giacomo  </t>
  </si>
  <si>
    <t xml:space="preserve">Petteruti  </t>
  </si>
  <si>
    <t>13.05.2025
31.10.2025</t>
  </si>
  <si>
    <t xml:space="preserve">Dmitri  </t>
  </si>
  <si>
    <t xml:space="preserve">Anisimov  </t>
  </si>
  <si>
    <t>05.05.2025
30.10.2025</t>
  </si>
  <si>
    <t xml:space="preserve">Alexander  </t>
  </si>
  <si>
    <t xml:space="preserve">Karp  </t>
  </si>
  <si>
    <t>02.06.2025
31.12.2025</t>
  </si>
  <si>
    <t>Abfindung</t>
  </si>
  <si>
    <t xml:space="preserve">Hendrik  </t>
  </si>
  <si>
    <t xml:space="preserve">Etzel  </t>
  </si>
  <si>
    <t>23.06.2025
31.10.2025</t>
  </si>
  <si>
    <t>x</t>
  </si>
  <si>
    <t xml:space="preserve">Patrick  </t>
  </si>
  <si>
    <t xml:space="preserve">Scholl  </t>
  </si>
  <si>
    <t>07.01.2025
31.12.2025</t>
  </si>
  <si>
    <t xml:space="preserve">Florian  </t>
  </si>
  <si>
    <t xml:space="preserve">Büttner  </t>
  </si>
  <si>
    <t>07.04.2025
29.09.2025</t>
  </si>
  <si>
    <t>keine Nachtschicht , möchte gerne 3 WS</t>
  </si>
  <si>
    <t xml:space="preserve">Bojan  </t>
  </si>
  <si>
    <t xml:space="preserve">Zarak  </t>
  </si>
  <si>
    <t>15.07.2024
31.12.2025</t>
  </si>
  <si>
    <t>2 Schicht LOG</t>
  </si>
  <si>
    <t xml:space="preserve">Özgür  </t>
  </si>
  <si>
    <t xml:space="preserve">Sögüt  </t>
  </si>
  <si>
    <t>25.11.2024
30.10.2025</t>
  </si>
  <si>
    <t xml:space="preserve">Ertekin  </t>
  </si>
  <si>
    <t xml:space="preserve">Özkan  </t>
  </si>
  <si>
    <t>03.12.2024
30.10.2025</t>
  </si>
  <si>
    <t xml:space="preserve">Marco  </t>
  </si>
  <si>
    <t xml:space="preserve">Longo  </t>
  </si>
  <si>
    <t>02.06.2025
30.11.2025</t>
  </si>
  <si>
    <t xml:space="preserve">Dennis  </t>
  </si>
  <si>
    <t xml:space="preserve">Belca  </t>
  </si>
  <si>
    <t>14.07.2025
12.01.2026</t>
  </si>
  <si>
    <t>13.01.2025
11.07.2025</t>
  </si>
  <si>
    <t>Nur Dauerfrühschicht, Einschränkung beachten</t>
  </si>
  <si>
    <t xml:space="preserve">Eugen  </t>
  </si>
  <si>
    <t xml:space="preserve">Ziegler  </t>
  </si>
  <si>
    <t>wenn möglich Dauerfrühschicht</t>
  </si>
  <si>
    <t xml:space="preserve">Bahri  </t>
  </si>
  <si>
    <t xml:space="preserve">Aygün  </t>
  </si>
  <si>
    <t>30.06.2025
31.12.2025</t>
  </si>
  <si>
    <t>Verlängwern in der Montage möglich ?</t>
  </si>
  <si>
    <t xml:space="preserve">Süryan  </t>
  </si>
  <si>
    <t>31.03.2025
04.10.2025</t>
  </si>
  <si>
    <t>in die Gießerei</t>
  </si>
  <si>
    <t xml:space="preserve">Miodrag  </t>
  </si>
  <si>
    <t xml:space="preserve">Prodanovic  </t>
  </si>
  <si>
    <t>07.01.2025
11.07.2025</t>
  </si>
  <si>
    <t xml:space="preserve">Hilmi  </t>
  </si>
  <si>
    <t xml:space="preserve">Orhan  </t>
  </si>
  <si>
    <t>Möchte gern in 2 Schicht bleiben</t>
  </si>
  <si>
    <t xml:space="preserve">Erkan  </t>
  </si>
  <si>
    <t xml:space="preserve">Cevik  </t>
  </si>
  <si>
    <t xml:space="preserve">Michael  </t>
  </si>
  <si>
    <t xml:space="preserve">Falkenstein  </t>
  </si>
  <si>
    <t>05.05.2025
31.10.2025</t>
  </si>
  <si>
    <t>Arbeitsversuch Werkzeugbau eventuell</t>
  </si>
  <si>
    <t xml:space="preserve">Manuel  </t>
  </si>
  <si>
    <t xml:space="preserve">Kempa  </t>
  </si>
  <si>
    <t xml:space="preserve">In die Gießerei </t>
  </si>
  <si>
    <t xml:space="preserve">Ümit  </t>
  </si>
  <si>
    <t xml:space="preserve">Altinkaya  </t>
  </si>
  <si>
    <t>12.05.2025
31.10.2025</t>
  </si>
  <si>
    <t>Nur 2 Schicht Betrieb - darf keine NS - Schichtregelung beachten</t>
  </si>
  <si>
    <t xml:space="preserve">Harun  </t>
  </si>
  <si>
    <t xml:space="preserve">Azak  </t>
  </si>
  <si>
    <t>50 % Gleichstellung, darf keine Hitzearbeiten ausführen</t>
  </si>
  <si>
    <t xml:space="preserve">Osman  </t>
  </si>
  <si>
    <t xml:space="preserve">Altun  </t>
  </si>
  <si>
    <t xml:space="preserve">Fabian  </t>
  </si>
  <si>
    <t xml:space="preserve">Pomin  </t>
  </si>
  <si>
    <t>06.05.2025
31.08.2025</t>
  </si>
  <si>
    <t>Gießerei</t>
  </si>
  <si>
    <t xml:space="preserve">Cehver  </t>
  </si>
  <si>
    <t xml:space="preserve">Batan  </t>
  </si>
  <si>
    <t>23.06.2025
31.12.2025</t>
  </si>
  <si>
    <t xml:space="preserve">Mahmut  </t>
  </si>
  <si>
    <t xml:space="preserve">Akci  </t>
  </si>
  <si>
    <t xml:space="preserve">Sinan  </t>
  </si>
  <si>
    <t xml:space="preserve">Dikkatli  </t>
  </si>
  <si>
    <t xml:space="preserve">Ralf  </t>
  </si>
  <si>
    <t xml:space="preserve">Mayer  </t>
  </si>
  <si>
    <t xml:space="preserve">Andreas  </t>
  </si>
  <si>
    <t xml:space="preserve">Kramhöller  </t>
  </si>
  <si>
    <t>Will nach Mettingen, Wunsch Kernmacherei</t>
  </si>
  <si>
    <t xml:space="preserve">Imdat  </t>
  </si>
  <si>
    <t xml:space="preserve">Yücel  </t>
  </si>
  <si>
    <t>Keine Nachtschicht</t>
  </si>
  <si>
    <t>Lfd. Nr</t>
  </si>
  <si>
    <t>Geburtsdatum</t>
  </si>
  <si>
    <t>Alter</t>
  </si>
  <si>
    <t>Geschlecht</t>
  </si>
  <si>
    <t>Staplerschein</t>
  </si>
  <si>
    <t>Aktuelle Synopse</t>
  </si>
  <si>
    <t>Stammcenter,-Abteilung</t>
  </si>
  <si>
    <t>Stamm
kostenstelle</t>
  </si>
  <si>
    <t>E5-Stamm</t>
  </si>
  <si>
    <t>E4-Stamm</t>
  </si>
  <si>
    <t>E3-Stamm</t>
  </si>
  <si>
    <t>Eintritt UTeam</t>
  </si>
  <si>
    <t>Aktuelles Austrittsdatum</t>
  </si>
  <si>
    <t>Aktuelle Einsatzdauer</t>
  </si>
  <si>
    <t>Zugehörigkeit in Monaten</t>
  </si>
  <si>
    <t>Einsatzdauer in Monaten</t>
  </si>
  <si>
    <t>Aktuelle Einsatzdauer in "Tagen"</t>
  </si>
  <si>
    <t>Anzahl der Stationen</t>
  </si>
  <si>
    <t>Einsatz Station 1</t>
  </si>
  <si>
    <t>Einsatz Station 2</t>
  </si>
  <si>
    <t>Einsatz Station 3</t>
  </si>
  <si>
    <t>Einsatz Station 4</t>
  </si>
  <si>
    <t>Einsatz Station 5</t>
  </si>
  <si>
    <t>Einsatz Station 6</t>
  </si>
  <si>
    <t>Einsatz Station 7</t>
  </si>
  <si>
    <t>Einsatz Station 8</t>
  </si>
  <si>
    <t>m</t>
  </si>
  <si>
    <t>nein</t>
  </si>
  <si>
    <t>MO/PSDC</t>
  </si>
  <si>
    <t>010-1024</t>
  </si>
  <si>
    <t>Frank Müller</t>
  </si>
  <si>
    <t>Volker Diez</t>
  </si>
  <si>
    <t>Guido Söll</t>
  </si>
  <si>
    <t>Safetyteam
PT/G</t>
  </si>
  <si>
    <t>Safetyteam
PT/S</t>
  </si>
  <si>
    <t>PT/SSB
Gießen KGH M139
010-2954</t>
  </si>
  <si>
    <t>PT/EGM 
GEN4          
010-1642</t>
  </si>
  <si>
    <t>GBU ZVÜ
Audit</t>
  </si>
  <si>
    <t>ja</t>
  </si>
  <si>
    <t>MO/PSMM</t>
  </si>
  <si>
    <t>010-2684</t>
  </si>
  <si>
    <t>Udo Greiner</t>
  </si>
  <si>
    <t>Joachim Schwarz</t>
  </si>
  <si>
    <t>Daniel Pfeifer</t>
  </si>
  <si>
    <t>Druckgußtechnikum 
010-3424</t>
  </si>
  <si>
    <t>PT/SDG
010-1114</t>
  </si>
  <si>
    <t>Getriebepressen
Kst.1054
PT/SPU</t>
  </si>
  <si>
    <t>PT/EGM 
Kernmacherei
010-2184</t>
  </si>
  <si>
    <t xml:space="preserve">k.A. </t>
  </si>
  <si>
    <t>MO/PST</t>
  </si>
  <si>
    <t>010-2584</t>
  </si>
  <si>
    <t>Andreas Rist</t>
  </si>
  <si>
    <t>Steffen Mauser</t>
  </si>
  <si>
    <t>Jürgen Vetter</t>
  </si>
  <si>
    <t>PT/SDG
010-1104</t>
  </si>
  <si>
    <t>PT/SSB
Lineargießanl.
010-2814</t>
  </si>
  <si>
    <t>MO/PDTM</t>
  </si>
  <si>
    <t>010-1292</t>
  </si>
  <si>
    <t>Uwe Köhler</t>
  </si>
  <si>
    <t>Mathias Braun</t>
  </si>
  <si>
    <t>Peter Abele</t>
  </si>
  <si>
    <t>Sicherwerkstatt</t>
  </si>
  <si>
    <t>GBU 
betriebliche Bildung</t>
  </si>
  <si>
    <t>0101-1352</t>
  </si>
  <si>
    <t>Olaf Roos</t>
  </si>
  <si>
    <t>Patrick Hauns</t>
  </si>
  <si>
    <t>PT/PLE
eATS
Kommissionieren</t>
  </si>
  <si>
    <t>010-2091</t>
  </si>
  <si>
    <t>Steffen Gräfinger</t>
  </si>
  <si>
    <t>Evelyn Heer</t>
  </si>
  <si>
    <t>PT/SDG
Druckguß Alu
010-1034</t>
  </si>
  <si>
    <t>Köksal Oral</t>
  </si>
  <si>
    <t>Oliver Rogge</t>
  </si>
  <si>
    <t>Steafn Humernik</t>
  </si>
  <si>
    <t>SC /WTL 
Ladungsträgermanagement</t>
  </si>
  <si>
    <t>PT/SCN
CKD-Abwicklung
Kst. 3191</t>
  </si>
  <si>
    <t>PT/EGF
Antriebsw.  
010-2041</t>
  </si>
  <si>
    <t>PT/EGM
eATS - Montage
Kst.2331</t>
  </si>
  <si>
    <t>Rainer Irg</t>
  </si>
  <si>
    <t>PT/SDG Druckguß
010-1224</t>
  </si>
  <si>
    <t>PT/SDG
Bearb. KGH
Kst.0924</t>
  </si>
  <si>
    <t>PT/SCV
010-0251</t>
  </si>
  <si>
    <t>MO/PDEU</t>
  </si>
  <si>
    <t>010-1792</t>
  </si>
  <si>
    <t>Dejan Kerestes</t>
  </si>
  <si>
    <t>Mladen Ilic</t>
  </si>
  <si>
    <t>SC/WTL 
Kst. 0504</t>
  </si>
  <si>
    <t>PT/SCSU
Fertigungs
steuerung PT/S</t>
  </si>
  <si>
    <t>MO/PSSW</t>
  </si>
  <si>
    <t>010-1434</t>
  </si>
  <si>
    <t>Dejan Garic</t>
  </si>
  <si>
    <t>Carlo Schmid</t>
  </si>
  <si>
    <t>Philip Johne</t>
  </si>
  <si>
    <t>PT/SSB
Kernmacherei
Kst.2184</t>
  </si>
  <si>
    <t>010-1664</t>
  </si>
  <si>
    <t>Robert Andacic</t>
  </si>
  <si>
    <t>Holger Kaschel</t>
  </si>
  <si>
    <t>PT/SCSU
Versand Getriebe/Batterie
KSst. 6612</t>
  </si>
  <si>
    <t>010-1644</t>
  </si>
  <si>
    <t>Sandra Caruso</t>
  </si>
  <si>
    <t>010-1074</t>
  </si>
  <si>
    <t>Ralf Tauer</t>
  </si>
  <si>
    <t>Dr. Michael Ostgathe</t>
  </si>
  <si>
    <t>PT/SIH
Kst.7134
Aufnahe Sicherheitsscheiben</t>
  </si>
  <si>
    <t>010-3424</t>
  </si>
  <si>
    <t>Oliver Bantel</t>
  </si>
  <si>
    <t>Thomas EIsenbraun</t>
  </si>
  <si>
    <t>010-1244</t>
  </si>
  <si>
    <t>Jürgen Baumgarten</t>
  </si>
  <si>
    <t>010-1314</t>
  </si>
  <si>
    <t>Ioannis Voutsas</t>
  </si>
  <si>
    <t>010-1654</t>
  </si>
  <si>
    <t>Riccardo Polizzi</t>
  </si>
  <si>
    <t>Sven Mahnkopp</t>
  </si>
  <si>
    <t>010-1094</t>
  </si>
  <si>
    <t>MO/PERI</t>
  </si>
  <si>
    <t>010-1093</t>
  </si>
  <si>
    <t>Zeki Kabal</t>
  </si>
  <si>
    <t>Wolfgang Rzonca</t>
  </si>
  <si>
    <t>Lutz Storsberg</t>
  </si>
  <si>
    <t>010-1414</t>
  </si>
  <si>
    <t>Uwe Bortenlänger</t>
  </si>
  <si>
    <t>010-2654</t>
  </si>
  <si>
    <t>010-1073</t>
  </si>
  <si>
    <t>Jürgen Pfander</t>
  </si>
  <si>
    <t>Ismail Kaioglu</t>
  </si>
  <si>
    <t>Stefan Tan</t>
  </si>
  <si>
    <t>Franz-Josef Dufhues</t>
  </si>
  <si>
    <t>Thomas Dolny</t>
  </si>
  <si>
    <t>eATS</t>
  </si>
  <si>
    <t>Montage</t>
  </si>
  <si>
    <t>Logistik</t>
  </si>
  <si>
    <t>Qualität</t>
  </si>
  <si>
    <t>Fertigung</t>
  </si>
  <si>
    <t>IH</t>
  </si>
  <si>
    <t xml:space="preserve">MO/PEPE
eATS
Kommissionieren </t>
  </si>
  <si>
    <t xml:space="preserve">MO/PSDC
Druckguß Magn.
</t>
  </si>
  <si>
    <t>MO/PSMM
Bearb. KGH</t>
  </si>
  <si>
    <t xml:space="preserve">MO/PSGC
Lineargießanl.
</t>
  </si>
  <si>
    <t xml:space="preserve">MO/PSGC
Kernmacherei
</t>
  </si>
  <si>
    <t xml:space="preserve">MO/PSMM
Bearb. KGH
</t>
  </si>
  <si>
    <t xml:space="preserve">MO/PSGC
Bearb. ZK
</t>
  </si>
  <si>
    <t>MO/PMA
AMG V8 Mon.
Can.</t>
  </si>
  <si>
    <t xml:space="preserve">MO/PDTA
NAG3 Montage
</t>
  </si>
  <si>
    <t xml:space="preserve">MO/PSCSU Fertigungssteuerung
</t>
  </si>
  <si>
    <t xml:space="preserve">MO/PSCN
CKD-Abwicklung
</t>
  </si>
  <si>
    <t>MO/PSCV
Geb.8/9</t>
  </si>
  <si>
    <t>MO/PSSW
QDA Auswertung</t>
  </si>
  <si>
    <t>MO/PSAF
Hartb. Ratsatz</t>
  </si>
  <si>
    <t>MO/PSGA
Härterei</t>
  </si>
  <si>
    <t>MO/PMC1
Kurbelwelle</t>
  </si>
  <si>
    <t xml:space="preserve">MO/PMM
Elektrik
</t>
  </si>
  <si>
    <t>010-3352</t>
  </si>
  <si>
    <t>010-1104</t>
  </si>
  <si>
    <t>010-1284</t>
  </si>
  <si>
    <t>010-2814</t>
  </si>
  <si>
    <t>010-2184</t>
  </si>
  <si>
    <t>010-0924</t>
  </si>
  <si>
    <t>010-2394</t>
  </si>
  <si>
    <t>010-1642</t>
  </si>
  <si>
    <t>010-2118</t>
  </si>
  <si>
    <t>010-2772</t>
  </si>
  <si>
    <t>010-6021</t>
  </si>
  <si>
    <t>010-3191</t>
  </si>
  <si>
    <t>010-1904</t>
  </si>
  <si>
    <t>010-1444</t>
  </si>
  <si>
    <t>010-4054</t>
  </si>
  <si>
    <t>010-1134</t>
  </si>
  <si>
    <t>010-1221</t>
  </si>
  <si>
    <t>010-7101</t>
  </si>
  <si>
    <t>Masterliste Personalverwaltung Uteam</t>
  </si>
  <si>
    <t>010-5024</t>
  </si>
  <si>
    <t>PT / TOB</t>
  </si>
  <si>
    <t>Hasan Kuez</t>
  </si>
  <si>
    <t>EinsatzdauerØ</t>
  </si>
  <si>
    <t>AltersØ</t>
  </si>
  <si>
    <t>Name, Vorname</t>
  </si>
  <si>
    <t>Eintritt Uteam</t>
  </si>
  <si>
    <t>Zugehörigkeit in "M"</t>
  </si>
  <si>
    <t>Einsatzdauer in "M"</t>
  </si>
  <si>
    <t>Depner Uwe</t>
  </si>
  <si>
    <t>männlich</t>
  </si>
  <si>
    <t>PT/MF1</t>
  </si>
  <si>
    <t>010-1241</t>
  </si>
  <si>
    <t>Ersan Yesildaglar</t>
  </si>
  <si>
    <t>Jan Hackelöer</t>
  </si>
  <si>
    <t>Marcus Thomas</t>
  </si>
  <si>
    <t>PT/SDG
010-1024</t>
  </si>
  <si>
    <t>Kernmacherei
010-2184</t>
  </si>
  <si>
    <t>Safetyteam
PT/E</t>
  </si>
  <si>
    <t>PT/E
Umbau</t>
  </si>
  <si>
    <t>Jakob Reinhardt</t>
  </si>
  <si>
    <t>PT/MF2</t>
  </si>
  <si>
    <t>010-1551</t>
  </si>
  <si>
    <t>Andreas Ross</t>
  </si>
  <si>
    <t>Matthias Kreuser</t>
  </si>
  <si>
    <t>Frank Proksch</t>
  </si>
  <si>
    <t>HAT-Schweißen
010-1654</t>
  </si>
  <si>
    <t>PT/GF Abstapeln</t>
  </si>
  <si>
    <t>HAT-Schweißen MFA 010-1074</t>
  </si>
  <si>
    <t>Metehan Berber</t>
  </si>
  <si>
    <t>010-1251</t>
  </si>
  <si>
    <t>Stefan Kaiser</t>
  </si>
  <si>
    <t>ITG-Schweißen
010-1664</t>
  </si>
  <si>
    <t>Safetyteam
PT/M</t>
  </si>
  <si>
    <t>Alexander Galkin</t>
  </si>
  <si>
    <t>010-1231</t>
  </si>
  <si>
    <t>Klaus Hadermann</t>
  </si>
  <si>
    <t>Markus Greiner</t>
  </si>
  <si>
    <t>010-1441</t>
  </si>
  <si>
    <t>Philip Spellenberg</t>
  </si>
  <si>
    <t>Alexander Helm</t>
  </si>
  <si>
    <t>IH - Elektrik PT/E
010-7383</t>
  </si>
  <si>
    <t>PT/GM F-DCT Montage Kst.1622</t>
  </si>
  <si>
    <t>Sinan Dikkatli</t>
  </si>
  <si>
    <t>PT/PAF</t>
  </si>
  <si>
    <t>Karlheinz Schaffroth</t>
  </si>
  <si>
    <t>Dennis Goldmann</t>
  </si>
  <si>
    <t>PT/SDG</t>
  </si>
  <si>
    <t>Seref Bozkurt</t>
  </si>
  <si>
    <t>010-1541</t>
  </si>
  <si>
    <t>Tobias Lindenthal</t>
  </si>
  <si>
    <t>Petra Zschaler</t>
  </si>
  <si>
    <t>VAG-Montage
010-2994</t>
  </si>
  <si>
    <t>Danijel Ivankovic</t>
  </si>
  <si>
    <t>010-1411</t>
  </si>
  <si>
    <t>Peter Haas</t>
  </si>
  <si>
    <t>SSB-ZK Bearb.
010-2364</t>
  </si>
  <si>
    <t>Gökhan Kücükcolak</t>
  </si>
  <si>
    <t>010-2531</t>
  </si>
  <si>
    <t>Uwe Bauer</t>
  </si>
  <si>
    <t>Imdat Yücel</t>
  </si>
  <si>
    <t>PT/SSB Wärmebeh. ZK 010-2314</t>
  </si>
  <si>
    <t>PT/STF
HAT EVA2-Schweißen
010-1654</t>
  </si>
  <si>
    <t>PT/STF
 MRA HAT Schweißen 
010-1494</t>
  </si>
  <si>
    <t>Mürsel Inan Eyüpoglu</t>
  </si>
  <si>
    <t>PT/EGF</t>
  </si>
  <si>
    <t>010-2582</t>
  </si>
  <si>
    <t>Rainer Brigel</t>
  </si>
  <si>
    <t>Stephan Knobloch</t>
  </si>
  <si>
    <t>Tomislav Brlekovic</t>
  </si>
  <si>
    <t>Kevin Zelenik</t>
  </si>
  <si>
    <t>PT/SCV</t>
  </si>
  <si>
    <t>010-0054</t>
  </si>
  <si>
    <t>Eva Lanwer</t>
  </si>
  <si>
    <t>Dieter Klinghammer</t>
  </si>
  <si>
    <t>Dierk Büker</t>
  </si>
  <si>
    <t>Mohamed Eslamloo</t>
  </si>
  <si>
    <t>PT/SGA</t>
  </si>
  <si>
    <t>PT/SDG
Staplerpool
010-1164</t>
  </si>
  <si>
    <t>Jochen Knöll</t>
  </si>
  <si>
    <t>Greiner Pachter Udo</t>
  </si>
  <si>
    <t>PT/STF
 MRA HAT Schweißen 010-1494</t>
  </si>
  <si>
    <t>PT/SDG
Gießen u. mecha. Bearbeitung 010-1284</t>
  </si>
  <si>
    <t>Ilkay Pinarci</t>
  </si>
  <si>
    <t>Murtez Shala</t>
  </si>
  <si>
    <t>Christian Pyka</t>
  </si>
  <si>
    <t>Paulo Koutrelis</t>
  </si>
  <si>
    <t>Uwe Schulze</t>
  </si>
  <si>
    <t>010-1741</t>
  </si>
  <si>
    <t>Martin Lang</t>
  </si>
  <si>
    <t>Matthias Schumacher</t>
  </si>
  <si>
    <t>David Stein</t>
  </si>
  <si>
    <t>Sükrü Ünal</t>
  </si>
  <si>
    <t>Özgür Gül</t>
  </si>
  <si>
    <t>Luca Maniglia</t>
  </si>
  <si>
    <t>Ayhan Temel</t>
  </si>
  <si>
    <t>Yavuz Cakmak</t>
  </si>
  <si>
    <t>Igor mehikic</t>
  </si>
  <si>
    <t>010-2804</t>
  </si>
  <si>
    <t>Markus Panne</t>
  </si>
  <si>
    <t>Abele Peter</t>
  </si>
  <si>
    <t>Mario Blazic</t>
  </si>
  <si>
    <t>Helm Alexander</t>
  </si>
  <si>
    <t>Ali Kütükcüoglugil</t>
  </si>
  <si>
    <t xml:space="preserve">Romanenko, Roman </t>
  </si>
  <si>
    <t>Safetyteam
PT/SSB</t>
  </si>
  <si>
    <t>Tuncay Kanat</t>
  </si>
  <si>
    <t>Michael Schmiechen</t>
  </si>
  <si>
    <t>Jens Rüdiger-Weiss</t>
  </si>
  <si>
    <t>Michele Ferrantino</t>
  </si>
  <si>
    <t>010-2572</t>
  </si>
  <si>
    <t>Stefan Schneider</t>
  </si>
  <si>
    <t>Peter Kemmner</t>
  </si>
  <si>
    <t>010-2802</t>
  </si>
  <si>
    <t>Imdat Tas</t>
  </si>
  <si>
    <t>Dominik Garcia</t>
  </si>
  <si>
    <t>Ibrahim Celiksümer</t>
  </si>
  <si>
    <t>Mutlu Kalayci</t>
  </si>
  <si>
    <t>PT/SDT</t>
  </si>
  <si>
    <t>010-2754</t>
  </si>
  <si>
    <t>Markus Rinner</t>
  </si>
  <si>
    <t>Siegfried Botsch</t>
  </si>
  <si>
    <t>Markus Brackrock</t>
  </si>
  <si>
    <t>010-1212</t>
  </si>
  <si>
    <t>Göksal Algan</t>
  </si>
  <si>
    <t>Erkan Icli</t>
  </si>
  <si>
    <t>010-2562</t>
  </si>
  <si>
    <t>Steven Schweizer</t>
  </si>
  <si>
    <t>PT/SPU</t>
  </si>
  <si>
    <t>010-2681</t>
  </si>
  <si>
    <t>Heiko Teichgräber</t>
  </si>
  <si>
    <t>Daniel Geng</t>
  </si>
  <si>
    <t>Maria Zambrano</t>
  </si>
  <si>
    <t>Kristian Vrban</t>
  </si>
  <si>
    <t>010-1202</t>
  </si>
  <si>
    <t>Volker Häßler</t>
  </si>
  <si>
    <t>Ioannis Papdopoulos</t>
  </si>
  <si>
    <t>PT/PPAI</t>
  </si>
  <si>
    <t>010-4364</t>
  </si>
  <si>
    <t>Nejdet Yildirim</t>
  </si>
  <si>
    <t>Steffen Schöll</t>
  </si>
  <si>
    <t>Robert Skegro</t>
  </si>
  <si>
    <t>Max Dumler</t>
  </si>
  <si>
    <t>010-1352</t>
  </si>
  <si>
    <t>Giacomo Petteruti</t>
  </si>
  <si>
    <t>PT/STF</t>
  </si>
  <si>
    <t>Dmitri Anisimov</t>
  </si>
  <si>
    <t>Name</t>
  </si>
  <si>
    <t>Stammbereich</t>
  </si>
  <si>
    <t>Trafobereich</t>
  </si>
  <si>
    <t>Datum</t>
  </si>
  <si>
    <t xml:space="preserve">Kai Hoffmann </t>
  </si>
  <si>
    <t>PT/GF</t>
  </si>
  <si>
    <t>Okay Koyuncu</t>
  </si>
  <si>
    <t>PT/SSB</t>
  </si>
  <si>
    <t>Tatjana Gent</t>
  </si>
  <si>
    <t>Emil Szabo</t>
  </si>
  <si>
    <t>Jochen Maas</t>
  </si>
  <si>
    <t>Florian Büttner</t>
  </si>
  <si>
    <t>Gunter Stach</t>
  </si>
  <si>
    <t>Jan Cibic</t>
  </si>
  <si>
    <t>Sifi</t>
  </si>
  <si>
    <t>Mehmet Arici</t>
  </si>
  <si>
    <t>Dilsat Alparagi</t>
  </si>
  <si>
    <t>PT/SMO</t>
  </si>
  <si>
    <t>David Can Yilmaz</t>
  </si>
  <si>
    <t>Tomislav Stojak</t>
  </si>
  <si>
    <t>Ömerfaruk Karaman</t>
  </si>
  <si>
    <t>Bülent Yurt</t>
  </si>
  <si>
    <t>Carlos Cuesta</t>
  </si>
  <si>
    <t>Nenad Budimir</t>
  </si>
  <si>
    <t>PT/PPAF</t>
  </si>
  <si>
    <t xml:space="preserve">PT/SDG </t>
  </si>
  <si>
    <t>RD/EPK</t>
  </si>
  <si>
    <t>PT/MMS</t>
  </si>
  <si>
    <t>01.04.2024</t>
  </si>
  <si>
    <t>Igor Mehikic</t>
  </si>
  <si>
    <t>PT/SCSU</t>
  </si>
  <si>
    <t>01.11.2024</t>
  </si>
  <si>
    <t>Papadopoulos Ioanni</t>
  </si>
  <si>
    <t>RD Sifi</t>
  </si>
  <si>
    <t>01.06.2024</t>
  </si>
  <si>
    <t>01.09.2024</t>
  </si>
  <si>
    <t>RD/LOG</t>
  </si>
  <si>
    <t>01.08.2024</t>
  </si>
  <si>
    <t>01.01.2025</t>
  </si>
  <si>
    <t>Christian Schiessl</t>
  </si>
  <si>
    <t>MO/PMC2</t>
  </si>
  <si>
    <t>01.07.2025</t>
  </si>
  <si>
    <t>Max Seibt</t>
  </si>
  <si>
    <t>01.08.2025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</si>
</sst>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MB Corpo A Title Cond Office"/>
      <family val="1"/>
    </font>
    <font>
      <sz val="18"/>
      <color theme="1"/>
      <name val="MB Corpo A Title Cond Office"/>
      <family val="1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</font>
    <font>
      <sz val="8"/>
      <name val="Arial"/>
    </font>
    <font>
      <sz val="8"/>
      <color rgb="FF00B050"/>
      <name val="Arial"/>
    </font>
    <font>
      <sz val="8"/>
      <color rgb="FFFF0000"/>
      <name val="Arial"/>
    </font>
    <font>
      <sz val="8"/>
      <color rgb="FF0D0D0D"/>
      <name val="Arial"/>
    </font>
    <font>
      <sz val="8"/>
      <color rgb="FF000000"/>
      <name val="Arial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0" fillId="4" borderId="0" xfId="0" applyFill="1"/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  <xf numFmtId="0" fontId="0" fillId="4" borderId="0" xfId="0" applyFill="1" applyAlignment="1">
      <alignment wrapText="1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vertical="top"/>
    </xf>
    <xf numFmtId="0" fontId="3" fillId="6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14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2" borderId="1" xfId="1" applyFont="1" applyFill="1" applyBorder="1" applyAlignment="1" applyProtection="1">
      <alignment vertical="center" wrapText="1"/>
      <protection locked="0"/>
    </xf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14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/>
    <xf numFmtId="14" fontId="9" fillId="7" borderId="1" xfId="0" applyNumberFormat="1" applyFont="1" applyFill="1" applyBorder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1" fontId="9" fillId="7" borderId="1" xfId="0" applyNumberFormat="1" applyFont="1" applyFill="1" applyBorder="1"/>
    <xf numFmtId="14" fontId="7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/>
    <xf numFmtId="0" fontId="3" fillId="8" borderId="1" xfId="1" applyFont="1" applyFill="1" applyBorder="1" applyAlignment="1" applyProtection="1">
      <alignment vertical="center" wrapText="1"/>
      <protection locked="0"/>
    </xf>
    <xf numFmtId="0" fontId="3" fillId="8" borderId="1" xfId="1" applyFont="1" applyFill="1" applyBorder="1" applyAlignment="1" applyProtection="1">
      <alignment horizontal="center" vertical="center" wrapText="1"/>
      <protection locked="0"/>
    </xf>
    <xf numFmtId="14" fontId="4" fillId="9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9" borderId="1" xfId="1" applyNumberFormat="1" applyFont="1" applyFill="1" applyBorder="1" applyAlignment="1" applyProtection="1">
      <alignment horizontal="center" vertical="center" wrapText="1"/>
      <protection locked="0"/>
    </xf>
    <xf numFmtId="1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0" fillId="0" borderId="0" xfId="0" applyNumberFormat="1" applyFont="1"/>
    <xf numFmtId="0" fontId="11" fillId="5" borderId="1" xfId="1" applyFont="1" applyFill="1" applyBorder="1" applyAlignment="1" applyProtection="1">
      <alignment horizontal="center" vertical="center" wrapText="1"/>
      <protection locked="0"/>
    </xf>
    <xf numFmtId="0" fontId="4" fillId="8" borderId="1" xfId="1" applyFont="1" applyFill="1" applyBorder="1" applyAlignment="1" applyProtection="1">
      <alignment horizontal="center" vertical="center" wrapText="1"/>
      <protection locked="0"/>
    </xf>
    <xf numFmtId="14" fontId="4" fillId="8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8" borderId="1" xfId="1" applyNumberFormat="1" applyFont="1" applyFill="1" applyBorder="1" applyAlignment="1" applyProtection="1">
      <alignment horizontal="center" vertical="center" wrapText="1"/>
      <protection locked="0"/>
    </xf>
    <xf numFmtId="14" fontId="1" fillId="8" borderId="1" xfId="0" applyNumberFormat="1" applyFont="1" applyFill="1" applyBorder="1"/>
    <xf numFmtId="0" fontId="12" fillId="5" borderId="1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4" fillId="10" borderId="1" xfId="1" applyFont="1" applyFill="1" applyBorder="1" applyAlignment="1" applyProtection="1">
      <alignment horizontal="center" vertical="center" wrapText="1"/>
      <protection locked="0"/>
    </xf>
    <xf numFmtId="0" fontId="0" fillId="10" borderId="1" xfId="0" applyFill="1" applyBorder="1"/>
    <xf numFmtId="14" fontId="14" fillId="9" borderId="1" xfId="1" applyNumberFormat="1" applyFont="1" applyFill="1" applyBorder="1" applyAlignment="1" applyProtection="1">
      <alignment horizontal="center" vertical="center" wrapText="1"/>
      <protection locked="0"/>
    </xf>
    <xf numFmtId="14" fontId="9" fillId="7" borderId="1" xfId="0" applyNumberFormat="1" applyFont="1" applyFill="1" applyBorder="1" applyAlignment="1">
      <alignment horizontal="right"/>
    </xf>
    <xf numFmtId="0" fontId="14" fillId="3" borderId="1" xfId="1" applyFont="1" applyFill="1" applyBorder="1" applyAlignment="1" applyProtection="1">
      <alignment horizontal="center" vertical="center" wrapText="1"/>
      <protection locked="0"/>
    </xf>
    <xf numFmtId="14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/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14" fontId="8" fillId="2" borderId="10" xfId="1" applyNumberFormat="1" applyFont="1" applyFill="1" applyBorder="1" applyAlignment="1" applyProtection="1">
      <alignment horizontal="center" vertical="center" wrapText="1"/>
      <protection locked="0"/>
    </xf>
    <xf numFmtId="14" fontId="7" fillId="2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6" borderId="8" xfId="1" applyFont="1" applyFill="1" applyBorder="1" applyAlignment="1" applyProtection="1">
      <alignment horizontal="center" vertical="center" wrapText="1"/>
      <protection locked="0"/>
    </xf>
    <xf numFmtId="0" fontId="3" fillId="2" borderId="7" xfId="1" applyFont="1" applyFill="1" applyBorder="1" applyAlignment="1" applyProtection="1">
      <alignment horizontal="center" vertical="center" wrapText="1"/>
      <protection locked="0"/>
    </xf>
    <xf numFmtId="14" fontId="8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6" borderId="11" xfId="1" applyFont="1" applyFill="1" applyBorder="1" applyAlignment="1" applyProtection="1">
      <alignment horizontal="center" vertical="center" wrapText="1"/>
      <protection locked="0"/>
    </xf>
    <xf numFmtId="0" fontId="3" fillId="2" borderId="14" xfId="1" applyFont="1" applyFill="1" applyBorder="1" applyAlignment="1" applyProtection="1">
      <alignment horizontal="center" vertical="center" wrapText="1"/>
      <protection locked="0"/>
    </xf>
    <xf numFmtId="0" fontId="3" fillId="6" borderId="10" xfId="1" applyFont="1" applyFill="1" applyBorder="1" applyAlignment="1" applyProtection="1">
      <alignment horizontal="center" vertical="center" wrapText="1"/>
      <protection locked="0"/>
    </xf>
    <xf numFmtId="0" fontId="3" fillId="6" borderId="15" xfId="1" applyFont="1" applyFill="1" applyBorder="1" applyAlignment="1" applyProtection="1">
      <alignment horizontal="center" vertical="center" wrapText="1"/>
      <protection locked="0"/>
    </xf>
    <xf numFmtId="14" fontId="7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/>
    <xf numFmtId="0" fontId="4" fillId="8" borderId="17" xfId="1" applyFont="1" applyFill="1" applyBorder="1" applyAlignment="1" applyProtection="1">
      <alignment horizontal="center" vertical="center" wrapText="1"/>
      <protection locked="0"/>
    </xf>
    <xf numFmtId="14" fontId="4" fillId="9" borderId="17" xfId="1" applyNumberFormat="1" applyFont="1" applyFill="1" applyBorder="1" applyAlignment="1" applyProtection="1">
      <alignment horizontal="center" vertical="center" wrapText="1"/>
      <protection locked="0"/>
    </xf>
    <xf numFmtId="1" fontId="4" fillId="9" borderId="1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7" xfId="1" applyFont="1" applyFill="1" applyBorder="1" applyAlignment="1" applyProtection="1">
      <alignment horizontal="center" vertical="center" wrapText="1"/>
      <protection locked="0"/>
    </xf>
    <xf numFmtId="14" fontId="4" fillId="2" borderId="17" xfId="1" applyNumberFormat="1" applyFont="1" applyFill="1" applyBorder="1" applyAlignment="1" applyProtection="1">
      <alignment horizontal="center" vertical="center" wrapText="1"/>
      <protection locked="0"/>
    </xf>
    <xf numFmtId="14" fontId="9" fillId="7" borderId="17" xfId="0" applyNumberFormat="1" applyFont="1" applyFill="1" applyBorder="1"/>
    <xf numFmtId="1" fontId="9" fillId="7" borderId="17" xfId="0" applyNumberFormat="1" applyFont="1" applyFill="1" applyBorder="1"/>
    <xf numFmtId="0" fontId="12" fillId="5" borderId="17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6" xfId="1" applyFont="1" applyFill="1" applyBorder="1" applyAlignment="1" applyProtection="1">
      <alignment horizontal="center" vertical="center" wrapText="1"/>
      <protection locked="0"/>
    </xf>
    <xf numFmtId="14" fontId="4" fillId="9" borderId="16" xfId="1" applyNumberFormat="1" applyFont="1" applyFill="1" applyBorder="1" applyAlignment="1" applyProtection="1">
      <alignment horizontal="center" vertical="center" wrapText="1"/>
      <protection locked="0"/>
    </xf>
    <xf numFmtId="1" fontId="4" fillId="9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6" xfId="1" applyFont="1" applyFill="1" applyBorder="1" applyAlignment="1" applyProtection="1">
      <alignment horizontal="center" vertical="center" wrapText="1"/>
      <protection locked="0"/>
    </xf>
    <xf numFmtId="0" fontId="3" fillId="2" borderId="16" xfId="1" applyFont="1" applyFill="1" applyBorder="1" applyAlignment="1" applyProtection="1">
      <alignment vertical="center" wrapText="1"/>
      <protection locked="0"/>
    </xf>
    <xf numFmtId="14" fontId="4" fillId="2" borderId="16" xfId="1" applyNumberFormat="1" applyFont="1" applyFill="1" applyBorder="1" applyAlignment="1" applyProtection="1">
      <alignment horizontal="center" vertical="center" wrapText="1"/>
      <protection locked="0"/>
    </xf>
    <xf numFmtId="14" fontId="9" fillId="7" borderId="16" xfId="0" applyNumberFormat="1" applyFont="1" applyFill="1" applyBorder="1"/>
    <xf numFmtId="1" fontId="9" fillId="7" borderId="9" xfId="0" applyNumberFormat="1" applyFont="1" applyFill="1" applyBorder="1"/>
    <xf numFmtId="1" fontId="9" fillId="7" borderId="16" xfId="0" applyNumberFormat="1" applyFont="1" applyFill="1" applyBorder="1"/>
    <xf numFmtId="0" fontId="12" fillId="5" borderId="16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2" borderId="2" xfId="1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horizontal="center" vertical="center" wrapText="1"/>
      <protection locked="0"/>
    </xf>
    <xf numFmtId="0" fontId="20" fillId="2" borderId="11" xfId="1" applyFont="1" applyFill="1" applyBorder="1" applyAlignment="1" applyProtection="1">
      <alignment horizontal="center" vertical="center" wrapText="1"/>
      <protection locked="0"/>
    </xf>
    <xf numFmtId="14" fontId="22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1" fillId="2" borderId="2" xfId="1" applyFont="1" applyFill="1" applyBorder="1" applyAlignment="1" applyProtection="1">
      <alignment horizontal="center" vertical="center" wrapText="1"/>
      <protection locked="0"/>
    </xf>
    <xf numFmtId="14" fontId="21" fillId="2" borderId="2" xfId="1" applyNumberFormat="1" applyFont="1" applyFill="1" applyBorder="1" applyAlignment="1" applyProtection="1">
      <alignment horizontal="center" vertical="center" wrapText="1"/>
      <protection locked="0"/>
    </xf>
    <xf numFmtId="14" fontId="23" fillId="2" borderId="2" xfId="1" applyNumberFormat="1" applyFont="1" applyFill="1" applyBorder="1" applyAlignment="1" applyProtection="1">
      <alignment horizontal="center" vertical="center" wrapText="1"/>
      <protection locked="0"/>
    </xf>
    <xf numFmtId="14" fontId="24" fillId="2" borderId="2" xfId="1" applyNumberFormat="1" applyFont="1" applyFill="1" applyBorder="1" applyAlignment="1" applyProtection="1">
      <alignment horizontal="center" vertical="center" wrapText="1"/>
      <protection locked="0"/>
    </xf>
    <xf numFmtId="14" fontId="19" fillId="2" borderId="2" xfId="1" applyNumberFormat="1" applyFont="1" applyFill="1" applyBorder="1" applyAlignment="1" applyProtection="1">
      <alignment horizontal="center" vertical="center" wrapText="1"/>
      <protection locked="0"/>
    </xf>
    <xf numFmtId="14" fontId="22" fillId="2" borderId="10" xfId="1" applyNumberFormat="1" applyFont="1" applyFill="1" applyBorder="1" applyAlignment="1" applyProtection="1">
      <alignment horizontal="center" vertical="center" wrapText="1"/>
      <protection locked="0"/>
    </xf>
    <xf numFmtId="14" fontId="24" fillId="2" borderId="10" xfId="1" applyNumberFormat="1" applyFont="1" applyFill="1" applyBorder="1" applyAlignment="1" applyProtection="1">
      <alignment horizontal="center" vertical="center" wrapText="1"/>
      <protection locked="0"/>
    </xf>
    <xf numFmtId="0" fontId="20" fillId="2" borderId="7" xfId="1" applyFont="1" applyFill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/>
      <protection locked="0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14" fontId="22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21" fillId="2" borderId="1" xfId="1" applyFont="1" applyFill="1" applyBorder="1" applyAlignment="1" applyProtection="1">
      <alignment horizontal="center" vertical="center" wrapText="1"/>
      <protection locked="0"/>
    </xf>
    <xf numFmtId="1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2" borderId="3" xfId="1" applyFont="1" applyFill="1" applyBorder="1" applyAlignment="1" applyProtection="1">
      <alignment horizontal="center" vertical="center" wrapText="1"/>
      <protection locked="0"/>
    </xf>
    <xf numFmtId="14" fontId="22" fillId="2" borderId="16" xfId="1" applyNumberFormat="1" applyFont="1" applyFill="1" applyBorder="1" applyAlignment="1" applyProtection="1">
      <alignment horizontal="center" vertical="center" wrapText="1"/>
      <protection locked="0"/>
    </xf>
    <xf numFmtId="0" fontId="21" fillId="2" borderId="10" xfId="1" applyFont="1" applyFill="1" applyBorder="1" applyAlignment="1" applyProtection="1">
      <alignment horizontal="center" vertical="center" wrapText="1"/>
      <protection locked="0"/>
    </xf>
    <xf numFmtId="14" fontId="22" fillId="2" borderId="17" xfId="1" applyNumberFormat="1" applyFont="1" applyFill="1" applyBorder="1" applyAlignment="1" applyProtection="1">
      <alignment horizontal="center" vertical="center" wrapText="1"/>
      <protection locked="0"/>
    </xf>
    <xf numFmtId="0" fontId="20" fillId="2" borderId="14" xfId="1" applyFont="1" applyFill="1" applyBorder="1" applyAlignment="1" applyProtection="1">
      <alignment horizontal="center" vertical="center" wrapText="1"/>
      <protection locked="0"/>
    </xf>
    <xf numFmtId="0" fontId="20" fillId="2" borderId="12" xfId="1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8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14" fontId="8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/>
    </xf>
    <xf numFmtId="0" fontId="20" fillId="2" borderId="16" xfId="1" applyFont="1" applyFill="1" applyBorder="1" applyAlignment="1" applyProtection="1">
      <alignment horizontal="center" vertical="center" wrapText="1"/>
      <protection locked="0"/>
    </xf>
    <xf numFmtId="0" fontId="20" fillId="2" borderId="19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14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9" fillId="7" borderId="3" xfId="0" applyNumberFormat="1" applyFont="1" applyFill="1" applyBorder="1"/>
    <xf numFmtId="1" fontId="9" fillId="7" borderId="19" xfId="0" applyNumberFormat="1" applyFont="1" applyFill="1" applyBorder="1"/>
    <xf numFmtId="1" fontId="9" fillId="7" borderId="13" xfId="0" applyNumberFormat="1" applyFont="1" applyFill="1" applyBorder="1"/>
    <xf numFmtId="0" fontId="14" fillId="0" borderId="0" xfId="1" applyFont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0" fontId="18" fillId="11" borderId="2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12" borderId="4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25" xfId="0" applyFill="1" applyBorder="1" applyAlignment="1">
      <alignment horizontal="center" vertical="center" wrapText="1"/>
    </xf>
    <xf numFmtId="0" fontId="0" fillId="12" borderId="26" xfId="0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28" xfId="0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 vertical="center" wrapText="1"/>
    </xf>
    <xf numFmtId="0" fontId="0" fillId="12" borderId="30" xfId="0" applyFill="1" applyBorder="1" applyAlignment="1">
      <alignment horizontal="center" vertical="center" wrapText="1"/>
    </xf>
    <xf numFmtId="0" fontId="0" fillId="12" borderId="31" xfId="0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 wrapText="1"/>
    </xf>
    <xf numFmtId="0" fontId="18" fillId="11" borderId="45" xfId="0" applyFont="1" applyFill="1" applyBorder="1" applyAlignment="1">
      <alignment horizontal="center" vertical="center"/>
    </xf>
    <xf numFmtId="0" fontId="0" fillId="0" borderId="46" xfId="0" applyBorder="1"/>
    <xf numFmtId="0" fontId="18" fillId="11" borderId="21" xfId="0" applyFont="1" applyFill="1" applyBorder="1" applyAlignment="1">
      <alignment horizontal="center" vertical="center"/>
    </xf>
    <xf numFmtId="0" fontId="0" fillId="0" borderId="47" xfId="0" applyBorder="1"/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opLeftCell="J1" zoomScaleNormal="100" workbookViewId="0">
      <pane ySplit="1" topLeftCell="A2" activePane="bottomLeft" state="frozen"/>
      <selection activeCell="L1" sqref="L1"/>
      <selection pane="bottomLeft" activeCell="S100" sqref="S100"/>
    </sheetView>
  </sheetViews>
  <sheetFormatPr baseColWidth="10" defaultColWidth="11.44140625" defaultRowHeight="15" customHeight="1" x14ac:dyDescent="0.3"/>
  <cols>
    <col min="2" max="3" width="15.77734375" customWidth="1"/>
    <col min="4" max="15" width="12.6640625" customWidth="1"/>
    <col min="16" max="16" width="12.6640625" style="49" customWidth="1"/>
    <col min="17" max="20" width="12.6640625" customWidth="1"/>
    <col min="21" max="21" width="12.77734375" customWidth="1"/>
    <col min="22" max="22" width="54.33203125" style="112" customWidth="1"/>
  </cols>
  <sheetData>
    <row r="1" spans="1:24" ht="84.6" customHeight="1" x14ac:dyDescent="0.3">
      <c r="A1" s="8" t="s">
        <v>0</v>
      </c>
      <c r="B1" s="74" t="s">
        <v>1</v>
      </c>
      <c r="C1" s="74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87" t="s">
        <v>9</v>
      </c>
      <c r="K1" s="9" t="s">
        <v>10</v>
      </c>
      <c r="L1" s="9" t="s">
        <v>11</v>
      </c>
      <c r="M1" s="9" t="s">
        <v>12</v>
      </c>
      <c r="N1" s="53" t="s">
        <v>13</v>
      </c>
      <c r="O1" s="59" t="s">
        <v>14</v>
      </c>
      <c r="P1" s="59" t="s">
        <v>15</v>
      </c>
      <c r="Q1" s="60" t="s">
        <v>16</v>
      </c>
      <c r="R1" s="57" t="s">
        <v>17</v>
      </c>
      <c r="S1" s="57" t="s">
        <v>18</v>
      </c>
      <c r="T1" s="57" t="s">
        <v>19</v>
      </c>
      <c r="U1" s="59" t="s">
        <v>20</v>
      </c>
      <c r="V1" s="113" t="s">
        <v>21</v>
      </c>
      <c r="X1" s="21">
        <v>44943</v>
      </c>
    </row>
    <row r="2" spans="1:24" ht="20.399999999999999" customHeight="1" x14ac:dyDescent="0.3">
      <c r="A2" s="1">
        <v>1</v>
      </c>
      <c r="B2" s="63" t="s">
        <v>22</v>
      </c>
      <c r="C2" s="63" t="s">
        <v>23</v>
      </c>
      <c r="D2" s="1"/>
      <c r="E2" s="1"/>
      <c r="F2" s="7"/>
      <c r="G2" s="7"/>
      <c r="H2" s="7"/>
      <c r="I2" s="25"/>
      <c r="J2" s="10" t="s">
        <v>24</v>
      </c>
      <c r="K2" s="10" t="s">
        <v>24</v>
      </c>
      <c r="L2" s="88" t="s">
        <v>25</v>
      </c>
      <c r="M2" s="10"/>
      <c r="N2" s="7"/>
      <c r="O2" s="11"/>
      <c r="P2" s="11"/>
      <c r="Q2" s="50"/>
      <c r="R2" s="50"/>
      <c r="S2" s="89"/>
      <c r="T2" s="89"/>
      <c r="U2" s="90"/>
    </row>
    <row r="3" spans="1:24" ht="20.399999999999999" customHeight="1" x14ac:dyDescent="0.3">
      <c r="A3" s="1">
        <v>2</v>
      </c>
      <c r="B3" s="3" t="s">
        <v>26</v>
      </c>
      <c r="C3" s="3" t="s">
        <v>27</v>
      </c>
      <c r="D3" s="1"/>
      <c r="E3" s="1"/>
      <c r="F3" s="7"/>
      <c r="G3" s="7"/>
      <c r="H3" s="88" t="s">
        <v>28</v>
      </c>
      <c r="I3" s="91"/>
      <c r="J3" s="91"/>
      <c r="K3" s="10" t="s">
        <v>24</v>
      </c>
      <c r="L3" s="10"/>
      <c r="M3" s="92"/>
      <c r="N3" s="7"/>
      <c r="O3" s="11"/>
      <c r="P3" s="11"/>
      <c r="Q3" s="50"/>
      <c r="R3" s="50"/>
      <c r="S3" s="89"/>
      <c r="T3" s="89"/>
      <c r="U3" s="89"/>
    </row>
    <row r="4" spans="1:24" ht="20.399999999999999" customHeight="1" x14ac:dyDescent="0.3">
      <c r="A4" s="1">
        <v>3</v>
      </c>
      <c r="B4" s="3" t="s">
        <v>29</v>
      </c>
      <c r="C4" s="3" t="s">
        <v>30</v>
      </c>
      <c r="D4" s="1"/>
      <c r="E4" s="91" t="s">
        <v>24</v>
      </c>
      <c r="F4" s="93"/>
      <c r="G4" s="91" t="s">
        <v>24</v>
      </c>
      <c r="H4" s="88" t="s">
        <v>31</v>
      </c>
      <c r="I4" s="7"/>
      <c r="J4" s="7"/>
      <c r="K4" s="91" t="s">
        <v>24</v>
      </c>
      <c r="L4" s="91"/>
      <c r="M4" s="91"/>
      <c r="N4" s="7"/>
      <c r="O4" s="11"/>
      <c r="P4" s="11"/>
      <c r="Q4" s="50"/>
      <c r="R4" s="50"/>
      <c r="S4" s="89"/>
      <c r="T4" s="89"/>
      <c r="U4" s="89"/>
    </row>
    <row r="5" spans="1:24" ht="20.399999999999999" customHeight="1" x14ac:dyDescent="0.3">
      <c r="A5" s="1">
        <v>4</v>
      </c>
      <c r="B5" s="3" t="s">
        <v>32</v>
      </c>
      <c r="C5" s="3" t="s">
        <v>33</v>
      </c>
      <c r="D5" s="1"/>
      <c r="E5" s="1"/>
      <c r="F5" s="7"/>
      <c r="G5" s="7"/>
      <c r="H5" s="7"/>
      <c r="I5" s="91"/>
      <c r="J5" s="7"/>
      <c r="K5" s="88" t="s">
        <v>34</v>
      </c>
      <c r="L5" s="7"/>
      <c r="M5" s="7"/>
      <c r="N5" s="7"/>
      <c r="O5" s="11"/>
      <c r="P5" s="11"/>
      <c r="Q5" s="50"/>
      <c r="R5" s="50"/>
      <c r="S5" s="89"/>
      <c r="T5" s="89"/>
      <c r="U5" s="89"/>
    </row>
    <row r="6" spans="1:24" ht="24.75" customHeight="1" x14ac:dyDescent="0.3">
      <c r="A6" s="1">
        <v>5</v>
      </c>
      <c r="B6" s="3" t="s">
        <v>35</v>
      </c>
      <c r="C6" s="3" t="s">
        <v>36</v>
      </c>
      <c r="D6" s="93" t="s">
        <v>37</v>
      </c>
      <c r="E6" s="1"/>
      <c r="F6" s="7"/>
      <c r="G6" s="7"/>
      <c r="H6" s="7"/>
      <c r="I6" s="7"/>
      <c r="J6" s="7"/>
      <c r="K6" s="7"/>
      <c r="L6" s="7"/>
      <c r="M6" s="7"/>
      <c r="N6" s="7"/>
      <c r="O6" s="11"/>
      <c r="P6" s="11"/>
      <c r="Q6" s="50"/>
      <c r="R6" s="50"/>
      <c r="S6" s="89"/>
      <c r="T6" s="89"/>
      <c r="U6" s="89"/>
      <c r="V6" s="112" t="s">
        <v>38</v>
      </c>
    </row>
    <row r="7" spans="1:24" ht="20.399999999999999" customHeight="1" x14ac:dyDescent="0.3">
      <c r="A7" s="1">
        <v>6</v>
      </c>
      <c r="B7" s="3" t="s">
        <v>39</v>
      </c>
      <c r="C7" s="3" t="s">
        <v>40</v>
      </c>
      <c r="D7" s="1"/>
      <c r="E7" s="25" t="s">
        <v>24</v>
      </c>
      <c r="F7" s="25"/>
      <c r="G7" s="94" t="s">
        <v>41</v>
      </c>
      <c r="H7" s="7"/>
      <c r="I7" s="95"/>
      <c r="J7" s="7"/>
      <c r="K7" s="91" t="s">
        <v>24</v>
      </c>
      <c r="L7" s="91"/>
      <c r="M7" s="91"/>
      <c r="N7" s="7"/>
      <c r="O7" s="11"/>
      <c r="P7" s="11"/>
      <c r="Q7" s="50"/>
      <c r="R7" s="50"/>
      <c r="S7" s="89"/>
      <c r="T7" s="89"/>
      <c r="U7" s="89"/>
      <c r="V7" s="112" t="s">
        <v>42</v>
      </c>
    </row>
    <row r="8" spans="1:24" ht="20.399999999999999" customHeight="1" x14ac:dyDescent="0.3">
      <c r="A8" s="1">
        <v>7</v>
      </c>
      <c r="B8" s="3" t="s">
        <v>43</v>
      </c>
      <c r="C8" s="3" t="s">
        <v>44</v>
      </c>
      <c r="D8" s="1"/>
      <c r="E8" s="1"/>
      <c r="F8" s="7"/>
      <c r="G8" s="7"/>
      <c r="H8" s="7"/>
      <c r="I8" s="7"/>
      <c r="J8" s="7"/>
      <c r="K8" s="91" t="s">
        <v>24</v>
      </c>
      <c r="L8" s="96"/>
      <c r="M8" s="96"/>
      <c r="N8" s="25"/>
      <c r="O8" s="61" t="s">
        <v>24</v>
      </c>
      <c r="P8" s="11"/>
      <c r="Q8" s="97"/>
      <c r="R8" s="98"/>
      <c r="S8" s="89"/>
      <c r="T8" s="89"/>
      <c r="U8" s="89" t="s">
        <v>45</v>
      </c>
      <c r="V8" s="112" t="s">
        <v>46</v>
      </c>
    </row>
    <row r="9" spans="1:24" ht="24.75" customHeight="1" x14ac:dyDescent="0.3">
      <c r="A9" s="1">
        <v>8</v>
      </c>
      <c r="B9" s="3" t="s">
        <v>47</v>
      </c>
      <c r="C9" s="3" t="s">
        <v>48</v>
      </c>
      <c r="D9" s="1"/>
      <c r="E9" s="1"/>
      <c r="F9" s="95"/>
      <c r="G9" s="7"/>
      <c r="H9" s="7"/>
      <c r="I9" s="95" t="s">
        <v>49</v>
      </c>
      <c r="J9" s="95"/>
      <c r="K9" s="91" t="s">
        <v>24</v>
      </c>
      <c r="L9" s="91"/>
      <c r="M9" s="91"/>
      <c r="N9" s="54"/>
      <c r="O9" s="58"/>
      <c r="P9" s="11"/>
      <c r="Q9" s="50"/>
      <c r="R9" s="50"/>
      <c r="S9" s="89"/>
      <c r="T9" s="89"/>
      <c r="U9" s="89"/>
    </row>
    <row r="10" spans="1:24" ht="20.399999999999999" customHeight="1" x14ac:dyDescent="0.3">
      <c r="A10" s="1">
        <v>9</v>
      </c>
      <c r="B10" s="3" t="s">
        <v>50</v>
      </c>
      <c r="C10" s="3" t="s">
        <v>51</v>
      </c>
      <c r="D10" s="1"/>
      <c r="E10" s="1"/>
      <c r="F10" s="1"/>
      <c r="G10" s="1"/>
      <c r="H10" s="1"/>
      <c r="I10" s="1"/>
      <c r="J10" s="1"/>
      <c r="K10" s="25" t="s">
        <v>24</v>
      </c>
      <c r="L10" s="96"/>
      <c r="M10" s="93" t="s">
        <v>52</v>
      </c>
      <c r="N10" s="54"/>
      <c r="O10" s="50"/>
      <c r="P10" s="11"/>
      <c r="Q10" s="50"/>
      <c r="R10" s="50"/>
      <c r="S10" s="89"/>
      <c r="T10" s="89"/>
      <c r="U10" s="89"/>
    </row>
    <row r="11" spans="1:24" ht="20.399999999999999" customHeight="1" x14ac:dyDescent="0.3">
      <c r="A11" s="1">
        <v>10</v>
      </c>
      <c r="B11" s="3" t="s">
        <v>53</v>
      </c>
      <c r="C11" s="3" t="s">
        <v>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99" t="s">
        <v>55</v>
      </c>
      <c r="O11" s="50"/>
      <c r="P11" s="11"/>
      <c r="Q11" s="50"/>
      <c r="R11" s="50"/>
      <c r="S11" s="89"/>
      <c r="T11" s="89"/>
      <c r="U11" s="89"/>
    </row>
    <row r="12" spans="1:24" ht="20.399999999999999" customHeight="1" x14ac:dyDescent="0.3">
      <c r="A12" s="1">
        <v>11</v>
      </c>
      <c r="B12" s="3" t="s">
        <v>56</v>
      </c>
      <c r="C12" s="3" t="s">
        <v>57</v>
      </c>
      <c r="D12" s="1"/>
      <c r="E12" s="1"/>
      <c r="F12" s="1"/>
      <c r="G12" s="100" t="s">
        <v>58</v>
      </c>
      <c r="H12" s="100" t="s">
        <v>24</v>
      </c>
      <c r="I12" s="25"/>
      <c r="J12" s="25"/>
      <c r="K12" s="1"/>
      <c r="L12" s="1"/>
      <c r="M12" s="1"/>
      <c r="N12" s="56"/>
      <c r="O12" s="50"/>
      <c r="P12" s="11"/>
      <c r="Q12" s="50"/>
      <c r="R12" s="50"/>
      <c r="S12" s="89"/>
      <c r="T12" s="89"/>
      <c r="U12" s="89"/>
    </row>
    <row r="13" spans="1:24" ht="24.75" customHeight="1" x14ac:dyDescent="0.3">
      <c r="A13" s="1">
        <v>12</v>
      </c>
      <c r="B13" s="3" t="s">
        <v>59</v>
      </c>
      <c r="C13" s="3" t="s">
        <v>60</v>
      </c>
      <c r="D13" s="1"/>
      <c r="E13" s="1"/>
      <c r="F13" s="1"/>
      <c r="G13" s="100" t="s">
        <v>61</v>
      </c>
      <c r="H13" s="1"/>
      <c r="I13" s="31"/>
      <c r="J13" s="31"/>
      <c r="K13" s="101" t="s">
        <v>24</v>
      </c>
      <c r="L13" s="100"/>
      <c r="M13" s="100"/>
      <c r="N13" s="102"/>
      <c r="O13" s="52"/>
      <c r="P13" s="11"/>
      <c r="Q13" s="52"/>
      <c r="R13" s="52"/>
      <c r="S13" s="89"/>
      <c r="T13" s="89"/>
      <c r="U13" s="89"/>
    </row>
    <row r="14" spans="1:24" ht="20.399999999999999" customHeight="1" x14ac:dyDescent="0.3">
      <c r="A14" s="1">
        <v>13</v>
      </c>
      <c r="B14" s="3" t="s">
        <v>62</v>
      </c>
      <c r="C14" s="3" t="s">
        <v>63</v>
      </c>
      <c r="D14" s="1"/>
      <c r="E14" s="1"/>
      <c r="F14" s="1"/>
      <c r="G14" s="1"/>
      <c r="H14" s="101" t="s">
        <v>24</v>
      </c>
      <c r="I14" s="25"/>
      <c r="J14" s="25"/>
      <c r="K14" s="103" t="s">
        <v>24</v>
      </c>
      <c r="L14" s="1"/>
      <c r="M14" s="1"/>
      <c r="N14" s="56"/>
      <c r="O14" s="50"/>
      <c r="P14" s="95" t="s">
        <v>64</v>
      </c>
      <c r="Q14" s="50"/>
      <c r="R14" s="50"/>
      <c r="S14" s="89"/>
      <c r="T14" s="89"/>
      <c r="U14" s="89"/>
      <c r="V14" s="112" t="s">
        <v>65</v>
      </c>
    </row>
    <row r="15" spans="1:24" ht="20.399999999999999" customHeight="1" x14ac:dyDescent="0.3">
      <c r="A15" s="1">
        <v>14</v>
      </c>
      <c r="B15" s="3" t="s">
        <v>66</v>
      </c>
      <c r="C15" s="3" t="s">
        <v>67</v>
      </c>
      <c r="D15" s="1"/>
      <c r="E15" s="100" t="s">
        <v>68</v>
      </c>
      <c r="F15" s="1"/>
      <c r="G15" s="1"/>
      <c r="H15" s="101" t="s">
        <v>69</v>
      </c>
      <c r="I15" s="1"/>
      <c r="J15" s="1"/>
      <c r="K15" s="1"/>
      <c r="L15" s="1"/>
      <c r="M15" s="1"/>
      <c r="N15" s="56"/>
      <c r="O15" s="50"/>
      <c r="P15" s="11"/>
      <c r="Q15" s="50"/>
      <c r="R15" s="50"/>
      <c r="S15" s="89"/>
      <c r="T15" s="89"/>
      <c r="U15" s="89"/>
    </row>
    <row r="16" spans="1:24" ht="20.399999999999999" customHeight="1" x14ac:dyDescent="0.3">
      <c r="A16" s="1">
        <v>15</v>
      </c>
      <c r="B16" s="3" t="s">
        <v>70</v>
      </c>
      <c r="C16" s="3" t="s">
        <v>71</v>
      </c>
      <c r="D16" s="1"/>
      <c r="E16" s="100" t="s">
        <v>72</v>
      </c>
      <c r="F16" s="1"/>
      <c r="G16" s="1"/>
      <c r="H16" s="1"/>
      <c r="I16" s="1"/>
      <c r="J16" s="1"/>
      <c r="K16" s="25"/>
      <c r="L16" s="1"/>
      <c r="M16" s="1"/>
      <c r="N16" s="56"/>
      <c r="O16" s="50"/>
      <c r="P16" s="11"/>
      <c r="Q16" s="50"/>
      <c r="R16" s="50"/>
      <c r="S16" s="89"/>
      <c r="T16" s="89"/>
      <c r="U16" s="89"/>
    </row>
    <row r="17" spans="1:22" ht="25.5" customHeight="1" x14ac:dyDescent="0.3">
      <c r="A17" s="1">
        <v>16</v>
      </c>
      <c r="B17" s="3" t="s">
        <v>73</v>
      </c>
      <c r="C17" s="3" t="s">
        <v>74</v>
      </c>
      <c r="D17" s="1"/>
      <c r="E17" s="1"/>
      <c r="F17" s="101" t="s">
        <v>24</v>
      </c>
      <c r="G17" s="100" t="s">
        <v>75</v>
      </c>
      <c r="H17" s="1"/>
      <c r="I17" s="1"/>
      <c r="J17" s="1"/>
      <c r="K17" s="104" t="s">
        <v>24</v>
      </c>
      <c r="L17" s="96"/>
      <c r="M17" s="96"/>
      <c r="N17" s="56"/>
      <c r="O17" s="50"/>
      <c r="P17" s="11"/>
      <c r="Q17" s="50"/>
      <c r="R17" s="50"/>
      <c r="S17" s="89"/>
      <c r="T17" s="89"/>
      <c r="U17" s="89"/>
      <c r="V17" s="112" t="s">
        <v>76</v>
      </c>
    </row>
    <row r="18" spans="1:22" ht="21" customHeight="1" x14ac:dyDescent="0.3">
      <c r="A18" s="1">
        <v>17</v>
      </c>
      <c r="B18" s="3" t="s">
        <v>77</v>
      </c>
      <c r="C18" s="3" t="s">
        <v>78</v>
      </c>
      <c r="D18" s="100" t="s">
        <v>79</v>
      </c>
      <c r="E18" s="1"/>
      <c r="F18" s="1"/>
      <c r="G18" s="1"/>
      <c r="H18" s="1"/>
      <c r="I18" s="1"/>
      <c r="J18" s="1"/>
      <c r="K18" s="1"/>
      <c r="L18" s="1"/>
      <c r="M18" s="1"/>
      <c r="N18" s="56"/>
      <c r="O18" s="50"/>
      <c r="P18" s="11"/>
      <c r="Q18" s="50"/>
      <c r="R18" s="50"/>
      <c r="S18" s="89"/>
      <c r="T18" s="89"/>
      <c r="U18" s="89"/>
      <c r="V18" s="112" t="s">
        <v>80</v>
      </c>
    </row>
    <row r="19" spans="1:22" ht="20.399999999999999" customHeight="1" x14ac:dyDescent="0.3">
      <c r="A19" s="1">
        <v>18</v>
      </c>
      <c r="B19" s="47" t="s">
        <v>81</v>
      </c>
      <c r="C19" s="47" t="s">
        <v>82</v>
      </c>
      <c r="D19" s="100"/>
      <c r="E19" s="100"/>
      <c r="F19" s="100"/>
      <c r="G19" s="100"/>
      <c r="H19" s="100"/>
      <c r="I19" s="31"/>
      <c r="J19" s="31"/>
      <c r="K19" s="100" t="s">
        <v>83</v>
      </c>
      <c r="L19" s="100"/>
      <c r="M19" s="100"/>
      <c r="N19" s="105"/>
      <c r="O19" s="89"/>
      <c r="P19" s="11"/>
      <c r="Q19" s="89"/>
      <c r="R19" s="89"/>
      <c r="S19" s="89"/>
      <c r="T19" s="89"/>
      <c r="U19" s="89"/>
      <c r="V19" s="112" t="s">
        <v>65</v>
      </c>
    </row>
    <row r="20" spans="1:22" ht="20.399999999999999" customHeight="1" x14ac:dyDescent="0.3">
      <c r="A20" s="1">
        <v>19</v>
      </c>
      <c r="B20" s="47" t="s">
        <v>84</v>
      </c>
      <c r="C20" s="47" t="s">
        <v>85</v>
      </c>
      <c r="D20" s="100"/>
      <c r="E20" s="100"/>
      <c r="F20" s="100"/>
      <c r="G20" s="100"/>
      <c r="H20" s="100"/>
      <c r="I20" s="31"/>
      <c r="J20" s="31"/>
      <c r="K20" s="100" t="s">
        <v>86</v>
      </c>
      <c r="L20" s="100"/>
      <c r="M20" s="100"/>
      <c r="N20" s="105"/>
      <c r="O20" s="89"/>
      <c r="P20" s="11"/>
      <c r="Q20" s="89"/>
      <c r="R20" s="89"/>
      <c r="S20" s="89"/>
      <c r="T20" s="89"/>
      <c r="U20" s="89"/>
    </row>
    <row r="21" spans="1:22" ht="20.399999999999999" customHeight="1" x14ac:dyDescent="0.3">
      <c r="A21" s="1">
        <v>20</v>
      </c>
      <c r="B21" s="47" t="s">
        <v>87</v>
      </c>
      <c r="C21" s="47" t="s">
        <v>88</v>
      </c>
      <c r="D21" s="100"/>
      <c r="E21" s="31" t="s">
        <v>24</v>
      </c>
      <c r="F21" s="100"/>
      <c r="G21" s="100"/>
      <c r="H21" s="100" t="s">
        <v>89</v>
      </c>
      <c r="I21" s="100"/>
      <c r="J21" s="100"/>
      <c r="K21" s="103" t="s">
        <v>24</v>
      </c>
      <c r="L21" s="100"/>
      <c r="M21" s="100"/>
      <c r="N21" s="105"/>
      <c r="O21" s="89"/>
      <c r="P21" s="11"/>
      <c r="Q21" s="89"/>
      <c r="R21" s="89"/>
      <c r="S21" s="89"/>
      <c r="T21" s="89"/>
      <c r="U21" s="89"/>
    </row>
    <row r="22" spans="1:22" ht="20.399999999999999" customHeight="1" x14ac:dyDescent="0.3">
      <c r="A22" s="1">
        <v>21</v>
      </c>
      <c r="B22" s="47" t="s">
        <v>90</v>
      </c>
      <c r="C22" s="47" t="s">
        <v>91</v>
      </c>
      <c r="D22" s="100"/>
      <c r="E22" s="100" t="s">
        <v>92</v>
      </c>
      <c r="F22" s="100"/>
      <c r="G22" s="100"/>
      <c r="H22" s="100" t="s">
        <v>93</v>
      </c>
      <c r="I22" s="100"/>
      <c r="J22" s="100"/>
      <c r="K22" s="106" t="s">
        <v>24</v>
      </c>
      <c r="L22" s="104"/>
      <c r="M22" s="104"/>
      <c r="N22" s="105"/>
      <c r="O22" s="89"/>
      <c r="P22" s="11"/>
      <c r="Q22" s="89"/>
      <c r="R22" s="89"/>
      <c r="S22" s="89"/>
      <c r="T22" s="89"/>
      <c r="U22" s="89"/>
      <c r="V22" s="112" t="s">
        <v>94</v>
      </c>
    </row>
    <row r="23" spans="1:22" ht="20.399999999999999" customHeight="1" x14ac:dyDescent="0.3">
      <c r="A23" s="1">
        <v>22</v>
      </c>
      <c r="B23" s="47" t="s">
        <v>95</v>
      </c>
      <c r="C23" s="47" t="s">
        <v>96</v>
      </c>
      <c r="D23" s="100"/>
      <c r="E23" s="31" t="s">
        <v>24</v>
      </c>
      <c r="F23" s="100"/>
      <c r="G23" s="100"/>
      <c r="H23" s="100"/>
      <c r="I23" s="100"/>
      <c r="J23" s="105"/>
      <c r="K23" s="107" t="s">
        <v>24</v>
      </c>
      <c r="L23" s="100"/>
      <c r="M23" s="100"/>
      <c r="N23" s="105"/>
      <c r="O23" s="89"/>
      <c r="P23" s="95" t="s">
        <v>64</v>
      </c>
      <c r="Q23" s="89"/>
      <c r="R23" s="89"/>
      <c r="S23" s="89"/>
      <c r="T23" s="89"/>
      <c r="U23" s="89"/>
      <c r="V23" s="112" t="s">
        <v>97</v>
      </c>
    </row>
    <row r="24" spans="1:22" ht="20.399999999999999" customHeight="1" x14ac:dyDescent="0.3">
      <c r="A24" s="1">
        <v>23</v>
      </c>
      <c r="B24" s="47" t="s">
        <v>98</v>
      </c>
      <c r="C24" s="47" t="s">
        <v>99</v>
      </c>
      <c r="D24" s="100"/>
      <c r="E24" s="100"/>
      <c r="F24" s="100"/>
      <c r="G24" s="100"/>
      <c r="H24" s="100"/>
      <c r="I24" s="100"/>
      <c r="J24" s="100"/>
      <c r="K24" s="108" t="s">
        <v>24</v>
      </c>
      <c r="L24" s="96"/>
      <c r="M24" s="96"/>
      <c r="N24" s="105"/>
      <c r="O24" s="89"/>
      <c r="P24" s="11"/>
      <c r="Q24" s="89"/>
      <c r="R24" s="89"/>
      <c r="S24" s="89"/>
      <c r="T24" s="89" t="s">
        <v>100</v>
      </c>
      <c r="U24" s="89"/>
      <c r="V24" s="112" t="s">
        <v>101</v>
      </c>
    </row>
    <row r="25" spans="1:22" ht="20.399999999999999" customHeight="1" x14ac:dyDescent="0.3">
      <c r="A25" s="1">
        <v>24</v>
      </c>
      <c r="B25" s="47" t="s">
        <v>85</v>
      </c>
      <c r="C25" s="47" t="s">
        <v>102</v>
      </c>
      <c r="D25" s="100" t="s">
        <v>24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5"/>
      <c r="O25" s="89" t="s">
        <v>103</v>
      </c>
      <c r="P25" s="11"/>
      <c r="Q25" s="89"/>
      <c r="R25" s="89"/>
      <c r="S25" s="89"/>
      <c r="T25" s="89"/>
      <c r="U25" s="89"/>
      <c r="V25" s="112" t="s">
        <v>104</v>
      </c>
    </row>
    <row r="26" spans="1:22" ht="28.5" customHeight="1" x14ac:dyDescent="0.3">
      <c r="A26" s="1">
        <v>25</v>
      </c>
      <c r="B26" s="3" t="s">
        <v>105</v>
      </c>
      <c r="C26" s="3" t="s">
        <v>106</v>
      </c>
      <c r="D26" s="100"/>
      <c r="E26" s="100" t="s">
        <v>107</v>
      </c>
      <c r="F26" s="100"/>
      <c r="G26" s="100"/>
      <c r="H26" s="100" t="s">
        <v>92</v>
      </c>
      <c r="I26" s="100"/>
      <c r="J26" s="100"/>
      <c r="K26" s="100"/>
      <c r="L26" s="100"/>
      <c r="M26" s="100"/>
      <c r="N26" s="105"/>
      <c r="O26" s="89"/>
      <c r="P26" s="11"/>
      <c r="Q26" s="89"/>
      <c r="R26" s="89"/>
      <c r="S26" s="89"/>
      <c r="T26" s="89"/>
      <c r="U26" s="89"/>
    </row>
    <row r="27" spans="1:22" ht="20.399999999999999" customHeight="1" x14ac:dyDescent="0.3">
      <c r="A27" s="1">
        <v>26</v>
      </c>
      <c r="B27" s="3" t="s">
        <v>108</v>
      </c>
      <c r="C27" s="3" t="s">
        <v>109</v>
      </c>
      <c r="D27" s="100"/>
      <c r="E27" s="100"/>
      <c r="F27" s="100"/>
      <c r="G27" s="100"/>
      <c r="H27" s="100"/>
      <c r="I27" s="100"/>
      <c r="J27" s="100"/>
      <c r="K27" s="104" t="s">
        <v>24</v>
      </c>
      <c r="L27" s="96"/>
      <c r="M27" s="96"/>
      <c r="N27" s="105"/>
      <c r="O27" s="89"/>
      <c r="P27" s="11"/>
      <c r="Q27" s="89"/>
      <c r="R27" s="109" t="s">
        <v>64</v>
      </c>
      <c r="S27" s="109"/>
      <c r="T27" s="109"/>
      <c r="U27" s="89"/>
      <c r="V27" s="112" t="s">
        <v>110</v>
      </c>
    </row>
    <row r="28" spans="1:22" ht="20.25" customHeight="1" x14ac:dyDescent="0.3">
      <c r="A28" s="1">
        <v>27</v>
      </c>
      <c r="B28" s="3" t="s">
        <v>111</v>
      </c>
      <c r="C28" s="3" t="s">
        <v>112</v>
      </c>
      <c r="D28" s="100"/>
      <c r="E28" s="100"/>
      <c r="F28" s="100"/>
      <c r="G28" s="100"/>
      <c r="H28" s="100" t="s">
        <v>24</v>
      </c>
      <c r="I28" s="100"/>
      <c r="J28" s="100"/>
      <c r="K28" s="93" t="s">
        <v>24</v>
      </c>
      <c r="L28" s="100"/>
      <c r="M28" s="100"/>
      <c r="N28" s="105"/>
      <c r="O28" s="89"/>
      <c r="P28" s="11"/>
      <c r="Q28" s="110"/>
      <c r="R28" s="89"/>
      <c r="S28" s="89" t="s">
        <v>64</v>
      </c>
      <c r="T28" s="89"/>
      <c r="U28" s="89"/>
    </row>
    <row r="29" spans="1:22" ht="20.399999999999999" customHeight="1" x14ac:dyDescent="0.3">
      <c r="A29" s="1">
        <v>28</v>
      </c>
      <c r="B29" s="3" t="s">
        <v>113</v>
      </c>
      <c r="C29" s="3" t="s">
        <v>114</v>
      </c>
      <c r="D29" s="100"/>
      <c r="E29" s="100"/>
      <c r="F29" s="100"/>
      <c r="G29" s="100" t="s">
        <v>115</v>
      </c>
      <c r="H29" s="100" t="s">
        <v>24</v>
      </c>
      <c r="I29" s="100"/>
      <c r="J29" s="100"/>
      <c r="K29" s="100"/>
      <c r="L29" s="100"/>
      <c r="M29" s="100"/>
      <c r="N29" s="105"/>
      <c r="O29" s="89"/>
      <c r="P29" s="11"/>
      <c r="Q29" s="110"/>
      <c r="R29" s="89"/>
      <c r="S29" s="111"/>
      <c r="T29" s="89"/>
      <c r="U29" s="89"/>
      <c r="V29" s="112" t="s">
        <v>116</v>
      </c>
    </row>
    <row r="30" spans="1:22" ht="20.399999999999999" customHeight="1" x14ac:dyDescent="0.3">
      <c r="A30" s="1">
        <v>29</v>
      </c>
      <c r="B30" s="3" t="s">
        <v>117</v>
      </c>
      <c r="C30" s="3" t="s">
        <v>118</v>
      </c>
      <c r="D30" s="100"/>
      <c r="E30" s="100"/>
      <c r="F30" s="100"/>
      <c r="G30" s="100"/>
      <c r="H30" s="100" t="s">
        <v>61</v>
      </c>
      <c r="I30" s="100"/>
      <c r="J30" s="100"/>
      <c r="K30" s="100" t="s">
        <v>24</v>
      </c>
      <c r="L30" s="100"/>
      <c r="M30" s="100"/>
      <c r="N30" s="105"/>
      <c r="O30" s="89"/>
      <c r="P30" s="11"/>
      <c r="Q30" s="89"/>
      <c r="R30" s="90"/>
      <c r="S30" s="90"/>
      <c r="T30" s="90"/>
      <c r="U30" s="89"/>
      <c r="V30" s="112" t="s">
        <v>119</v>
      </c>
    </row>
    <row r="31" spans="1:22" ht="20.399999999999999" customHeight="1" x14ac:dyDescent="0.3">
      <c r="A31" s="1">
        <v>30</v>
      </c>
      <c r="B31" s="3" t="s">
        <v>120</v>
      </c>
      <c r="C31" s="3" t="s">
        <v>121</v>
      </c>
      <c r="D31" s="100"/>
      <c r="E31" s="100"/>
      <c r="F31" s="100"/>
      <c r="G31" s="100" t="s">
        <v>24</v>
      </c>
      <c r="H31" s="100" t="s">
        <v>122</v>
      </c>
      <c r="I31" s="100"/>
      <c r="J31" s="100"/>
      <c r="K31" s="100"/>
      <c r="L31" s="100"/>
      <c r="M31" s="100"/>
      <c r="N31" s="105"/>
      <c r="O31" s="89"/>
      <c r="P31" s="11"/>
      <c r="Q31" s="89"/>
      <c r="R31" s="89"/>
      <c r="S31" s="89"/>
      <c r="T31" s="89"/>
      <c r="U31" s="89"/>
      <c r="V31" s="112" t="s">
        <v>123</v>
      </c>
    </row>
    <row r="32" spans="1:22" ht="20.399999999999999" customHeight="1" x14ac:dyDescent="0.3">
      <c r="A32" s="1">
        <v>31</v>
      </c>
      <c r="B32" s="3" t="s">
        <v>124</v>
      </c>
      <c r="C32" s="3" t="s">
        <v>125</v>
      </c>
      <c r="D32" s="100"/>
      <c r="E32" s="100"/>
      <c r="F32" s="100"/>
      <c r="G32" s="100" t="s">
        <v>24</v>
      </c>
      <c r="H32" s="100" t="s">
        <v>122</v>
      </c>
      <c r="I32" s="100"/>
      <c r="J32" s="100"/>
      <c r="K32" s="100"/>
      <c r="L32" s="100"/>
      <c r="M32" s="100"/>
      <c r="N32" s="105"/>
      <c r="O32" s="89"/>
      <c r="P32" s="11"/>
      <c r="Q32" s="89"/>
      <c r="R32" s="89"/>
      <c r="S32" s="89"/>
      <c r="T32" s="89"/>
      <c r="U32" s="89"/>
      <c r="V32" s="112" t="s">
        <v>126</v>
      </c>
    </row>
    <row r="33" spans="1:22" ht="27.75" customHeight="1" x14ac:dyDescent="0.3">
      <c r="A33" s="1">
        <v>32</v>
      </c>
      <c r="B33" s="3" t="s">
        <v>127</v>
      </c>
      <c r="C33" s="3" t="s">
        <v>128</v>
      </c>
      <c r="D33" s="100"/>
      <c r="E33" s="100"/>
      <c r="F33" s="100"/>
      <c r="G33" s="100" t="s">
        <v>24</v>
      </c>
      <c r="H33" s="100" t="s">
        <v>122</v>
      </c>
      <c r="I33" s="100"/>
      <c r="J33" s="100"/>
      <c r="K33" s="100"/>
      <c r="L33" s="100"/>
      <c r="M33" s="100"/>
      <c r="N33" s="105"/>
      <c r="O33" s="89"/>
      <c r="P33" s="11"/>
      <c r="Q33" s="89"/>
      <c r="R33" s="89"/>
      <c r="S33" s="89"/>
      <c r="T33" s="89"/>
      <c r="U33" s="89"/>
    </row>
    <row r="34" spans="1:22" ht="33.75" customHeight="1" x14ac:dyDescent="0.3">
      <c r="A34" s="1">
        <v>33</v>
      </c>
      <c r="B34" s="3" t="s">
        <v>129</v>
      </c>
      <c r="C34" s="3" t="s">
        <v>130</v>
      </c>
      <c r="D34" s="100"/>
      <c r="E34" s="100"/>
      <c r="F34" s="100"/>
      <c r="G34" s="100"/>
      <c r="H34" s="100"/>
      <c r="I34" s="100"/>
      <c r="J34" s="100"/>
      <c r="K34" s="101" t="s">
        <v>24</v>
      </c>
      <c r="L34" s="100"/>
      <c r="M34" s="100"/>
      <c r="N34" s="105"/>
      <c r="O34" s="89"/>
      <c r="P34" s="11"/>
      <c r="Q34" s="89" t="s">
        <v>131</v>
      </c>
      <c r="R34" s="89"/>
      <c r="S34" s="89"/>
      <c r="T34" s="89"/>
      <c r="U34" s="89"/>
      <c r="V34" s="112" t="s">
        <v>132</v>
      </c>
    </row>
    <row r="35" spans="1:22" ht="26.25" customHeight="1" x14ac:dyDescent="0.3">
      <c r="A35" s="1">
        <v>34</v>
      </c>
      <c r="B35" s="3" t="s">
        <v>133</v>
      </c>
      <c r="C35" s="3" t="s">
        <v>134</v>
      </c>
      <c r="D35" s="100"/>
      <c r="E35" s="100"/>
      <c r="F35" s="100"/>
      <c r="G35" s="100"/>
      <c r="H35" s="100"/>
      <c r="I35" s="100"/>
      <c r="J35" s="100"/>
      <c r="K35" s="101" t="s">
        <v>24</v>
      </c>
      <c r="L35" s="100"/>
      <c r="M35" s="100"/>
      <c r="N35" s="105"/>
      <c r="O35" s="89"/>
      <c r="P35" s="11"/>
      <c r="Q35" s="89"/>
      <c r="R35" s="89"/>
      <c r="S35" s="89" t="s">
        <v>135</v>
      </c>
      <c r="T35" s="89"/>
      <c r="U35" s="89"/>
    </row>
    <row r="36" spans="1:22" ht="21.75" customHeight="1" x14ac:dyDescent="0.3">
      <c r="A36" s="1">
        <v>35</v>
      </c>
      <c r="B36" s="3" t="s">
        <v>136</v>
      </c>
      <c r="C36" s="3" t="s">
        <v>137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5"/>
      <c r="O36" s="89"/>
      <c r="P36" s="11"/>
      <c r="Q36" s="89"/>
      <c r="R36" s="89"/>
      <c r="S36" s="89"/>
      <c r="T36" s="89" t="s">
        <v>100</v>
      </c>
      <c r="U36" s="89"/>
    </row>
    <row r="37" spans="1:22" ht="20.399999999999999" customHeight="1" x14ac:dyDescent="0.3">
      <c r="A37" s="1">
        <v>36</v>
      </c>
      <c r="B37" s="3" t="s">
        <v>138</v>
      </c>
      <c r="C37" s="3" t="s">
        <v>139</v>
      </c>
      <c r="D37" s="7"/>
      <c r="E37" s="7"/>
      <c r="F37" s="88" t="s">
        <v>75</v>
      </c>
      <c r="G37" s="100" t="s">
        <v>24</v>
      </c>
      <c r="H37" s="95"/>
      <c r="I37" s="7"/>
      <c r="J37" s="7"/>
      <c r="K37" s="7"/>
      <c r="L37" s="7"/>
      <c r="M37" s="7"/>
      <c r="N37" s="55"/>
      <c r="O37" s="51"/>
      <c r="P37" s="11"/>
      <c r="Q37" s="51"/>
      <c r="R37" s="51"/>
      <c r="S37" s="89"/>
      <c r="T37" s="89"/>
      <c r="U37" s="89"/>
    </row>
    <row r="38" spans="1:22" ht="20.399999999999999" customHeight="1" x14ac:dyDescent="0.3">
      <c r="A38" s="1">
        <v>37</v>
      </c>
      <c r="B38" s="3" t="s">
        <v>140</v>
      </c>
      <c r="C38" s="3" t="s">
        <v>141</v>
      </c>
      <c r="D38" s="100"/>
      <c r="E38" s="100"/>
      <c r="F38" s="100"/>
      <c r="G38" s="100"/>
      <c r="H38" s="100"/>
      <c r="I38" s="100"/>
      <c r="J38" s="100" t="s">
        <v>64</v>
      </c>
      <c r="K38" s="100"/>
      <c r="L38" s="100"/>
      <c r="M38" s="100"/>
      <c r="N38" s="105"/>
      <c r="O38" s="89"/>
      <c r="P38" s="11"/>
      <c r="Q38" s="89"/>
      <c r="R38" s="89"/>
      <c r="S38" s="89"/>
      <c r="T38" s="89"/>
      <c r="U38" s="89"/>
    </row>
    <row r="39" spans="1:22" ht="20.399999999999999" customHeight="1" x14ac:dyDescent="0.3">
      <c r="A39" s="79">
        <v>38</v>
      </c>
      <c r="B39" s="76" t="s">
        <v>142</v>
      </c>
      <c r="C39" s="76" t="s">
        <v>143</v>
      </c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20"/>
      <c r="O39" s="109"/>
      <c r="P39" s="114"/>
      <c r="Q39" s="109"/>
      <c r="R39" s="109"/>
      <c r="S39" s="109" t="s">
        <v>64</v>
      </c>
      <c r="T39" s="109"/>
      <c r="U39" s="109"/>
      <c r="V39" s="112" t="s">
        <v>144</v>
      </c>
    </row>
    <row r="40" spans="1:22" ht="24" customHeight="1" x14ac:dyDescent="0.3">
      <c r="A40" s="1">
        <v>39</v>
      </c>
      <c r="B40" s="3" t="s">
        <v>145</v>
      </c>
      <c r="C40" s="3" t="s">
        <v>146</v>
      </c>
      <c r="D40" s="31"/>
      <c r="E40" s="1"/>
      <c r="F40" s="1"/>
      <c r="G40" s="1"/>
      <c r="H40" s="1"/>
      <c r="I40" s="1"/>
      <c r="J40" s="103" t="s">
        <v>24</v>
      </c>
      <c r="K40" s="100" t="s">
        <v>135</v>
      </c>
      <c r="L40" s="121"/>
      <c r="M40" s="121"/>
      <c r="N40" s="122"/>
      <c r="O40" s="122"/>
      <c r="P40" s="122"/>
      <c r="Q40" s="122"/>
      <c r="R40" s="123"/>
      <c r="S40" s="101" t="s">
        <v>24</v>
      </c>
      <c r="T40" s="100"/>
      <c r="U40" s="100"/>
      <c r="V40" s="112" t="s">
        <v>147</v>
      </c>
    </row>
    <row r="41" spans="1:22" ht="15.6" customHeight="1" x14ac:dyDescent="0.3">
      <c r="A41" s="115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7"/>
      <c r="P41" s="116"/>
      <c r="Q41" s="116"/>
      <c r="R41" s="116"/>
      <c r="S41" s="116"/>
      <c r="T41" s="116"/>
      <c r="U41" s="118"/>
    </row>
    <row r="42" spans="1:22" ht="15.6" customHeight="1" x14ac:dyDescent="0.3">
      <c r="A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/>
      <c r="P42" s="116"/>
      <c r="Q42" s="116"/>
      <c r="R42" s="116"/>
      <c r="S42" s="116"/>
      <c r="T42" s="116"/>
      <c r="U42" s="118"/>
    </row>
    <row r="43" spans="1:22" ht="15" customHeight="1" x14ac:dyDescent="0.3">
      <c r="B43" s="132"/>
      <c r="C43" s="132"/>
      <c r="E43" s="132"/>
      <c r="F43" s="132"/>
    </row>
    <row r="44" spans="1:22" ht="15" customHeight="1" x14ac:dyDescent="0.3">
      <c r="B44" s="132"/>
      <c r="C44" s="132"/>
      <c r="E44" s="131"/>
      <c r="F44" s="131"/>
    </row>
    <row r="45" spans="1:22" ht="15" customHeight="1" x14ac:dyDescent="0.3">
      <c r="E45" s="132"/>
      <c r="F45" s="132"/>
    </row>
    <row r="46" spans="1:22" ht="15" customHeight="1" x14ac:dyDescent="0.3">
      <c r="E46" s="131"/>
      <c r="F46" s="131"/>
      <c r="H46" s="131"/>
      <c r="I46" s="131"/>
    </row>
    <row r="47" spans="1:22" ht="15" customHeight="1" x14ac:dyDescent="0.3">
      <c r="E47" s="131"/>
      <c r="F47" s="131"/>
      <c r="H47" s="131"/>
      <c r="I47" s="131"/>
    </row>
    <row r="48" spans="1:22" ht="15" customHeight="1" x14ac:dyDescent="0.3">
      <c r="E48" s="132"/>
      <c r="F48" s="132"/>
      <c r="H48" s="131"/>
      <c r="I48" s="131"/>
    </row>
    <row r="49" spans="5:9" ht="15" customHeight="1" x14ac:dyDescent="0.3">
      <c r="E49" s="132"/>
      <c r="F49" s="132"/>
      <c r="H49" s="131"/>
      <c r="I49" s="131"/>
    </row>
    <row r="50" spans="5:9" ht="15" customHeight="1" x14ac:dyDescent="0.3">
      <c r="E50" s="132"/>
      <c r="F50" s="132"/>
      <c r="H50" s="131"/>
      <c r="I50" s="131"/>
    </row>
    <row r="51" spans="5:9" ht="15" customHeight="1" x14ac:dyDescent="0.3">
      <c r="E51" s="132"/>
      <c r="F51" s="132"/>
      <c r="H51" s="132"/>
      <c r="I51" s="132"/>
    </row>
    <row r="52" spans="5:9" ht="15" customHeight="1" x14ac:dyDescent="0.3">
      <c r="E52" s="131"/>
      <c r="F52" s="131"/>
      <c r="H52" s="132"/>
      <c r="I52" s="132"/>
    </row>
    <row r="53" spans="5:9" ht="15" customHeight="1" x14ac:dyDescent="0.3">
      <c r="E53" s="132"/>
      <c r="F53" s="132"/>
      <c r="H53" s="132"/>
      <c r="I53" s="132"/>
    </row>
    <row r="54" spans="5:9" ht="15" customHeight="1" x14ac:dyDescent="0.3">
      <c r="E54" s="132"/>
      <c r="F54" s="132"/>
      <c r="H54" s="132"/>
      <c r="I54" s="132"/>
    </row>
    <row r="55" spans="5:9" ht="15" customHeight="1" x14ac:dyDescent="0.3">
      <c r="E55" s="132"/>
      <c r="F55" s="132"/>
      <c r="H55" s="132"/>
      <c r="I55" s="132"/>
    </row>
    <row r="56" spans="5:9" ht="15" customHeight="1" x14ac:dyDescent="0.3">
      <c r="E56" s="132"/>
      <c r="F56" s="132"/>
      <c r="H56" s="132"/>
      <c r="I56" s="132"/>
    </row>
    <row r="57" spans="5:9" ht="15" customHeight="1" x14ac:dyDescent="0.3">
      <c r="E57" s="132"/>
      <c r="F57" s="132"/>
      <c r="H57" s="132"/>
      <c r="I57" s="132"/>
    </row>
    <row r="58" spans="5:9" ht="15" customHeight="1" x14ac:dyDescent="0.3">
      <c r="E58" s="131"/>
      <c r="F58" s="131"/>
      <c r="H58" s="132"/>
      <c r="I58" s="132"/>
    </row>
    <row r="59" spans="5:9" ht="15" customHeight="1" x14ac:dyDescent="0.3">
      <c r="E59" s="131"/>
      <c r="F59" s="131"/>
      <c r="H59" s="132"/>
      <c r="I59" s="132"/>
    </row>
    <row r="60" spans="5:9" ht="15" customHeight="1" x14ac:dyDescent="0.3">
      <c r="E60" s="131"/>
      <c r="F60" s="131"/>
      <c r="H60" s="132"/>
      <c r="I60" s="132"/>
    </row>
    <row r="61" spans="5:9" ht="15" customHeight="1" x14ac:dyDescent="0.3">
      <c r="E61" s="132"/>
      <c r="F61" s="132"/>
      <c r="H61" s="132"/>
      <c r="I61" s="132"/>
    </row>
    <row r="62" spans="5:9" ht="15" customHeight="1" x14ac:dyDescent="0.3">
      <c r="E62" s="132"/>
      <c r="F62" s="132"/>
      <c r="H62" s="132"/>
      <c r="I62" s="132"/>
    </row>
    <row r="63" spans="5:9" ht="15" customHeight="1" x14ac:dyDescent="0.3">
      <c r="E63" s="132"/>
      <c r="F63" s="132"/>
      <c r="H63" s="132"/>
      <c r="I63" s="132"/>
    </row>
    <row r="64" spans="5:9" ht="15" customHeight="1" x14ac:dyDescent="0.3">
      <c r="E64" s="132"/>
      <c r="F64" s="132"/>
      <c r="H64" s="132"/>
      <c r="I64" s="132"/>
    </row>
    <row r="65" spans="5:9" ht="15" customHeight="1" x14ac:dyDescent="0.3">
      <c r="E65" s="132"/>
      <c r="F65" s="132"/>
      <c r="H65" s="132"/>
      <c r="I65" s="132"/>
    </row>
    <row r="66" spans="5:9" ht="15" customHeight="1" x14ac:dyDescent="0.3">
      <c r="E66" s="132"/>
      <c r="F66" s="132"/>
    </row>
    <row r="67" spans="5:9" ht="15" customHeight="1" x14ac:dyDescent="0.3">
      <c r="E67" s="132"/>
      <c r="F67" s="132"/>
    </row>
  </sheetData>
  <pageMargins left="0.7" right="0.7" top="0.78740157499999996" bottom="0.78740157499999996" header="0.3" footer="0.3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0"/>
  <sheetViews>
    <sheetView tabSelected="1" zoomScale="85" zoomScaleNormal="85" workbookViewId="0">
      <pane ySplit="1" topLeftCell="A31" activePane="bottomLeft" state="frozen"/>
      <selection pane="bottomLeft" activeCell="F43" sqref="F43"/>
    </sheetView>
  </sheetViews>
  <sheetFormatPr baseColWidth="10" defaultColWidth="11.44140625" defaultRowHeight="15" customHeight="1" x14ac:dyDescent="0.3"/>
  <cols>
    <col min="1" max="2" width="24" customWidth="1"/>
    <col min="3" max="3" width="11.44140625" style="112" customWidth="1"/>
    <col min="4" max="4" width="14" customWidth="1"/>
    <col min="5" max="5" width="13.5546875" customWidth="1"/>
    <col min="6" max="6" width="14.88671875" customWidth="1"/>
    <col min="7" max="7" width="17" customWidth="1"/>
    <col min="8" max="8" width="13.5546875" customWidth="1"/>
    <col min="9" max="9" width="14.109375" customWidth="1"/>
    <col min="10" max="10" width="14.88671875" customWidth="1"/>
    <col min="11" max="11" width="13" customWidth="1"/>
    <col min="12" max="12" width="15.109375" customWidth="1"/>
    <col min="13" max="13" width="15.44140625" customWidth="1"/>
    <col min="14" max="14" width="10.88671875" bestFit="1" customWidth="1"/>
    <col min="15" max="15" width="16.88671875" customWidth="1"/>
    <col min="16" max="16" width="22.109375" customWidth="1"/>
    <col min="17" max="17" width="21.88671875" customWidth="1"/>
    <col min="18" max="18" width="21.33203125" customWidth="1"/>
    <col min="19" max="19" width="21.21875" customWidth="1"/>
    <col min="20" max="20" width="13.109375" customWidth="1"/>
    <col min="21" max="21" width="16.33203125" customWidth="1"/>
    <col min="22" max="22" width="13.6640625" customWidth="1"/>
    <col min="23" max="23" width="11.44140625" customWidth="1"/>
    <col min="24" max="24" width="13.44140625" customWidth="1"/>
    <col min="25" max="28" width="11.44140625" customWidth="1"/>
  </cols>
  <sheetData>
    <row r="1" spans="1:29" s="73" customFormat="1" ht="69.599999999999994" customHeight="1" x14ac:dyDescent="0.3">
      <c r="A1" s="71" t="s">
        <v>1</v>
      </c>
      <c r="B1" s="71" t="s">
        <v>2</v>
      </c>
      <c r="C1" s="71" t="s">
        <v>148</v>
      </c>
      <c r="D1" s="71" t="s">
        <v>149</v>
      </c>
      <c r="E1" s="71" t="s">
        <v>150</v>
      </c>
      <c r="F1" s="71" t="s">
        <v>151</v>
      </c>
      <c r="G1" s="71" t="s">
        <v>152</v>
      </c>
      <c r="H1" s="72" t="s">
        <v>153</v>
      </c>
      <c r="I1" s="72" t="s">
        <v>154</v>
      </c>
      <c r="J1" s="72" t="s">
        <v>155</v>
      </c>
      <c r="K1" s="71" t="s">
        <v>156</v>
      </c>
      <c r="L1" s="71" t="s">
        <v>157</v>
      </c>
      <c r="M1" s="71" t="s">
        <v>158</v>
      </c>
      <c r="N1" s="72" t="s">
        <v>159</v>
      </c>
      <c r="O1" s="72" t="s">
        <v>160</v>
      </c>
      <c r="P1" s="72" t="s">
        <v>161</v>
      </c>
      <c r="Q1" s="72" t="s">
        <v>162</v>
      </c>
      <c r="R1" s="72" t="s">
        <v>163</v>
      </c>
      <c r="S1" s="72" t="s">
        <v>164</v>
      </c>
      <c r="T1" s="72" t="s">
        <v>165</v>
      </c>
      <c r="U1" s="72" t="s">
        <v>166</v>
      </c>
      <c r="V1" s="72" t="s">
        <v>167</v>
      </c>
      <c r="W1" s="72" t="s">
        <v>168</v>
      </c>
      <c r="X1" s="72" t="s">
        <v>169</v>
      </c>
      <c r="Y1" s="72" t="s">
        <v>170</v>
      </c>
      <c r="Z1" s="72" t="s">
        <v>171</v>
      </c>
      <c r="AA1" s="72" t="s">
        <v>172</v>
      </c>
      <c r="AB1" s="72" t="s">
        <v>173</v>
      </c>
    </row>
    <row r="2" spans="1:29" ht="40.799999999999997" customHeight="1" x14ac:dyDescent="0.3">
      <c r="A2" s="63" t="s">
        <v>22</v>
      </c>
      <c r="B2" s="63" t="s">
        <v>23</v>
      </c>
      <c r="C2" s="124">
        <v>1</v>
      </c>
      <c r="D2" s="64">
        <v>33937</v>
      </c>
      <c r="E2" s="65">
        <f t="shared" ref="E2:E40" ca="1" si="0">DATEDIF(D2,$AC$2,"Y")</f>
        <v>32</v>
      </c>
      <c r="F2" s="65" t="s">
        <v>174</v>
      </c>
      <c r="G2" s="65" t="s">
        <v>175</v>
      </c>
      <c r="H2" s="66">
        <v>6</v>
      </c>
      <c r="I2" s="66" t="s">
        <v>176</v>
      </c>
      <c r="J2" s="66" t="s">
        <v>177</v>
      </c>
      <c r="K2" s="66" t="s">
        <v>178</v>
      </c>
      <c r="L2" s="66" t="s">
        <v>179</v>
      </c>
      <c r="M2" s="66" t="s">
        <v>180</v>
      </c>
      <c r="N2" s="67">
        <v>44935</v>
      </c>
      <c r="O2" s="68">
        <v>45869</v>
      </c>
      <c r="P2" s="68">
        <v>45775</v>
      </c>
      <c r="Q2" s="69">
        <f t="shared" ref="Q2:Q40" ca="1" si="1">DATEDIF(N2,$AC$2,"M")</f>
        <v>30</v>
      </c>
      <c r="R2" s="69">
        <f t="shared" ref="R2:R40" ca="1" si="2">Q2/6</f>
        <v>5</v>
      </c>
      <c r="S2" s="69">
        <f t="shared" ref="S2:S40" ca="1" si="3">DATEDIF(P2,$AC$2,"D")</f>
        <v>93</v>
      </c>
      <c r="T2" s="69">
        <f t="shared" ref="T2:T40" si="4">COUNTA(U2:AB2)</f>
        <v>6</v>
      </c>
      <c r="U2" s="70" t="s">
        <v>181</v>
      </c>
      <c r="V2" s="70" t="s">
        <v>182</v>
      </c>
      <c r="W2" s="70" t="s">
        <v>183</v>
      </c>
      <c r="X2" s="70" t="s">
        <v>184</v>
      </c>
      <c r="Y2" s="70" t="s">
        <v>185</v>
      </c>
      <c r="Z2" s="70" t="s">
        <v>11</v>
      </c>
      <c r="AA2" s="62"/>
      <c r="AB2" s="62"/>
      <c r="AC2" s="21">
        <f ca="1">TODAY()</f>
        <v>45868</v>
      </c>
    </row>
    <row r="3" spans="1:29" ht="40.799999999999997" customHeight="1" x14ac:dyDescent="0.3">
      <c r="A3" s="3" t="s">
        <v>26</v>
      </c>
      <c r="B3" s="3" t="s">
        <v>27</v>
      </c>
      <c r="C3" s="125">
        <v>2</v>
      </c>
      <c r="D3" s="29">
        <v>28748</v>
      </c>
      <c r="E3" s="65">
        <f t="shared" ca="1" si="0"/>
        <v>46</v>
      </c>
      <c r="F3" s="30" t="s">
        <v>174</v>
      </c>
      <c r="G3" s="30" t="s">
        <v>186</v>
      </c>
      <c r="H3" s="1">
        <v>6</v>
      </c>
      <c r="I3" s="1" t="s">
        <v>187</v>
      </c>
      <c r="J3" s="1" t="s">
        <v>188</v>
      </c>
      <c r="K3" s="1" t="s">
        <v>189</v>
      </c>
      <c r="L3" s="1" t="s">
        <v>190</v>
      </c>
      <c r="M3" s="1" t="s">
        <v>191</v>
      </c>
      <c r="N3" s="18">
        <v>45047</v>
      </c>
      <c r="O3" s="20">
        <v>45961</v>
      </c>
      <c r="P3" s="20">
        <v>45719</v>
      </c>
      <c r="Q3" s="69">
        <f t="shared" ca="1" si="1"/>
        <v>26</v>
      </c>
      <c r="R3" s="24">
        <f t="shared" ca="1" si="2"/>
        <v>4.333333333333333</v>
      </c>
      <c r="S3" s="69">
        <f t="shared" ca="1" si="3"/>
        <v>149</v>
      </c>
      <c r="T3" s="24">
        <f t="shared" si="4"/>
        <v>6</v>
      </c>
      <c r="U3" s="40" t="s">
        <v>192</v>
      </c>
      <c r="V3" s="40" t="s">
        <v>193</v>
      </c>
      <c r="W3" s="40" t="s">
        <v>183</v>
      </c>
      <c r="X3" s="40" t="s">
        <v>194</v>
      </c>
      <c r="Y3" s="40" t="s">
        <v>184</v>
      </c>
      <c r="Z3" s="40" t="s">
        <v>195</v>
      </c>
      <c r="AA3" s="12"/>
      <c r="AB3" s="12"/>
    </row>
    <row r="4" spans="1:29" ht="33" customHeight="1" x14ac:dyDescent="0.3">
      <c r="A4" s="3" t="s">
        <v>29</v>
      </c>
      <c r="B4" s="3" t="s">
        <v>30</v>
      </c>
      <c r="C4" s="125">
        <v>3</v>
      </c>
      <c r="D4" s="29">
        <v>27312</v>
      </c>
      <c r="E4" s="65">
        <f t="shared" ca="1" si="0"/>
        <v>50</v>
      </c>
      <c r="F4" s="30" t="s">
        <v>174</v>
      </c>
      <c r="G4" s="30" t="s">
        <v>196</v>
      </c>
      <c r="H4" s="1">
        <v>7</v>
      </c>
      <c r="I4" s="1" t="s">
        <v>197</v>
      </c>
      <c r="J4" s="1" t="s">
        <v>198</v>
      </c>
      <c r="K4" s="1" t="s">
        <v>199</v>
      </c>
      <c r="L4" s="1" t="s">
        <v>200</v>
      </c>
      <c r="M4" s="1" t="s">
        <v>201</v>
      </c>
      <c r="N4" s="18">
        <v>45078</v>
      </c>
      <c r="O4" s="20">
        <v>45991</v>
      </c>
      <c r="P4" s="20">
        <v>45718</v>
      </c>
      <c r="Q4" s="69">
        <f t="shared" ca="1" si="1"/>
        <v>25</v>
      </c>
      <c r="R4" s="24">
        <f t="shared" ca="1" si="2"/>
        <v>4.166666666666667</v>
      </c>
      <c r="S4" s="69">
        <f t="shared" ca="1" si="3"/>
        <v>150</v>
      </c>
      <c r="T4" s="24">
        <f t="shared" si="4"/>
        <v>5</v>
      </c>
      <c r="U4" s="40" t="s">
        <v>182</v>
      </c>
      <c r="V4" s="40" t="s">
        <v>184</v>
      </c>
      <c r="W4" s="40" t="s">
        <v>202</v>
      </c>
      <c r="X4" s="40" t="s">
        <v>203</v>
      </c>
      <c r="Y4" s="40" t="s">
        <v>195</v>
      </c>
      <c r="Z4" s="12"/>
      <c r="AA4" s="12"/>
      <c r="AB4" s="12"/>
    </row>
    <row r="5" spans="1:29" ht="33" customHeight="1" x14ac:dyDescent="0.3">
      <c r="A5" s="3" t="s">
        <v>32</v>
      </c>
      <c r="B5" s="3" t="s">
        <v>33</v>
      </c>
      <c r="C5" s="125">
        <v>4</v>
      </c>
      <c r="D5" s="29">
        <v>29608</v>
      </c>
      <c r="E5" s="65">
        <f t="shared" ca="1" si="0"/>
        <v>44</v>
      </c>
      <c r="F5" s="30" t="s">
        <v>174</v>
      </c>
      <c r="G5" s="30" t="s">
        <v>196</v>
      </c>
      <c r="H5" s="1">
        <v>7</v>
      </c>
      <c r="I5" s="1" t="s">
        <v>204</v>
      </c>
      <c r="J5" s="1" t="s">
        <v>205</v>
      </c>
      <c r="K5" s="1" t="s">
        <v>206</v>
      </c>
      <c r="L5" s="1" t="s">
        <v>207</v>
      </c>
      <c r="M5" s="1" t="s">
        <v>208</v>
      </c>
      <c r="N5" s="18">
        <v>45078</v>
      </c>
      <c r="O5" s="20">
        <v>45991</v>
      </c>
      <c r="P5" s="20">
        <v>45747</v>
      </c>
      <c r="Q5" s="69">
        <f t="shared" ca="1" si="1"/>
        <v>25</v>
      </c>
      <c r="R5" s="24">
        <f t="shared" ca="1" si="2"/>
        <v>4.166666666666667</v>
      </c>
      <c r="S5" s="69">
        <f t="shared" ca="1" si="3"/>
        <v>121</v>
      </c>
      <c r="T5" s="24">
        <f t="shared" si="4"/>
        <v>4</v>
      </c>
      <c r="U5" s="40" t="s">
        <v>182</v>
      </c>
      <c r="V5" s="40" t="s">
        <v>209</v>
      </c>
      <c r="W5" s="40" t="s">
        <v>210</v>
      </c>
      <c r="X5" s="40" t="s">
        <v>184</v>
      </c>
      <c r="Y5" s="12"/>
      <c r="Z5" s="12"/>
      <c r="AA5" s="12"/>
      <c r="AB5" s="12"/>
    </row>
    <row r="6" spans="1:29" ht="33" customHeight="1" x14ac:dyDescent="0.3">
      <c r="A6" s="3" t="s">
        <v>35</v>
      </c>
      <c r="B6" s="3" t="s">
        <v>36</v>
      </c>
      <c r="C6" s="125">
        <v>5</v>
      </c>
      <c r="D6" s="29">
        <v>25367</v>
      </c>
      <c r="E6" s="65">
        <f t="shared" ca="1" si="0"/>
        <v>56</v>
      </c>
      <c r="F6" s="30" t="s">
        <v>174</v>
      </c>
      <c r="G6" s="30" t="s">
        <v>186</v>
      </c>
      <c r="H6" s="1">
        <v>9</v>
      </c>
      <c r="I6" s="1" t="s">
        <v>204</v>
      </c>
      <c r="J6" s="1" t="s">
        <v>211</v>
      </c>
      <c r="K6" s="1" t="s">
        <v>212</v>
      </c>
      <c r="L6" s="32" t="s">
        <v>213</v>
      </c>
      <c r="M6" s="1" t="s">
        <v>208</v>
      </c>
      <c r="N6" s="18">
        <v>45078</v>
      </c>
      <c r="O6" s="20">
        <v>45991</v>
      </c>
      <c r="P6" s="20">
        <v>45054</v>
      </c>
      <c r="Q6" s="69">
        <f t="shared" ca="1" si="1"/>
        <v>25</v>
      </c>
      <c r="R6" s="24">
        <f t="shared" ca="1" si="2"/>
        <v>4.166666666666667</v>
      </c>
      <c r="S6" s="69">
        <f t="shared" ca="1" si="3"/>
        <v>814</v>
      </c>
      <c r="T6" s="24">
        <f t="shared" si="4"/>
        <v>1</v>
      </c>
      <c r="U6" s="40" t="s">
        <v>214</v>
      </c>
      <c r="V6" s="12"/>
      <c r="W6" s="12"/>
      <c r="X6" s="12"/>
      <c r="Y6" s="12"/>
      <c r="Z6" s="12"/>
      <c r="AA6" s="12"/>
      <c r="AB6" s="12"/>
    </row>
    <row r="7" spans="1:29" ht="33" customHeight="1" x14ac:dyDescent="0.3">
      <c r="A7" s="3" t="s">
        <v>39</v>
      </c>
      <c r="B7" s="3" t="s">
        <v>40</v>
      </c>
      <c r="C7" s="125">
        <v>6</v>
      </c>
      <c r="D7" s="29">
        <v>30742</v>
      </c>
      <c r="E7" s="65">
        <f t="shared" ca="1" si="0"/>
        <v>41</v>
      </c>
      <c r="F7" s="30" t="s">
        <v>174</v>
      </c>
      <c r="G7" s="30" t="s">
        <v>196</v>
      </c>
      <c r="H7" s="1">
        <v>8</v>
      </c>
      <c r="I7" s="1" t="s">
        <v>204</v>
      </c>
      <c r="J7" s="1" t="s">
        <v>215</v>
      </c>
      <c r="K7" s="1" t="s">
        <v>216</v>
      </c>
      <c r="L7" s="33" t="s">
        <v>217</v>
      </c>
      <c r="M7" s="1" t="s">
        <v>208</v>
      </c>
      <c r="N7" s="18">
        <v>45078</v>
      </c>
      <c r="O7" s="20">
        <v>45991</v>
      </c>
      <c r="P7" s="20">
        <v>45719</v>
      </c>
      <c r="Q7" s="69">
        <f t="shared" ca="1" si="1"/>
        <v>25</v>
      </c>
      <c r="R7" s="24">
        <f t="shared" ca="1" si="2"/>
        <v>4.166666666666667</v>
      </c>
      <c r="S7" s="69">
        <f t="shared" ca="1" si="3"/>
        <v>149</v>
      </c>
      <c r="T7" s="24">
        <f t="shared" si="4"/>
        <v>6</v>
      </c>
      <c r="U7" s="40" t="s">
        <v>202</v>
      </c>
      <c r="V7" s="40" t="s">
        <v>184</v>
      </c>
      <c r="W7" s="40" t="s">
        <v>193</v>
      </c>
      <c r="X7" s="40" t="s">
        <v>183</v>
      </c>
      <c r="Y7" s="40" t="s">
        <v>218</v>
      </c>
      <c r="Z7" s="40" t="s">
        <v>203</v>
      </c>
      <c r="AA7" s="12"/>
      <c r="AB7" s="12"/>
    </row>
    <row r="8" spans="1:29" ht="33" customHeight="1" x14ac:dyDescent="0.3">
      <c r="A8" s="3" t="s">
        <v>43</v>
      </c>
      <c r="B8" s="3" t="s">
        <v>44</v>
      </c>
      <c r="C8" s="125">
        <v>7</v>
      </c>
      <c r="D8" s="29">
        <v>31091</v>
      </c>
      <c r="E8" s="65">
        <f t="shared" ca="1" si="0"/>
        <v>40</v>
      </c>
      <c r="F8" s="30" t="s">
        <v>174</v>
      </c>
      <c r="G8" s="30" t="s">
        <v>186</v>
      </c>
      <c r="H8" s="1">
        <v>6</v>
      </c>
      <c r="I8" s="1" t="s">
        <v>187</v>
      </c>
      <c r="J8" s="1" t="s">
        <v>188</v>
      </c>
      <c r="K8" s="1" t="s">
        <v>219</v>
      </c>
      <c r="L8" s="1" t="s">
        <v>220</v>
      </c>
      <c r="M8" s="1" t="s">
        <v>221</v>
      </c>
      <c r="N8" s="18">
        <v>45078</v>
      </c>
      <c r="O8" s="20">
        <v>45991</v>
      </c>
      <c r="P8" s="20">
        <v>45664</v>
      </c>
      <c r="Q8" s="69">
        <f t="shared" ca="1" si="1"/>
        <v>25</v>
      </c>
      <c r="R8" s="24">
        <f t="shared" ca="1" si="2"/>
        <v>4.166666666666667</v>
      </c>
      <c r="S8" s="69">
        <f t="shared" ca="1" si="3"/>
        <v>204</v>
      </c>
      <c r="T8" s="24">
        <f t="shared" si="4"/>
        <v>6</v>
      </c>
      <c r="U8" s="40" t="s">
        <v>222</v>
      </c>
      <c r="V8" s="40" t="s">
        <v>184</v>
      </c>
      <c r="W8" s="40" t="s">
        <v>223</v>
      </c>
      <c r="X8" s="40" t="s">
        <v>194</v>
      </c>
      <c r="Y8" s="40" t="s">
        <v>224</v>
      </c>
      <c r="Z8" s="40" t="s">
        <v>225</v>
      </c>
      <c r="AA8" s="12"/>
      <c r="AB8" s="12"/>
    </row>
    <row r="9" spans="1:29" ht="33" customHeight="1" x14ac:dyDescent="0.3">
      <c r="A9" s="3" t="s">
        <v>47</v>
      </c>
      <c r="B9" s="3" t="s">
        <v>48</v>
      </c>
      <c r="C9" s="125">
        <v>8</v>
      </c>
      <c r="D9" s="29">
        <v>34696</v>
      </c>
      <c r="E9" s="65">
        <f t="shared" ca="1" si="0"/>
        <v>30</v>
      </c>
      <c r="F9" s="30" t="s">
        <v>174</v>
      </c>
      <c r="G9" s="30" t="s">
        <v>186</v>
      </c>
      <c r="H9" s="1">
        <v>6</v>
      </c>
      <c r="I9" s="1" t="s">
        <v>176</v>
      </c>
      <c r="J9" s="1" t="s">
        <v>177</v>
      </c>
      <c r="K9" s="1" t="s">
        <v>226</v>
      </c>
      <c r="L9" s="1" t="s">
        <v>179</v>
      </c>
      <c r="M9" s="1" t="s">
        <v>180</v>
      </c>
      <c r="N9" s="18">
        <v>45108</v>
      </c>
      <c r="O9" s="20">
        <v>46022</v>
      </c>
      <c r="P9" s="20">
        <v>45664</v>
      </c>
      <c r="Q9" s="69">
        <f t="shared" ca="1" si="1"/>
        <v>24</v>
      </c>
      <c r="R9" s="24">
        <f t="shared" ca="1" si="2"/>
        <v>4</v>
      </c>
      <c r="S9" s="69">
        <f t="shared" ca="1" si="3"/>
        <v>204</v>
      </c>
      <c r="T9" s="24">
        <f t="shared" si="4"/>
        <v>5</v>
      </c>
      <c r="U9" s="40" t="s">
        <v>192</v>
      </c>
      <c r="V9" s="40" t="s">
        <v>193</v>
      </c>
      <c r="W9" s="40" t="s">
        <v>184</v>
      </c>
      <c r="X9" s="40" t="s">
        <v>227</v>
      </c>
      <c r="Y9" s="40" t="s">
        <v>228</v>
      </c>
      <c r="Z9" s="12"/>
      <c r="AA9" s="12"/>
      <c r="AB9" s="12"/>
    </row>
    <row r="10" spans="1:29" ht="33" customHeight="1" x14ac:dyDescent="0.3">
      <c r="A10" s="3" t="s">
        <v>50</v>
      </c>
      <c r="B10" s="3" t="s">
        <v>51</v>
      </c>
      <c r="C10" s="125">
        <v>9</v>
      </c>
      <c r="D10" s="29">
        <v>25708</v>
      </c>
      <c r="E10" s="65">
        <f t="shared" ca="1" si="0"/>
        <v>55</v>
      </c>
      <c r="F10" s="30" t="s">
        <v>174</v>
      </c>
      <c r="G10" s="30" t="s">
        <v>186</v>
      </c>
      <c r="H10" s="1">
        <v>6</v>
      </c>
      <c r="I10" s="1" t="s">
        <v>204</v>
      </c>
      <c r="J10" s="1" t="s">
        <v>205</v>
      </c>
      <c r="K10" s="1" t="s">
        <v>206</v>
      </c>
      <c r="L10" s="1" t="s">
        <v>207</v>
      </c>
      <c r="M10" s="1" t="s">
        <v>208</v>
      </c>
      <c r="N10" s="18">
        <v>45231</v>
      </c>
      <c r="O10" s="20">
        <v>45961</v>
      </c>
      <c r="P10" s="20">
        <v>45664</v>
      </c>
      <c r="Q10" s="69">
        <f t="shared" ca="1" si="1"/>
        <v>20</v>
      </c>
      <c r="R10" s="24">
        <f t="shared" ca="1" si="2"/>
        <v>3.3333333333333335</v>
      </c>
      <c r="S10" s="69">
        <f t="shared" ca="1" si="3"/>
        <v>204</v>
      </c>
      <c r="T10" s="24">
        <f t="shared" si="4"/>
        <v>3</v>
      </c>
      <c r="U10" s="40" t="s">
        <v>184</v>
      </c>
      <c r="V10" s="40" t="s">
        <v>229</v>
      </c>
      <c r="W10" s="40" t="s">
        <v>225</v>
      </c>
      <c r="X10" s="12"/>
      <c r="Y10" s="12"/>
      <c r="Z10" s="12"/>
      <c r="AA10" s="12"/>
      <c r="AB10" s="12"/>
    </row>
    <row r="11" spans="1:29" ht="33" customHeight="1" x14ac:dyDescent="0.3">
      <c r="A11" s="3" t="s">
        <v>53</v>
      </c>
      <c r="B11" s="3" t="s">
        <v>54</v>
      </c>
      <c r="C11" s="125">
        <v>10</v>
      </c>
      <c r="D11" s="29">
        <v>29437</v>
      </c>
      <c r="E11" s="65">
        <f t="shared" ca="1" si="0"/>
        <v>44</v>
      </c>
      <c r="F11" s="30" t="s">
        <v>174</v>
      </c>
      <c r="G11" s="30" t="s">
        <v>186</v>
      </c>
      <c r="H11" s="1">
        <v>9</v>
      </c>
      <c r="I11" s="1" t="s">
        <v>230</v>
      </c>
      <c r="J11" s="1" t="s">
        <v>231</v>
      </c>
      <c r="K11" s="1" t="s">
        <v>232</v>
      </c>
      <c r="L11" s="1" t="s">
        <v>233</v>
      </c>
      <c r="M11" s="1" t="s">
        <v>201</v>
      </c>
      <c r="N11" s="18">
        <v>45352</v>
      </c>
      <c r="O11" s="20">
        <v>45900</v>
      </c>
      <c r="P11" s="20">
        <v>45537</v>
      </c>
      <c r="Q11" s="69">
        <f t="shared" ca="1" si="1"/>
        <v>16</v>
      </c>
      <c r="R11" s="24">
        <f t="shared" ca="1" si="2"/>
        <v>2.6666666666666665</v>
      </c>
      <c r="S11" s="69">
        <f t="shared" ca="1" si="3"/>
        <v>331</v>
      </c>
      <c r="T11" s="24">
        <f t="shared" si="4"/>
        <v>2</v>
      </c>
      <c r="U11" s="40" t="s">
        <v>234</v>
      </c>
      <c r="V11" s="40" t="s">
        <v>235</v>
      </c>
      <c r="W11" s="12"/>
      <c r="X11" s="12"/>
      <c r="Y11" s="12"/>
      <c r="Z11" s="12"/>
      <c r="AA11" s="12"/>
      <c r="AB11" s="12"/>
    </row>
    <row r="12" spans="1:29" ht="33" customHeight="1" x14ac:dyDescent="0.3">
      <c r="A12" s="3" t="s">
        <v>66</v>
      </c>
      <c r="B12" s="3" t="s">
        <v>67</v>
      </c>
      <c r="C12" s="125">
        <v>11</v>
      </c>
      <c r="D12" s="29">
        <v>30930</v>
      </c>
      <c r="E12" s="65">
        <f t="shared" ca="1" si="0"/>
        <v>40</v>
      </c>
      <c r="F12" s="30" t="s">
        <v>174</v>
      </c>
      <c r="G12" s="30" t="s">
        <v>186</v>
      </c>
      <c r="H12" s="1">
        <v>9</v>
      </c>
      <c r="I12" s="1" t="s">
        <v>236</v>
      </c>
      <c r="J12" s="1" t="s">
        <v>237</v>
      </c>
      <c r="K12" s="1" t="s">
        <v>238</v>
      </c>
      <c r="L12" s="1" t="s">
        <v>239</v>
      </c>
      <c r="M12" s="1" t="s">
        <v>240</v>
      </c>
      <c r="N12" s="18">
        <v>45413</v>
      </c>
      <c r="O12" s="46">
        <v>45961</v>
      </c>
      <c r="P12" s="20">
        <v>45831</v>
      </c>
      <c r="Q12" s="69">
        <f t="shared" ca="1" si="1"/>
        <v>14</v>
      </c>
      <c r="R12" s="24">
        <f t="shared" ca="1" si="2"/>
        <v>2.3333333333333335</v>
      </c>
      <c r="S12" s="69">
        <f t="shared" ca="1" si="3"/>
        <v>37</v>
      </c>
      <c r="T12" s="24">
        <f t="shared" si="4"/>
        <v>3</v>
      </c>
      <c r="U12" s="40" t="s">
        <v>193</v>
      </c>
      <c r="V12" s="40" t="s">
        <v>241</v>
      </c>
      <c r="W12" s="40" t="s">
        <v>202</v>
      </c>
      <c r="X12" s="12"/>
      <c r="Y12" s="12"/>
      <c r="Z12" s="12"/>
      <c r="AA12" s="12"/>
      <c r="AB12" s="12"/>
    </row>
    <row r="13" spans="1:29" ht="33" customHeight="1" x14ac:dyDescent="0.3">
      <c r="A13" s="3" t="s">
        <v>56</v>
      </c>
      <c r="B13" s="3" t="s">
        <v>57</v>
      </c>
      <c r="C13" s="125">
        <v>12</v>
      </c>
      <c r="D13" s="29">
        <v>27260</v>
      </c>
      <c r="E13" s="65">
        <f t="shared" ca="1" si="0"/>
        <v>50</v>
      </c>
      <c r="F13" s="30" t="s">
        <v>174</v>
      </c>
      <c r="G13" s="30" t="s">
        <v>186</v>
      </c>
      <c r="H13" s="1">
        <v>8</v>
      </c>
      <c r="I13" s="1" t="s">
        <v>236</v>
      </c>
      <c r="J13" s="1" t="s">
        <v>242</v>
      </c>
      <c r="K13" s="1" t="s">
        <v>243</v>
      </c>
      <c r="L13" s="1" t="s">
        <v>244</v>
      </c>
      <c r="M13" s="1" t="s">
        <v>240</v>
      </c>
      <c r="N13" s="18">
        <v>45444</v>
      </c>
      <c r="O13" s="46">
        <v>46022</v>
      </c>
      <c r="P13" s="20">
        <v>45600</v>
      </c>
      <c r="Q13" s="69">
        <f t="shared" ca="1" si="1"/>
        <v>13</v>
      </c>
      <c r="R13" s="24">
        <f t="shared" ca="1" si="2"/>
        <v>2.1666666666666665</v>
      </c>
      <c r="S13" s="69">
        <f t="shared" ca="1" si="3"/>
        <v>268</v>
      </c>
      <c r="T13" s="24">
        <f t="shared" si="4"/>
        <v>2</v>
      </c>
      <c r="U13" s="40" t="s">
        <v>183</v>
      </c>
      <c r="V13" s="40" t="s">
        <v>241</v>
      </c>
      <c r="W13" s="12"/>
      <c r="X13" s="12"/>
      <c r="Y13" s="12"/>
      <c r="Z13" s="12"/>
      <c r="AA13" s="12"/>
      <c r="AB13" s="12"/>
    </row>
    <row r="14" spans="1:29" ht="33" customHeight="1" x14ac:dyDescent="0.3">
      <c r="A14" s="3" t="s">
        <v>59</v>
      </c>
      <c r="B14" s="3" t="s">
        <v>60</v>
      </c>
      <c r="C14" s="125">
        <v>13</v>
      </c>
      <c r="D14" s="45">
        <v>30482</v>
      </c>
      <c r="E14" s="65">
        <f t="shared" ca="1" si="0"/>
        <v>42</v>
      </c>
      <c r="F14" s="30" t="s">
        <v>174</v>
      </c>
      <c r="G14" s="30" t="s">
        <v>186</v>
      </c>
      <c r="H14" s="1">
        <v>7</v>
      </c>
      <c r="I14" s="1" t="s">
        <v>236</v>
      </c>
      <c r="J14" s="1" t="s">
        <v>242</v>
      </c>
      <c r="K14" s="1" t="s">
        <v>243</v>
      </c>
      <c r="L14" s="1" t="s">
        <v>244</v>
      </c>
      <c r="M14" s="1" t="s">
        <v>240</v>
      </c>
      <c r="N14" s="18">
        <v>45444</v>
      </c>
      <c r="O14" s="46">
        <v>46022</v>
      </c>
      <c r="P14" s="20">
        <v>45782</v>
      </c>
      <c r="Q14" s="69">
        <f t="shared" ca="1" si="1"/>
        <v>13</v>
      </c>
      <c r="R14" s="24">
        <f t="shared" ca="1" si="2"/>
        <v>2.1666666666666665</v>
      </c>
      <c r="S14" s="69">
        <f t="shared" ca="1" si="3"/>
        <v>86</v>
      </c>
      <c r="T14" s="24">
        <f t="shared" si="4"/>
        <v>3</v>
      </c>
      <c r="U14" s="40" t="s">
        <v>245</v>
      </c>
      <c r="V14" s="40" t="s">
        <v>184</v>
      </c>
      <c r="W14" s="40" t="s">
        <v>203</v>
      </c>
      <c r="X14" s="12"/>
      <c r="Y14" s="12"/>
      <c r="Z14" s="12"/>
      <c r="AA14" s="12"/>
      <c r="AB14" s="12"/>
    </row>
    <row r="15" spans="1:29" ht="33" customHeight="1" x14ac:dyDescent="0.3">
      <c r="A15" s="3" t="s">
        <v>62</v>
      </c>
      <c r="B15" s="3" t="s">
        <v>63</v>
      </c>
      <c r="C15" s="125">
        <v>14</v>
      </c>
      <c r="D15" s="29">
        <v>31981</v>
      </c>
      <c r="E15" s="65">
        <f t="shared" ca="1" si="0"/>
        <v>38</v>
      </c>
      <c r="F15" s="30" t="s">
        <v>174</v>
      </c>
      <c r="G15" s="30" t="s">
        <v>186</v>
      </c>
      <c r="H15" s="1">
        <v>7</v>
      </c>
      <c r="I15" s="1" t="s">
        <v>236</v>
      </c>
      <c r="J15" s="1" t="s">
        <v>242</v>
      </c>
      <c r="K15" s="1" t="s">
        <v>243</v>
      </c>
      <c r="L15" s="1" t="s">
        <v>244</v>
      </c>
      <c r="M15" s="1" t="s">
        <v>240</v>
      </c>
      <c r="N15" s="18">
        <v>45444</v>
      </c>
      <c r="O15" s="46">
        <v>45991</v>
      </c>
      <c r="P15" s="20">
        <v>45600</v>
      </c>
      <c r="Q15" s="69">
        <f t="shared" ca="1" si="1"/>
        <v>13</v>
      </c>
      <c r="R15" s="24">
        <f t="shared" ca="1" si="2"/>
        <v>2.1666666666666665</v>
      </c>
      <c r="S15" s="69">
        <f t="shared" ca="1" si="3"/>
        <v>268</v>
      </c>
      <c r="T15" s="24">
        <f t="shared" si="4"/>
        <v>3</v>
      </c>
      <c r="U15" s="40" t="s">
        <v>183</v>
      </c>
      <c r="V15" s="40" t="s">
        <v>241</v>
      </c>
      <c r="W15" s="40" t="s">
        <v>15</v>
      </c>
      <c r="X15" s="12"/>
      <c r="Y15" s="12"/>
      <c r="Z15" s="12"/>
      <c r="AA15" s="12"/>
      <c r="AB15" s="12"/>
    </row>
    <row r="16" spans="1:29" ht="33" customHeight="1" x14ac:dyDescent="0.3">
      <c r="A16" s="3" t="s">
        <v>70</v>
      </c>
      <c r="B16" s="3" t="s">
        <v>71</v>
      </c>
      <c r="C16" s="125">
        <v>15</v>
      </c>
      <c r="D16" s="29">
        <v>31386</v>
      </c>
      <c r="E16" s="65">
        <f t="shared" ca="1" si="0"/>
        <v>39</v>
      </c>
      <c r="F16" s="30" t="s">
        <v>174</v>
      </c>
      <c r="G16" s="30" t="s">
        <v>186</v>
      </c>
      <c r="H16" s="1">
        <v>7</v>
      </c>
      <c r="I16" s="1" t="s">
        <v>236</v>
      </c>
      <c r="J16" s="1" t="s">
        <v>242</v>
      </c>
      <c r="K16" s="1" t="s">
        <v>243</v>
      </c>
      <c r="L16" s="1" t="s">
        <v>244</v>
      </c>
      <c r="M16" s="1" t="s">
        <v>240</v>
      </c>
      <c r="N16" s="18">
        <v>45505</v>
      </c>
      <c r="O16" s="46">
        <v>46053</v>
      </c>
      <c r="P16" s="20">
        <v>45664</v>
      </c>
      <c r="Q16" s="69">
        <f t="shared" ca="1" si="1"/>
        <v>11</v>
      </c>
      <c r="R16" s="24">
        <f t="shared" ca="1" si="2"/>
        <v>1.8333333333333333</v>
      </c>
      <c r="S16" s="69">
        <f t="shared" ca="1" si="3"/>
        <v>204</v>
      </c>
      <c r="T16" s="24">
        <f t="shared" si="4"/>
        <v>2</v>
      </c>
      <c r="U16" s="40" t="s">
        <v>193</v>
      </c>
      <c r="V16" s="40" t="s">
        <v>202</v>
      </c>
      <c r="W16" s="12"/>
      <c r="X16" s="12"/>
      <c r="Y16" s="12"/>
      <c r="Z16" s="12"/>
      <c r="AA16" s="12"/>
      <c r="AB16" s="12"/>
    </row>
    <row r="17" spans="1:28" ht="33" customHeight="1" x14ac:dyDescent="0.3">
      <c r="A17" s="47" t="s">
        <v>81</v>
      </c>
      <c r="B17" s="47" t="s">
        <v>82</v>
      </c>
      <c r="C17" s="125">
        <v>16</v>
      </c>
      <c r="D17" s="29">
        <v>34572</v>
      </c>
      <c r="E17" s="65">
        <f t="shared" ca="1" si="0"/>
        <v>30</v>
      </c>
      <c r="F17" s="30" t="s">
        <v>174</v>
      </c>
      <c r="G17" s="30" t="s">
        <v>186</v>
      </c>
      <c r="H17" s="1">
        <v>7</v>
      </c>
      <c r="I17" s="1" t="s">
        <v>236</v>
      </c>
      <c r="J17" s="1" t="s">
        <v>242</v>
      </c>
      <c r="K17" s="1" t="s">
        <v>243</v>
      </c>
      <c r="L17" s="1" t="s">
        <v>244</v>
      </c>
      <c r="M17" s="1" t="s">
        <v>240</v>
      </c>
      <c r="N17" s="18">
        <v>45505</v>
      </c>
      <c r="O17" s="46">
        <v>46053</v>
      </c>
      <c r="P17" s="20">
        <v>45621</v>
      </c>
      <c r="Q17" s="69">
        <f t="shared" ca="1" si="1"/>
        <v>11</v>
      </c>
      <c r="R17" s="24">
        <f t="shared" ca="1" si="2"/>
        <v>1.8333333333333333</v>
      </c>
      <c r="S17" s="69">
        <f t="shared" ca="1" si="3"/>
        <v>247</v>
      </c>
      <c r="T17" s="24">
        <f t="shared" si="4"/>
        <v>2</v>
      </c>
      <c r="U17" s="40" t="s">
        <v>183</v>
      </c>
      <c r="V17" s="40" t="s">
        <v>184</v>
      </c>
      <c r="W17" s="12"/>
      <c r="X17" s="12"/>
      <c r="Y17" s="12"/>
      <c r="Z17" s="12"/>
      <c r="AA17" s="12"/>
      <c r="AB17" s="12"/>
    </row>
    <row r="18" spans="1:28" ht="33" customHeight="1" x14ac:dyDescent="0.3">
      <c r="A18" s="3" t="s">
        <v>77</v>
      </c>
      <c r="B18" s="3" t="s">
        <v>78</v>
      </c>
      <c r="C18" s="125">
        <v>17</v>
      </c>
      <c r="D18" s="29">
        <v>28277</v>
      </c>
      <c r="E18" s="65">
        <f t="shared" ca="1" si="0"/>
        <v>48</v>
      </c>
      <c r="F18" s="30" t="s">
        <v>174</v>
      </c>
      <c r="G18" s="30" t="s">
        <v>175</v>
      </c>
      <c r="H18" s="1">
        <v>8</v>
      </c>
      <c r="I18" s="1" t="s">
        <v>187</v>
      </c>
      <c r="J18" s="1" t="s">
        <v>246</v>
      </c>
      <c r="K18" s="1" t="s">
        <v>247</v>
      </c>
      <c r="L18" s="1" t="s">
        <v>190</v>
      </c>
      <c r="M18" s="1" t="s">
        <v>191</v>
      </c>
      <c r="N18" s="18">
        <v>45505</v>
      </c>
      <c r="O18" s="46">
        <v>46053</v>
      </c>
      <c r="P18" s="20">
        <v>45488</v>
      </c>
      <c r="Q18" s="69">
        <f t="shared" ca="1" si="1"/>
        <v>11</v>
      </c>
      <c r="R18" s="24">
        <f t="shared" ca="1" si="2"/>
        <v>1.8333333333333333</v>
      </c>
      <c r="S18" s="69">
        <f t="shared" ca="1" si="3"/>
        <v>380</v>
      </c>
      <c r="T18" s="24">
        <f t="shared" si="4"/>
        <v>1</v>
      </c>
      <c r="U18" s="40" t="s">
        <v>214</v>
      </c>
      <c r="V18" s="12"/>
      <c r="W18" s="12"/>
      <c r="X18" s="12"/>
      <c r="Y18" s="12"/>
      <c r="Z18" s="12"/>
      <c r="AA18" s="12"/>
      <c r="AB18" s="12"/>
    </row>
    <row r="19" spans="1:28" ht="33" customHeight="1" x14ac:dyDescent="0.3">
      <c r="A19" s="47" t="s">
        <v>84</v>
      </c>
      <c r="B19" s="47" t="s">
        <v>85</v>
      </c>
      <c r="C19" s="125">
        <v>18</v>
      </c>
      <c r="D19" s="29">
        <v>29031</v>
      </c>
      <c r="E19" s="65">
        <f t="shared" ca="1" si="0"/>
        <v>46</v>
      </c>
      <c r="F19" s="30" t="s">
        <v>174</v>
      </c>
      <c r="G19" s="30" t="s">
        <v>186</v>
      </c>
      <c r="H19" s="1">
        <v>7</v>
      </c>
      <c r="I19" s="1" t="s">
        <v>236</v>
      </c>
      <c r="J19" s="1" t="s">
        <v>242</v>
      </c>
      <c r="K19" s="1" t="s">
        <v>243</v>
      </c>
      <c r="L19" s="1" t="s">
        <v>244</v>
      </c>
      <c r="M19" s="1" t="s">
        <v>240</v>
      </c>
      <c r="N19" s="18">
        <v>45536</v>
      </c>
      <c r="O19" s="46">
        <v>45900</v>
      </c>
      <c r="P19" s="20">
        <v>45621</v>
      </c>
      <c r="Q19" s="69">
        <f t="shared" ca="1" si="1"/>
        <v>10</v>
      </c>
      <c r="R19" s="24">
        <f t="shared" ca="1" si="2"/>
        <v>1.6666666666666667</v>
      </c>
      <c r="S19" s="69">
        <f t="shared" ca="1" si="3"/>
        <v>247</v>
      </c>
      <c r="T19" s="24">
        <f t="shared" si="4"/>
        <v>2</v>
      </c>
      <c r="U19" s="40" t="s">
        <v>183</v>
      </c>
      <c r="V19" s="40" t="s">
        <v>184</v>
      </c>
      <c r="W19" s="12"/>
      <c r="X19" s="12"/>
      <c r="Y19" s="12"/>
      <c r="Z19" s="12"/>
      <c r="AA19" s="12"/>
      <c r="AB19" s="12"/>
    </row>
    <row r="20" spans="1:28" ht="33" customHeight="1" x14ac:dyDescent="0.3">
      <c r="A20" s="47" t="s">
        <v>87</v>
      </c>
      <c r="B20" s="47" t="s">
        <v>88</v>
      </c>
      <c r="C20" s="125">
        <v>19</v>
      </c>
      <c r="D20" s="29">
        <v>30591</v>
      </c>
      <c r="E20" s="65">
        <f t="shared" ca="1" si="0"/>
        <v>41</v>
      </c>
      <c r="F20" s="30" t="s">
        <v>174</v>
      </c>
      <c r="G20" s="30" t="s">
        <v>186</v>
      </c>
      <c r="H20" s="1">
        <v>7</v>
      </c>
      <c r="I20" s="1" t="s">
        <v>236</v>
      </c>
      <c r="J20" s="1" t="s">
        <v>242</v>
      </c>
      <c r="K20" s="1" t="s">
        <v>243</v>
      </c>
      <c r="L20" s="1" t="s">
        <v>244</v>
      </c>
      <c r="M20" s="1" t="s">
        <v>240</v>
      </c>
      <c r="N20" s="18">
        <v>45505</v>
      </c>
      <c r="O20" s="46">
        <v>46053</v>
      </c>
      <c r="P20" s="20">
        <v>45664</v>
      </c>
      <c r="Q20" s="69">
        <f t="shared" ca="1" si="1"/>
        <v>11</v>
      </c>
      <c r="R20" s="24">
        <f t="shared" ca="1" si="2"/>
        <v>1.8333333333333333</v>
      </c>
      <c r="S20" s="69">
        <f t="shared" ca="1" si="3"/>
        <v>204</v>
      </c>
      <c r="T20" s="24">
        <f t="shared" si="4"/>
        <v>2</v>
      </c>
      <c r="U20" s="40" t="s">
        <v>202</v>
      </c>
      <c r="V20" s="40" t="s">
        <v>193</v>
      </c>
      <c r="W20" s="12"/>
      <c r="X20" s="12"/>
      <c r="Y20" s="12"/>
      <c r="Z20" s="12"/>
      <c r="AA20" s="12"/>
      <c r="AB20" s="12"/>
    </row>
    <row r="21" spans="1:28" ht="33" customHeight="1" x14ac:dyDescent="0.3">
      <c r="A21" s="3" t="s">
        <v>105</v>
      </c>
      <c r="B21" s="3" t="s">
        <v>106</v>
      </c>
      <c r="C21" s="125">
        <v>20</v>
      </c>
      <c r="D21" s="29">
        <v>28045</v>
      </c>
      <c r="E21" s="65">
        <f t="shared" ca="1" si="0"/>
        <v>48</v>
      </c>
      <c r="F21" s="30" t="s">
        <v>174</v>
      </c>
      <c r="G21" s="30" t="s">
        <v>186</v>
      </c>
      <c r="H21" s="1">
        <v>7</v>
      </c>
      <c r="I21" s="1" t="s">
        <v>236</v>
      </c>
      <c r="J21" s="1" t="s">
        <v>242</v>
      </c>
      <c r="K21" s="1" t="s">
        <v>243</v>
      </c>
      <c r="L21" s="1" t="s">
        <v>244</v>
      </c>
      <c r="M21" s="1" t="s">
        <v>240</v>
      </c>
      <c r="N21" s="18">
        <v>45536</v>
      </c>
      <c r="O21" s="46">
        <v>45900</v>
      </c>
      <c r="P21" s="20">
        <v>45664</v>
      </c>
      <c r="Q21" s="69">
        <f t="shared" ca="1" si="1"/>
        <v>10</v>
      </c>
      <c r="R21" s="24">
        <f t="shared" ca="1" si="2"/>
        <v>1.6666666666666667</v>
      </c>
      <c r="S21" s="69">
        <f t="shared" ca="1" si="3"/>
        <v>204</v>
      </c>
      <c r="T21" s="24">
        <f t="shared" si="4"/>
        <v>3</v>
      </c>
      <c r="U21" s="40" t="s">
        <v>218</v>
      </c>
      <c r="V21" s="40" t="s">
        <v>183</v>
      </c>
      <c r="W21" s="40" t="s">
        <v>202</v>
      </c>
      <c r="X21" s="12"/>
      <c r="Y21" s="12"/>
      <c r="Z21" s="12"/>
      <c r="AA21" s="12"/>
      <c r="AB21" s="12"/>
    </row>
    <row r="22" spans="1:28" ht="33" customHeight="1" x14ac:dyDescent="0.3">
      <c r="A22" s="3" t="s">
        <v>113</v>
      </c>
      <c r="B22" s="3" t="s">
        <v>114</v>
      </c>
      <c r="C22" s="125">
        <v>21</v>
      </c>
      <c r="D22" s="29">
        <v>31939</v>
      </c>
      <c r="E22" s="65">
        <f t="shared" ca="1" si="0"/>
        <v>38</v>
      </c>
      <c r="F22" s="30" t="s">
        <v>174</v>
      </c>
      <c r="G22" s="30" t="s">
        <v>186</v>
      </c>
      <c r="H22" s="1">
        <v>7</v>
      </c>
      <c r="I22" s="1" t="s">
        <v>236</v>
      </c>
      <c r="J22" s="1" t="s">
        <v>248</v>
      </c>
      <c r="K22" s="1" t="s">
        <v>249</v>
      </c>
      <c r="L22" s="1" t="s">
        <v>244</v>
      </c>
      <c r="M22" s="1" t="s">
        <v>240</v>
      </c>
      <c r="N22" s="18">
        <v>45627</v>
      </c>
      <c r="O22" s="46">
        <v>46022</v>
      </c>
      <c r="P22" s="20">
        <v>45782</v>
      </c>
      <c r="Q22" s="69">
        <f t="shared" ca="1" si="1"/>
        <v>7</v>
      </c>
      <c r="R22" s="24">
        <f t="shared" ca="1" si="2"/>
        <v>1.1666666666666667</v>
      </c>
      <c r="S22" s="69">
        <f t="shared" ca="1" si="3"/>
        <v>86</v>
      </c>
      <c r="T22" s="24">
        <f t="shared" si="4"/>
        <v>2</v>
      </c>
      <c r="U22" s="40" t="s">
        <v>241</v>
      </c>
      <c r="V22" s="40" t="s">
        <v>203</v>
      </c>
      <c r="W22" s="12"/>
      <c r="X22" s="12"/>
      <c r="Y22" s="12"/>
      <c r="Z22" s="12"/>
      <c r="AA22" s="12"/>
      <c r="AB22" s="12"/>
    </row>
    <row r="23" spans="1:28" ht="33" customHeight="1" x14ac:dyDescent="0.3">
      <c r="A23" s="3" t="s">
        <v>120</v>
      </c>
      <c r="B23" s="3" t="s">
        <v>121</v>
      </c>
      <c r="C23" s="125">
        <v>22</v>
      </c>
      <c r="D23" s="29">
        <v>31673</v>
      </c>
      <c r="E23" s="65">
        <f t="shared" ca="1" si="0"/>
        <v>38</v>
      </c>
      <c r="F23" s="30" t="s">
        <v>174</v>
      </c>
      <c r="G23" s="30" t="s">
        <v>186</v>
      </c>
      <c r="H23" s="1">
        <v>7</v>
      </c>
      <c r="I23" s="1" t="s">
        <v>236</v>
      </c>
      <c r="J23" s="1" t="s">
        <v>248</v>
      </c>
      <c r="K23" s="1" t="s">
        <v>249</v>
      </c>
      <c r="L23" s="1" t="s">
        <v>244</v>
      </c>
      <c r="M23" s="1" t="s">
        <v>240</v>
      </c>
      <c r="N23" s="18">
        <v>45627</v>
      </c>
      <c r="O23" s="46">
        <v>46022</v>
      </c>
      <c r="P23" s="20">
        <v>45782</v>
      </c>
      <c r="Q23" s="69">
        <f t="shared" ca="1" si="1"/>
        <v>7</v>
      </c>
      <c r="R23" s="24">
        <f t="shared" ca="1" si="2"/>
        <v>1.1666666666666667</v>
      </c>
      <c r="S23" s="69">
        <f t="shared" ca="1" si="3"/>
        <v>86</v>
      </c>
      <c r="T23" s="24">
        <f t="shared" si="4"/>
        <v>2</v>
      </c>
      <c r="U23" s="40" t="s">
        <v>203</v>
      </c>
      <c r="V23" s="40" t="s">
        <v>7</v>
      </c>
      <c r="W23" s="12"/>
      <c r="X23" s="12"/>
      <c r="Y23" s="12"/>
      <c r="Z23" s="12"/>
      <c r="AA23" s="12"/>
      <c r="AB23" s="12"/>
    </row>
    <row r="24" spans="1:28" ht="33" customHeight="1" x14ac:dyDescent="0.3">
      <c r="A24" s="3" t="s">
        <v>124</v>
      </c>
      <c r="B24" s="3" t="s">
        <v>125</v>
      </c>
      <c r="C24" s="125">
        <v>23</v>
      </c>
      <c r="D24" s="29">
        <v>29042</v>
      </c>
      <c r="E24" s="65">
        <f t="shared" ca="1" si="0"/>
        <v>46</v>
      </c>
      <c r="F24" s="30" t="s">
        <v>174</v>
      </c>
      <c r="G24" s="30" t="s">
        <v>186</v>
      </c>
      <c r="H24" s="1">
        <v>7</v>
      </c>
      <c r="I24" s="1" t="s">
        <v>236</v>
      </c>
      <c r="J24" s="1" t="s">
        <v>248</v>
      </c>
      <c r="K24" s="1" t="s">
        <v>249</v>
      </c>
      <c r="L24" s="1" t="s">
        <v>244</v>
      </c>
      <c r="M24" s="1" t="s">
        <v>240</v>
      </c>
      <c r="N24" s="18">
        <v>45627</v>
      </c>
      <c r="O24" s="46">
        <v>46022</v>
      </c>
      <c r="P24" s="20">
        <v>45782</v>
      </c>
      <c r="Q24" s="69">
        <f t="shared" ca="1" si="1"/>
        <v>7</v>
      </c>
      <c r="R24" s="24">
        <f t="shared" ca="1" si="2"/>
        <v>1.1666666666666667</v>
      </c>
      <c r="S24" s="69">
        <f t="shared" ca="1" si="3"/>
        <v>86</v>
      </c>
      <c r="T24" s="24">
        <f t="shared" si="4"/>
        <v>2</v>
      </c>
      <c r="U24" s="40" t="s">
        <v>203</v>
      </c>
      <c r="V24" s="40" t="s">
        <v>7</v>
      </c>
      <c r="W24" s="12"/>
      <c r="X24" s="12"/>
      <c r="Y24" s="12"/>
      <c r="Z24" s="12"/>
      <c r="AA24" s="12"/>
      <c r="AB24" s="12"/>
    </row>
    <row r="25" spans="1:28" ht="33" customHeight="1" x14ac:dyDescent="0.3">
      <c r="A25" s="47" t="s">
        <v>85</v>
      </c>
      <c r="B25" s="47" t="s">
        <v>102</v>
      </c>
      <c r="C25" s="125">
        <v>24</v>
      </c>
      <c r="D25" s="29">
        <v>31783</v>
      </c>
      <c r="E25" s="65">
        <f t="shared" ca="1" si="0"/>
        <v>38</v>
      </c>
      <c r="F25" s="30" t="s">
        <v>174</v>
      </c>
      <c r="G25" s="30" t="s">
        <v>175</v>
      </c>
      <c r="H25" s="1">
        <v>7</v>
      </c>
      <c r="I25" s="1" t="s">
        <v>197</v>
      </c>
      <c r="J25" s="1" t="s">
        <v>198</v>
      </c>
      <c r="K25" s="1" t="s">
        <v>199</v>
      </c>
      <c r="L25" s="1" t="s">
        <v>200</v>
      </c>
      <c r="M25" s="1" t="s">
        <v>250</v>
      </c>
      <c r="N25" s="48">
        <v>45505</v>
      </c>
      <c r="O25" s="46">
        <v>46053</v>
      </c>
      <c r="P25" s="20">
        <v>45747</v>
      </c>
      <c r="Q25" s="69">
        <f t="shared" ca="1" si="1"/>
        <v>11</v>
      </c>
      <c r="R25" s="24">
        <f t="shared" ca="1" si="2"/>
        <v>1.8333333333333333</v>
      </c>
      <c r="S25" s="69">
        <f t="shared" ca="1" si="3"/>
        <v>121</v>
      </c>
      <c r="T25" s="24">
        <f t="shared" si="4"/>
        <v>3</v>
      </c>
      <c r="U25" s="40" t="s">
        <v>251</v>
      </c>
      <c r="V25" s="40" t="s">
        <v>214</v>
      </c>
      <c r="W25" s="40" t="s">
        <v>223</v>
      </c>
      <c r="X25" s="12"/>
      <c r="Y25" s="12"/>
      <c r="Z25" s="12"/>
      <c r="AA25" s="12"/>
      <c r="AB25" s="12"/>
    </row>
    <row r="26" spans="1:28" ht="33" customHeight="1" x14ac:dyDescent="0.3">
      <c r="A26" s="3" t="s">
        <v>127</v>
      </c>
      <c r="B26" s="3" t="s">
        <v>128</v>
      </c>
      <c r="C26" s="125">
        <v>25</v>
      </c>
      <c r="D26" s="29">
        <v>26304</v>
      </c>
      <c r="E26" s="65">
        <f t="shared" ca="1" si="0"/>
        <v>53</v>
      </c>
      <c r="F26" s="30" t="s">
        <v>174</v>
      </c>
      <c r="G26" s="30" t="s">
        <v>186</v>
      </c>
      <c r="H26" s="1">
        <v>9</v>
      </c>
      <c r="I26" s="1" t="s">
        <v>236</v>
      </c>
      <c r="J26" s="1" t="s">
        <v>242</v>
      </c>
      <c r="K26" s="1" t="s">
        <v>243</v>
      </c>
      <c r="L26" s="1" t="s">
        <v>244</v>
      </c>
      <c r="M26" s="1" t="s">
        <v>240</v>
      </c>
      <c r="N26" s="18">
        <v>45627</v>
      </c>
      <c r="O26" s="46">
        <v>46022</v>
      </c>
      <c r="P26" s="20">
        <v>45789</v>
      </c>
      <c r="Q26" s="69">
        <f t="shared" ca="1" si="1"/>
        <v>7</v>
      </c>
      <c r="R26" s="24">
        <f t="shared" ca="1" si="2"/>
        <v>1.1666666666666667</v>
      </c>
      <c r="S26" s="69">
        <f t="shared" ca="1" si="3"/>
        <v>79</v>
      </c>
      <c r="T26" s="24">
        <f t="shared" si="4"/>
        <v>2</v>
      </c>
      <c r="U26" s="40" t="s">
        <v>203</v>
      </c>
      <c r="V26" s="40" t="s">
        <v>7</v>
      </c>
      <c r="W26" s="20"/>
      <c r="X26" s="20"/>
      <c r="Y26" s="20"/>
      <c r="Z26" s="20"/>
      <c r="AA26" s="20"/>
      <c r="AB26" s="20"/>
    </row>
    <row r="27" spans="1:28" ht="33" customHeight="1" x14ac:dyDescent="0.3">
      <c r="A27" s="3" t="s">
        <v>108</v>
      </c>
      <c r="B27" s="3" t="s">
        <v>109</v>
      </c>
      <c r="C27" s="125">
        <v>26</v>
      </c>
      <c r="D27" s="29">
        <v>32490</v>
      </c>
      <c r="E27" s="65">
        <f t="shared" ca="1" si="0"/>
        <v>36</v>
      </c>
      <c r="F27" s="30" t="s">
        <v>174</v>
      </c>
      <c r="G27" s="30" t="s">
        <v>186</v>
      </c>
      <c r="H27" s="1">
        <v>8</v>
      </c>
      <c r="I27" s="1" t="s">
        <v>197</v>
      </c>
      <c r="J27" s="1" t="s">
        <v>252</v>
      </c>
      <c r="K27" s="1" t="s">
        <v>253</v>
      </c>
      <c r="L27" s="1" t="s">
        <v>254</v>
      </c>
      <c r="M27" s="1" t="s">
        <v>250</v>
      </c>
      <c r="N27" s="18">
        <v>45566</v>
      </c>
      <c r="O27" s="46">
        <v>45900</v>
      </c>
      <c r="P27" s="20">
        <v>45664</v>
      </c>
      <c r="Q27" s="69">
        <f t="shared" ca="1" si="1"/>
        <v>9</v>
      </c>
      <c r="R27" s="24">
        <f t="shared" ca="1" si="2"/>
        <v>1.5</v>
      </c>
      <c r="S27" s="69">
        <f t="shared" ca="1" si="3"/>
        <v>204</v>
      </c>
      <c r="T27" s="24">
        <f t="shared" si="4"/>
        <v>3</v>
      </c>
      <c r="U27" s="40" t="s">
        <v>184</v>
      </c>
      <c r="V27" s="40" t="s">
        <v>225</v>
      </c>
      <c r="W27" s="57" t="s">
        <v>17</v>
      </c>
      <c r="X27" s="12"/>
      <c r="Y27" s="12"/>
      <c r="Z27" s="12"/>
      <c r="AA27" s="12"/>
      <c r="AB27" s="12"/>
    </row>
    <row r="28" spans="1:28" ht="33" customHeight="1" x14ac:dyDescent="0.3">
      <c r="A28" s="43" t="s">
        <v>111</v>
      </c>
      <c r="B28" s="43" t="s">
        <v>112</v>
      </c>
      <c r="C28" s="125">
        <v>27</v>
      </c>
      <c r="D28" s="29">
        <v>28602</v>
      </c>
      <c r="E28" s="65">
        <f t="shared" ca="1" si="0"/>
        <v>47</v>
      </c>
      <c r="F28" s="30" t="s">
        <v>174</v>
      </c>
      <c r="G28" s="30" t="s">
        <v>186</v>
      </c>
      <c r="H28" s="1">
        <v>6</v>
      </c>
      <c r="I28" s="1" t="s">
        <v>187</v>
      </c>
      <c r="J28" s="1" t="s">
        <v>255</v>
      </c>
      <c r="K28" s="1" t="s">
        <v>256</v>
      </c>
      <c r="L28" s="1" t="s">
        <v>190</v>
      </c>
      <c r="M28" s="1" t="s">
        <v>191</v>
      </c>
      <c r="N28" s="18">
        <v>45597</v>
      </c>
      <c r="O28" s="46">
        <v>45961</v>
      </c>
      <c r="P28" s="20">
        <v>45747</v>
      </c>
      <c r="Q28" s="69">
        <f t="shared" ca="1" si="1"/>
        <v>8</v>
      </c>
      <c r="R28" s="24">
        <f t="shared" ca="1" si="2"/>
        <v>1.3333333333333333</v>
      </c>
      <c r="S28" s="69">
        <f t="shared" ca="1" si="3"/>
        <v>121</v>
      </c>
      <c r="T28" s="24">
        <f t="shared" si="4"/>
        <v>2</v>
      </c>
      <c r="U28" s="40" t="s">
        <v>184</v>
      </c>
      <c r="V28" s="40" t="s">
        <v>18</v>
      </c>
      <c r="W28" s="12"/>
      <c r="X28" s="12"/>
      <c r="Y28" s="12"/>
      <c r="Z28" s="12"/>
      <c r="AA28" s="12"/>
      <c r="AB28" s="12"/>
    </row>
    <row r="29" spans="1:28" ht="33" customHeight="1" x14ac:dyDescent="0.3">
      <c r="A29" s="3" t="s">
        <v>133</v>
      </c>
      <c r="B29" s="3" t="s">
        <v>134</v>
      </c>
      <c r="C29" s="125">
        <v>28</v>
      </c>
      <c r="D29" s="29">
        <v>32401</v>
      </c>
      <c r="E29" s="65">
        <f t="shared" ca="1" si="0"/>
        <v>36</v>
      </c>
      <c r="F29" s="30" t="s">
        <v>174</v>
      </c>
      <c r="G29" s="30" t="s">
        <v>186</v>
      </c>
      <c r="H29" s="1">
        <v>7</v>
      </c>
      <c r="I29" s="1" t="s">
        <v>236</v>
      </c>
      <c r="J29" s="1" t="s">
        <v>257</v>
      </c>
      <c r="K29" s="1" t="s">
        <v>258</v>
      </c>
      <c r="L29" s="1" t="s">
        <v>244</v>
      </c>
      <c r="M29" s="1" t="s">
        <v>240</v>
      </c>
      <c r="N29" s="18">
        <v>45658</v>
      </c>
      <c r="O29" s="46">
        <v>46053</v>
      </c>
      <c r="P29" s="46">
        <v>45666</v>
      </c>
      <c r="Q29" s="69">
        <f t="shared" ca="1" si="1"/>
        <v>6</v>
      </c>
      <c r="R29" s="24">
        <f t="shared" ca="1" si="2"/>
        <v>1</v>
      </c>
      <c r="S29" s="69">
        <f t="shared" ca="1" si="3"/>
        <v>202</v>
      </c>
      <c r="T29" s="24">
        <f t="shared" si="4"/>
        <v>2</v>
      </c>
      <c r="U29" s="40" t="s">
        <v>184</v>
      </c>
      <c r="V29" s="40" t="s">
        <v>18</v>
      </c>
      <c r="W29" s="20"/>
      <c r="X29" s="20"/>
      <c r="Y29" s="20"/>
      <c r="Z29" s="20"/>
      <c r="AA29" s="20"/>
      <c r="AB29" s="20"/>
    </row>
    <row r="30" spans="1:28" ht="33" customHeight="1" x14ac:dyDescent="0.3">
      <c r="A30" s="3" t="s">
        <v>73</v>
      </c>
      <c r="B30" s="3" t="s">
        <v>74</v>
      </c>
      <c r="C30" s="125">
        <v>29</v>
      </c>
      <c r="D30" s="29">
        <v>31943</v>
      </c>
      <c r="E30" s="65">
        <f t="shared" ca="1" si="0"/>
        <v>38</v>
      </c>
      <c r="F30" s="30" t="s">
        <v>174</v>
      </c>
      <c r="G30" s="30" t="s">
        <v>186</v>
      </c>
      <c r="H30" s="1">
        <v>7</v>
      </c>
      <c r="I30" s="1" t="s">
        <v>236</v>
      </c>
      <c r="J30" s="1" t="s">
        <v>259</v>
      </c>
      <c r="K30" s="1" t="s">
        <v>260</v>
      </c>
      <c r="L30" s="1" t="s">
        <v>261</v>
      </c>
      <c r="M30" s="1" t="s">
        <v>240</v>
      </c>
      <c r="N30" s="18">
        <v>45505</v>
      </c>
      <c r="O30" s="46">
        <v>46053</v>
      </c>
      <c r="P30" s="20">
        <v>45754</v>
      </c>
      <c r="Q30" s="69">
        <f t="shared" ca="1" si="1"/>
        <v>11</v>
      </c>
      <c r="R30" s="24">
        <f t="shared" ca="1" si="2"/>
        <v>1.8333333333333333</v>
      </c>
      <c r="S30" s="69">
        <f t="shared" ca="1" si="3"/>
        <v>114</v>
      </c>
      <c r="T30" s="24">
        <f t="shared" si="4"/>
        <v>2</v>
      </c>
      <c r="U30" s="40" t="s">
        <v>184</v>
      </c>
      <c r="V30" s="40" t="s">
        <v>203</v>
      </c>
      <c r="W30" s="12"/>
      <c r="X30" s="12"/>
      <c r="Y30" s="12"/>
      <c r="Z30" s="12"/>
      <c r="AA30" s="12"/>
      <c r="AB30" s="12"/>
    </row>
    <row r="31" spans="1:28" ht="33" customHeight="1" x14ac:dyDescent="0.3">
      <c r="A31" s="47" t="s">
        <v>90</v>
      </c>
      <c r="B31" s="47" t="s">
        <v>91</v>
      </c>
      <c r="C31" s="125">
        <v>30</v>
      </c>
      <c r="D31" s="29">
        <v>30169</v>
      </c>
      <c r="E31" s="65">
        <f t="shared" ca="1" si="0"/>
        <v>42</v>
      </c>
      <c r="F31" s="30" t="s">
        <v>174</v>
      </c>
      <c r="G31" s="30" t="s">
        <v>186</v>
      </c>
      <c r="H31" s="1">
        <v>8</v>
      </c>
      <c r="I31" s="1" t="s">
        <v>236</v>
      </c>
      <c r="J31" s="1" t="s">
        <v>262</v>
      </c>
      <c r="K31" s="1" t="s">
        <v>260</v>
      </c>
      <c r="L31" s="1" t="s">
        <v>261</v>
      </c>
      <c r="M31" s="1" t="s">
        <v>240</v>
      </c>
      <c r="N31" s="18">
        <v>45505</v>
      </c>
      <c r="O31" s="46">
        <v>46053</v>
      </c>
      <c r="P31" s="20">
        <v>45670</v>
      </c>
      <c r="Q31" s="69">
        <f t="shared" ca="1" si="1"/>
        <v>11</v>
      </c>
      <c r="R31" s="24">
        <f t="shared" ca="1" si="2"/>
        <v>1.8333333333333333</v>
      </c>
      <c r="S31" s="69">
        <f t="shared" ca="1" si="3"/>
        <v>198</v>
      </c>
      <c r="T31" s="24">
        <f t="shared" si="4"/>
        <v>2</v>
      </c>
      <c r="U31" s="40" t="s">
        <v>184</v>
      </c>
      <c r="V31" s="40" t="s">
        <v>241</v>
      </c>
      <c r="W31" s="12"/>
      <c r="X31" s="12"/>
      <c r="Y31" s="12"/>
      <c r="Z31" s="12"/>
      <c r="AA31" s="12"/>
      <c r="AB31" s="12"/>
    </row>
    <row r="32" spans="1:28" ht="33" customHeight="1" x14ac:dyDescent="0.3">
      <c r="A32" s="47" t="s">
        <v>95</v>
      </c>
      <c r="B32" s="47" t="s">
        <v>96</v>
      </c>
      <c r="C32" s="125">
        <v>31</v>
      </c>
      <c r="D32" s="29">
        <v>30706</v>
      </c>
      <c r="E32" s="65">
        <f t="shared" ca="1" si="0"/>
        <v>41</v>
      </c>
      <c r="F32" s="30" t="s">
        <v>174</v>
      </c>
      <c r="G32" s="30" t="s">
        <v>186</v>
      </c>
      <c r="H32" s="1">
        <v>8</v>
      </c>
      <c r="I32" s="1" t="s">
        <v>236</v>
      </c>
      <c r="J32" s="1" t="s">
        <v>262</v>
      </c>
      <c r="K32" s="1" t="s">
        <v>260</v>
      </c>
      <c r="L32" s="1" t="s">
        <v>261</v>
      </c>
      <c r="M32" s="1" t="s">
        <v>240</v>
      </c>
      <c r="N32" s="48">
        <v>45505</v>
      </c>
      <c r="O32" s="46">
        <v>46053</v>
      </c>
      <c r="P32" s="20">
        <v>45664</v>
      </c>
      <c r="Q32" s="69">
        <f t="shared" ca="1" si="1"/>
        <v>11</v>
      </c>
      <c r="R32" s="24">
        <f t="shared" ca="1" si="2"/>
        <v>1.8333333333333333</v>
      </c>
      <c r="S32" s="69">
        <f t="shared" ca="1" si="3"/>
        <v>204</v>
      </c>
      <c r="T32" s="24">
        <f t="shared" si="4"/>
        <v>3</v>
      </c>
      <c r="U32" s="40" t="s">
        <v>202</v>
      </c>
      <c r="V32" s="40" t="s">
        <v>193</v>
      </c>
      <c r="W32" s="40" t="s">
        <v>15</v>
      </c>
      <c r="X32" s="12"/>
      <c r="Y32" s="12"/>
      <c r="Z32" s="12"/>
      <c r="AA32" s="12"/>
      <c r="AB32" s="12"/>
    </row>
    <row r="33" spans="1:29" ht="33" customHeight="1" x14ac:dyDescent="0.3">
      <c r="A33" s="47" t="s">
        <v>98</v>
      </c>
      <c r="B33" s="47" t="s">
        <v>99</v>
      </c>
      <c r="C33" s="125">
        <v>32</v>
      </c>
      <c r="D33" s="29">
        <v>29031</v>
      </c>
      <c r="E33" s="65">
        <f t="shared" ca="1" si="0"/>
        <v>46</v>
      </c>
      <c r="F33" s="30" t="s">
        <v>174</v>
      </c>
      <c r="G33" s="30" t="s">
        <v>186</v>
      </c>
      <c r="H33" s="1">
        <v>8</v>
      </c>
      <c r="I33" s="1" t="s">
        <v>236</v>
      </c>
      <c r="J33" s="1" t="s">
        <v>259</v>
      </c>
      <c r="K33" s="1" t="s">
        <v>260</v>
      </c>
      <c r="L33" s="1" t="s">
        <v>261</v>
      </c>
      <c r="M33" s="1" t="s">
        <v>240</v>
      </c>
      <c r="N33" s="18">
        <v>45536</v>
      </c>
      <c r="O33" s="46">
        <v>45900</v>
      </c>
      <c r="P33" s="20">
        <v>45664</v>
      </c>
      <c r="Q33" s="69">
        <f t="shared" ca="1" si="1"/>
        <v>10</v>
      </c>
      <c r="R33" s="24">
        <f t="shared" ca="1" si="2"/>
        <v>1.6666666666666667</v>
      </c>
      <c r="S33" s="69">
        <f t="shared" ca="1" si="3"/>
        <v>204</v>
      </c>
      <c r="T33" s="24">
        <f t="shared" si="4"/>
        <v>2</v>
      </c>
      <c r="U33" s="40" t="s">
        <v>184</v>
      </c>
      <c r="V33" s="40" t="s">
        <v>225</v>
      </c>
      <c r="W33" s="12"/>
      <c r="X33" s="12"/>
      <c r="Y33" s="12"/>
      <c r="Z33" s="12"/>
      <c r="AA33" s="12"/>
      <c r="AB33" s="12"/>
    </row>
    <row r="34" spans="1:29" ht="33" customHeight="1" x14ac:dyDescent="0.3">
      <c r="A34" s="3" t="s">
        <v>129</v>
      </c>
      <c r="B34" s="3" t="s">
        <v>130</v>
      </c>
      <c r="C34" s="125">
        <v>33</v>
      </c>
      <c r="D34" s="29">
        <v>33356</v>
      </c>
      <c r="E34" s="65">
        <f t="shared" ca="1" si="0"/>
        <v>34</v>
      </c>
      <c r="F34" s="30" t="s">
        <v>174</v>
      </c>
      <c r="G34" s="30" t="s">
        <v>175</v>
      </c>
      <c r="H34" s="1">
        <v>10</v>
      </c>
      <c r="I34" s="1" t="s">
        <v>263</v>
      </c>
      <c r="J34" s="1" t="s">
        <v>264</v>
      </c>
      <c r="K34" s="1" t="s">
        <v>265</v>
      </c>
      <c r="L34" s="1" t="s">
        <v>266</v>
      </c>
      <c r="M34" s="1" t="s">
        <v>267</v>
      </c>
      <c r="N34" s="18">
        <v>45627</v>
      </c>
      <c r="O34" s="46">
        <v>45991</v>
      </c>
      <c r="P34" s="46">
        <v>45783</v>
      </c>
      <c r="Q34" s="69">
        <f t="shared" ca="1" si="1"/>
        <v>7</v>
      </c>
      <c r="R34" s="24">
        <f t="shared" ca="1" si="2"/>
        <v>1.1666666666666667</v>
      </c>
      <c r="S34" s="69">
        <f t="shared" ca="1" si="3"/>
        <v>85</v>
      </c>
      <c r="T34" s="24">
        <f t="shared" si="4"/>
        <v>2</v>
      </c>
      <c r="U34" s="40" t="s">
        <v>184</v>
      </c>
      <c r="V34" s="40" t="s">
        <v>16</v>
      </c>
      <c r="W34" s="20"/>
      <c r="X34" s="20"/>
      <c r="Y34" s="20"/>
      <c r="Z34" s="20"/>
      <c r="AA34" s="20"/>
      <c r="AB34" s="20"/>
    </row>
    <row r="35" spans="1:29" ht="33" customHeight="1" x14ac:dyDescent="0.3">
      <c r="A35" s="3" t="s">
        <v>117</v>
      </c>
      <c r="B35" s="3" t="s">
        <v>118</v>
      </c>
      <c r="C35" s="125">
        <v>34</v>
      </c>
      <c r="D35" s="29">
        <v>30563</v>
      </c>
      <c r="E35" s="65">
        <f t="shared" ca="1" si="0"/>
        <v>41</v>
      </c>
      <c r="F35" s="30" t="s">
        <v>174</v>
      </c>
      <c r="G35" s="30" t="s">
        <v>186</v>
      </c>
      <c r="H35" s="1">
        <v>7</v>
      </c>
      <c r="I35" s="1" t="s">
        <v>236</v>
      </c>
      <c r="J35" s="1" t="s">
        <v>268</v>
      </c>
      <c r="K35" s="1" t="s">
        <v>269</v>
      </c>
      <c r="L35" s="1" t="s">
        <v>261</v>
      </c>
      <c r="M35" s="1" t="s">
        <v>240</v>
      </c>
      <c r="N35" s="18">
        <v>45627</v>
      </c>
      <c r="O35" s="46">
        <v>46022</v>
      </c>
      <c r="P35" s="20">
        <v>45607</v>
      </c>
      <c r="Q35" s="69">
        <f t="shared" ca="1" si="1"/>
        <v>7</v>
      </c>
      <c r="R35" s="24">
        <f t="shared" ca="1" si="2"/>
        <v>1.1666666666666667</v>
      </c>
      <c r="S35" s="69">
        <f t="shared" ca="1" si="3"/>
        <v>261</v>
      </c>
      <c r="T35" s="24">
        <f t="shared" si="4"/>
        <v>2</v>
      </c>
      <c r="U35" s="40" t="s">
        <v>184</v>
      </c>
      <c r="V35" s="40" t="s">
        <v>7</v>
      </c>
      <c r="W35" s="12"/>
      <c r="X35" s="12"/>
      <c r="Y35" s="12"/>
      <c r="Z35" s="12"/>
      <c r="AA35" s="12"/>
      <c r="AB35" s="12"/>
    </row>
    <row r="36" spans="1:29" ht="33" customHeight="1" x14ac:dyDescent="0.3">
      <c r="A36" s="3" t="s">
        <v>136</v>
      </c>
      <c r="B36" s="3" t="s">
        <v>137</v>
      </c>
      <c r="C36" s="125">
        <v>35</v>
      </c>
      <c r="D36" s="29">
        <v>33548</v>
      </c>
      <c r="E36" s="65">
        <f t="shared" ca="1" si="0"/>
        <v>33</v>
      </c>
      <c r="F36" s="30" t="s">
        <v>174</v>
      </c>
      <c r="G36" s="30" t="s">
        <v>186</v>
      </c>
      <c r="H36" s="1">
        <v>6</v>
      </c>
      <c r="I36" s="1" t="s">
        <v>187</v>
      </c>
      <c r="J36" s="1" t="s">
        <v>270</v>
      </c>
      <c r="K36" s="1" t="s">
        <v>247</v>
      </c>
      <c r="L36" s="1" t="s">
        <v>190</v>
      </c>
      <c r="M36" s="1" t="s">
        <v>191</v>
      </c>
      <c r="N36" s="18">
        <v>45689</v>
      </c>
      <c r="O36" s="46">
        <v>46053</v>
      </c>
      <c r="P36" s="46">
        <v>45664</v>
      </c>
      <c r="Q36" s="69">
        <f t="shared" ca="1" si="1"/>
        <v>5</v>
      </c>
      <c r="R36" s="24">
        <f t="shared" ca="1" si="2"/>
        <v>0.83333333333333337</v>
      </c>
      <c r="S36" s="69">
        <f t="shared" ca="1" si="3"/>
        <v>204</v>
      </c>
      <c r="T36" s="24">
        <f t="shared" si="4"/>
        <v>1</v>
      </c>
      <c r="U36" s="40" t="s">
        <v>225</v>
      </c>
      <c r="V36" s="20"/>
      <c r="W36" s="20"/>
      <c r="X36" s="20"/>
      <c r="Y36" s="20"/>
      <c r="Z36" s="20"/>
      <c r="AA36" s="20"/>
      <c r="AB36" s="20"/>
    </row>
    <row r="37" spans="1:29" ht="33" customHeight="1" x14ac:dyDescent="0.3">
      <c r="A37" s="3" t="s">
        <v>138</v>
      </c>
      <c r="B37" s="3" t="s">
        <v>139</v>
      </c>
      <c r="C37" s="125">
        <v>36</v>
      </c>
      <c r="D37" s="29">
        <v>28312</v>
      </c>
      <c r="E37" s="65">
        <f t="shared" ca="1" si="0"/>
        <v>48</v>
      </c>
      <c r="F37" s="30" t="s">
        <v>174</v>
      </c>
      <c r="G37" s="30" t="s">
        <v>186</v>
      </c>
      <c r="H37" s="1">
        <v>9</v>
      </c>
      <c r="I37" s="1" t="s">
        <v>263</v>
      </c>
      <c r="J37" s="1" t="s">
        <v>271</v>
      </c>
      <c r="K37" s="13" t="s">
        <v>272</v>
      </c>
      <c r="L37" s="13" t="s">
        <v>266</v>
      </c>
      <c r="M37" s="1" t="s">
        <v>267</v>
      </c>
      <c r="N37" s="18">
        <v>45748</v>
      </c>
      <c r="O37" s="46">
        <v>45930</v>
      </c>
      <c r="P37" s="46">
        <v>45754</v>
      </c>
      <c r="Q37" s="69">
        <f t="shared" ca="1" si="1"/>
        <v>3</v>
      </c>
      <c r="R37" s="24">
        <f t="shared" ca="1" si="2"/>
        <v>0.5</v>
      </c>
      <c r="S37" s="69">
        <f t="shared" ca="1" si="3"/>
        <v>114</v>
      </c>
      <c r="T37" s="24">
        <f t="shared" si="4"/>
        <v>2</v>
      </c>
      <c r="U37" s="40" t="s">
        <v>203</v>
      </c>
      <c r="V37" s="40" t="s">
        <v>5</v>
      </c>
      <c r="W37" s="20"/>
      <c r="X37" s="20"/>
      <c r="Y37" s="20"/>
      <c r="Z37" s="20"/>
      <c r="AA37" s="20"/>
      <c r="AB37" s="20"/>
    </row>
    <row r="38" spans="1:29" ht="33" customHeight="1" x14ac:dyDescent="0.3">
      <c r="A38" s="3" t="s">
        <v>140</v>
      </c>
      <c r="B38" s="3" t="s">
        <v>141</v>
      </c>
      <c r="C38" s="125">
        <v>37</v>
      </c>
      <c r="D38" s="29">
        <v>26893</v>
      </c>
      <c r="E38" s="65">
        <f t="shared" ca="1" si="0"/>
        <v>51</v>
      </c>
      <c r="F38" s="30" t="s">
        <v>174</v>
      </c>
      <c r="G38" s="30" t="s">
        <v>186</v>
      </c>
      <c r="H38" s="1">
        <v>9</v>
      </c>
      <c r="I38" s="1" t="s">
        <v>236</v>
      </c>
      <c r="J38" s="1" t="s">
        <v>259</v>
      </c>
      <c r="K38" s="13" t="s">
        <v>273</v>
      </c>
      <c r="L38" s="13" t="s">
        <v>274</v>
      </c>
      <c r="M38" s="1" t="s">
        <v>240</v>
      </c>
      <c r="N38" s="18">
        <v>45809</v>
      </c>
      <c r="O38" s="46">
        <v>45991</v>
      </c>
      <c r="P38" s="46">
        <v>45810</v>
      </c>
      <c r="Q38" s="69">
        <f t="shared" ca="1" si="1"/>
        <v>1</v>
      </c>
      <c r="R38" s="24">
        <f t="shared" ca="1" si="2"/>
        <v>0.16666666666666666</v>
      </c>
      <c r="S38" s="69">
        <f t="shared" ca="1" si="3"/>
        <v>58</v>
      </c>
      <c r="T38" s="24">
        <f t="shared" si="4"/>
        <v>1</v>
      </c>
      <c r="U38" s="40" t="s">
        <v>9</v>
      </c>
      <c r="V38" s="20"/>
      <c r="W38" s="20"/>
      <c r="X38" s="20"/>
      <c r="Y38" s="20"/>
      <c r="Z38" s="20"/>
      <c r="AA38" s="20"/>
      <c r="AB38" s="20"/>
    </row>
    <row r="39" spans="1:29" ht="33" customHeight="1" x14ac:dyDescent="0.3">
      <c r="A39" s="3" t="s">
        <v>142</v>
      </c>
      <c r="B39" s="3" t="s">
        <v>143</v>
      </c>
      <c r="C39" s="125">
        <v>38</v>
      </c>
      <c r="D39" s="29">
        <v>30458</v>
      </c>
      <c r="E39" s="65">
        <f t="shared" ca="1" si="0"/>
        <v>42</v>
      </c>
      <c r="F39" s="30" t="s">
        <v>174</v>
      </c>
      <c r="G39" s="30" t="s">
        <v>175</v>
      </c>
      <c r="H39" s="1">
        <v>10</v>
      </c>
      <c r="I39" s="1" t="s">
        <v>263</v>
      </c>
      <c r="J39" s="1" t="s">
        <v>264</v>
      </c>
      <c r="K39" s="13" t="s">
        <v>265</v>
      </c>
      <c r="L39" s="13" t="s">
        <v>266</v>
      </c>
      <c r="M39" s="1" t="s">
        <v>267</v>
      </c>
      <c r="N39" s="18">
        <v>45809</v>
      </c>
      <c r="O39" s="46">
        <v>45991</v>
      </c>
      <c r="P39" s="46">
        <v>45810</v>
      </c>
      <c r="Q39" s="69">
        <f t="shared" ca="1" si="1"/>
        <v>1</v>
      </c>
      <c r="R39" s="24">
        <f t="shared" ca="1" si="2"/>
        <v>0.16666666666666666</v>
      </c>
      <c r="S39" s="69">
        <f t="shared" ca="1" si="3"/>
        <v>58</v>
      </c>
      <c r="T39" s="24">
        <f t="shared" si="4"/>
        <v>1</v>
      </c>
      <c r="U39" s="40" t="s">
        <v>18</v>
      </c>
      <c r="V39" s="20"/>
      <c r="W39" s="20"/>
      <c r="X39" s="20"/>
      <c r="Y39" s="20"/>
      <c r="Z39" s="20"/>
      <c r="AA39" s="20"/>
      <c r="AB39" s="20"/>
    </row>
    <row r="40" spans="1:29" ht="33" customHeight="1" x14ac:dyDescent="0.3">
      <c r="A40" s="76" t="s">
        <v>145</v>
      </c>
      <c r="B40" s="76" t="s">
        <v>146</v>
      </c>
      <c r="C40" s="126">
        <v>39</v>
      </c>
      <c r="D40" s="77">
        <v>27031</v>
      </c>
      <c r="E40" s="65">
        <f t="shared" ca="1" si="0"/>
        <v>51</v>
      </c>
      <c r="F40" s="78" t="s">
        <v>174</v>
      </c>
      <c r="G40" s="78" t="s">
        <v>186</v>
      </c>
      <c r="H40" s="79">
        <v>8</v>
      </c>
      <c r="I40" s="79" t="s">
        <v>263</v>
      </c>
      <c r="J40" s="79" t="s">
        <v>271</v>
      </c>
      <c r="K40" s="80" t="s">
        <v>272</v>
      </c>
      <c r="L40" s="80" t="s">
        <v>275</v>
      </c>
      <c r="M40" s="79" t="s">
        <v>276</v>
      </c>
      <c r="N40" s="81">
        <v>45809</v>
      </c>
      <c r="O40" s="82">
        <v>45991</v>
      </c>
      <c r="P40" s="82">
        <v>45810</v>
      </c>
      <c r="Q40" s="69">
        <f t="shared" ca="1" si="1"/>
        <v>1</v>
      </c>
      <c r="R40" s="84">
        <f t="shared" ca="1" si="2"/>
        <v>0.16666666666666666</v>
      </c>
      <c r="S40" s="83">
        <f t="shared" ca="1" si="3"/>
        <v>58</v>
      </c>
      <c r="T40" s="84">
        <f t="shared" si="4"/>
        <v>2</v>
      </c>
      <c r="U40" s="85" t="s">
        <v>18</v>
      </c>
      <c r="V40" s="85" t="s">
        <v>184</v>
      </c>
      <c r="W40" s="82"/>
      <c r="X40" s="82"/>
      <c r="Y40" s="82"/>
      <c r="Z40" s="82"/>
      <c r="AA40" s="82"/>
      <c r="AB40" s="82"/>
    </row>
    <row r="41" spans="1:29" s="12" customFormat="1" ht="33" customHeight="1" x14ac:dyDescent="0.3">
      <c r="A41" s="3"/>
      <c r="B41" s="3"/>
      <c r="C41" s="125"/>
      <c r="D41" s="29"/>
      <c r="E41" s="30"/>
      <c r="F41" s="30"/>
      <c r="G41" s="30"/>
      <c r="H41" s="79"/>
      <c r="I41" s="79"/>
      <c r="J41" s="79"/>
      <c r="K41" s="80"/>
      <c r="L41" s="80"/>
      <c r="M41" s="79"/>
      <c r="N41" s="81"/>
      <c r="O41" s="82"/>
      <c r="P41" s="82"/>
      <c r="Q41" s="128"/>
      <c r="R41" s="24"/>
      <c r="S41" s="24"/>
      <c r="T41" s="130"/>
      <c r="U41" s="85"/>
      <c r="V41" s="85"/>
      <c r="W41" s="82"/>
      <c r="X41" s="82"/>
      <c r="Y41" s="82"/>
      <c r="Z41" s="82"/>
      <c r="AA41" s="82"/>
      <c r="AB41" s="82"/>
      <c r="AC41" s="30"/>
    </row>
    <row r="42" spans="1:29" s="12" customFormat="1" ht="33" customHeight="1" x14ac:dyDescent="0.3">
      <c r="A42" s="3"/>
      <c r="B42" s="3"/>
      <c r="C42" s="125"/>
      <c r="D42" s="29"/>
      <c r="E42" s="30"/>
      <c r="F42" s="30"/>
      <c r="G42" s="30"/>
      <c r="H42" s="79"/>
      <c r="I42" s="79"/>
      <c r="J42" s="79"/>
      <c r="K42" s="80"/>
      <c r="L42" s="80"/>
      <c r="M42" s="79"/>
      <c r="N42" s="81"/>
      <c r="O42" s="82"/>
      <c r="P42" s="82"/>
      <c r="Q42" s="128"/>
      <c r="R42" s="24"/>
      <c r="S42" s="24"/>
      <c r="T42" s="130"/>
      <c r="U42" s="85"/>
      <c r="V42" s="85"/>
      <c r="W42" s="82"/>
      <c r="X42" s="82"/>
      <c r="Y42" s="82"/>
      <c r="Z42" s="82"/>
      <c r="AA42" s="82"/>
      <c r="AB42" s="82"/>
      <c r="AC42" s="30"/>
    </row>
    <row r="43" spans="1:29" s="12" customFormat="1" ht="33" customHeight="1" x14ac:dyDescent="0.3">
      <c r="A43" s="3"/>
      <c r="B43" s="3"/>
      <c r="C43" s="125"/>
      <c r="D43" s="29"/>
      <c r="E43" s="30"/>
      <c r="F43" s="30"/>
      <c r="G43" s="30"/>
      <c r="H43" s="79"/>
      <c r="I43" s="79"/>
      <c r="J43" s="79"/>
      <c r="K43" s="80"/>
      <c r="L43" s="80"/>
      <c r="M43" s="79"/>
      <c r="N43" s="81"/>
      <c r="O43" s="82"/>
      <c r="P43" s="82"/>
      <c r="Q43" s="128"/>
      <c r="R43" s="24"/>
      <c r="S43" s="24"/>
      <c r="T43" s="130"/>
      <c r="U43" s="85"/>
      <c r="V43" s="85"/>
      <c r="W43" s="82"/>
      <c r="X43" s="82"/>
      <c r="Y43" s="82"/>
      <c r="Z43" s="82"/>
      <c r="AA43" s="82"/>
      <c r="AB43" s="82"/>
      <c r="AC43" s="30"/>
    </row>
    <row r="44" spans="1:29" s="12" customFormat="1" ht="33" customHeight="1" x14ac:dyDescent="0.3">
      <c r="A44" s="3"/>
      <c r="B44" s="3"/>
      <c r="C44" s="125"/>
      <c r="D44" s="29"/>
      <c r="E44" s="30"/>
      <c r="F44" s="30"/>
      <c r="G44" s="30"/>
      <c r="H44" s="79"/>
      <c r="I44" s="79"/>
      <c r="J44" s="79"/>
      <c r="K44" s="80"/>
      <c r="L44" s="80"/>
      <c r="M44" s="79"/>
      <c r="N44" s="81"/>
      <c r="O44" s="82"/>
      <c r="P44" s="82"/>
      <c r="Q44" s="128"/>
      <c r="R44" s="24"/>
      <c r="S44" s="24"/>
      <c r="T44" s="130"/>
      <c r="U44" s="85"/>
      <c r="V44" s="85"/>
      <c r="W44" s="82"/>
      <c r="X44" s="82"/>
      <c r="Y44" s="82"/>
      <c r="Z44" s="82"/>
      <c r="AA44" s="82"/>
      <c r="AB44" s="82"/>
      <c r="AC44" s="30"/>
    </row>
    <row r="45" spans="1:29" s="12" customFormat="1" ht="33" customHeight="1" x14ac:dyDescent="0.3">
      <c r="A45" s="3"/>
      <c r="B45" s="3"/>
      <c r="C45" s="125"/>
      <c r="D45" s="29"/>
      <c r="E45" s="30"/>
      <c r="F45" s="30"/>
      <c r="G45" s="30"/>
      <c r="H45" s="79"/>
      <c r="I45" s="79"/>
      <c r="J45" s="79"/>
      <c r="K45" s="80"/>
      <c r="L45" s="80"/>
      <c r="M45" s="79"/>
      <c r="N45" s="81"/>
      <c r="O45" s="82"/>
      <c r="P45" s="82"/>
      <c r="Q45" s="129"/>
      <c r="R45" s="24"/>
      <c r="S45" s="24"/>
      <c r="T45" s="130"/>
      <c r="U45" s="85"/>
      <c r="V45" s="85"/>
      <c r="W45" s="82"/>
      <c r="X45" s="82"/>
      <c r="Y45" s="82"/>
      <c r="Z45" s="82"/>
      <c r="AA45" s="82"/>
      <c r="AB45" s="82"/>
      <c r="AC45" s="30"/>
    </row>
    <row r="46" spans="1:29" s="12" customFormat="1" ht="33" customHeight="1" x14ac:dyDescent="0.3">
      <c r="A46" s="3"/>
      <c r="B46" s="3"/>
      <c r="C46" s="125"/>
      <c r="D46" s="29"/>
      <c r="E46" s="30"/>
      <c r="F46" s="30"/>
      <c r="G46" s="30"/>
      <c r="H46" s="1"/>
      <c r="I46" s="1"/>
      <c r="J46" s="1"/>
      <c r="K46" s="13"/>
      <c r="L46" s="13"/>
      <c r="M46" s="1"/>
      <c r="N46" s="18"/>
      <c r="O46" s="82"/>
      <c r="P46" s="82"/>
      <c r="Q46" s="24"/>
      <c r="R46" s="69"/>
      <c r="S46" s="69"/>
      <c r="T46" s="24"/>
      <c r="U46" s="40"/>
      <c r="V46" s="40"/>
      <c r="W46" s="20"/>
      <c r="X46" s="20"/>
      <c r="Y46" s="20"/>
      <c r="Z46" s="20"/>
      <c r="AA46" s="20"/>
      <c r="AB46" s="20"/>
      <c r="AC46" s="30"/>
    </row>
    <row r="47" spans="1:29" s="12" customFormat="1" ht="33" customHeight="1" x14ac:dyDescent="0.3">
      <c r="C47" s="127"/>
    </row>
    <row r="48" spans="1:29" s="12" customFormat="1" ht="33" customHeight="1" x14ac:dyDescent="0.3">
      <c r="C48" s="127"/>
    </row>
    <row r="49" spans="3:3" ht="14.4" x14ac:dyDescent="0.3">
      <c r="C49"/>
    </row>
    <row r="50" spans="3:3" ht="14.4" x14ac:dyDescent="0.3"/>
  </sheetData>
  <conditionalFormatting sqref="O28:P34">
    <cfRule type="cellIs" dxfId="13" priority="15" operator="greaterThan">
      <formula>44774</formula>
    </cfRule>
    <cfRule type="timePeriod" dxfId="12" priority="16" timePeriod="lastWeek">
      <formula>AND(TODAY()-ROUNDDOWN(O28,0)&gt;=(WEEKDAY(TODAY())),TODAY()-ROUNDDOWN(O28,0)&lt;(WEEKDAY(TODAY())+7))</formula>
    </cfRule>
  </conditionalFormatting>
  <conditionalFormatting sqref="O34:P35 P2:T2 O2:O27 W33:AB35 V36:AB36 W37:AB37 V38:AB39">
    <cfRule type="cellIs" dxfId="11" priority="33" operator="greaterThan">
      <formula>44774</formula>
    </cfRule>
  </conditionalFormatting>
  <conditionalFormatting sqref="O36:P46">
    <cfRule type="cellIs" dxfId="10" priority="9" operator="greaterThan">
      <formula>44774</formula>
    </cfRule>
    <cfRule type="timePeriod" dxfId="9" priority="10" timePeriod="lastWeek">
      <formula>AND(TODAY()-ROUNDDOWN(O36,0)&gt;=(WEEKDAY(TODAY())),TODAY()-ROUNDDOWN(O36,0)&lt;(WEEKDAY(TODAY())+7))</formula>
    </cfRule>
  </conditionalFormatting>
  <conditionalFormatting sqref="P3:P27">
    <cfRule type="cellIs" dxfId="8" priority="21" operator="greaterThan">
      <formula>44774</formula>
    </cfRule>
    <cfRule type="timePeriod" dxfId="7" priority="22" timePeriod="lastWeek">
      <formula>AND(TODAY()-ROUNDDOWN(P3,0)&gt;=(WEEKDAY(TODAY())),TODAY()-ROUNDDOWN(P3,0)&lt;(WEEKDAY(TODAY())+7))</formula>
    </cfRule>
  </conditionalFormatting>
  <conditionalFormatting sqref="P2:T2 O2:O27 W33:AB35 O34:P35 V36:AB36 W37:AB37 V38:AB39">
    <cfRule type="timePeriod" dxfId="6" priority="34" timePeriod="lastWeek">
      <formula>AND(TODAY()-ROUNDDOWN(O2,0)&gt;=(WEEKDAY(TODAY())),TODAY()-ROUNDDOWN(O2,0)&lt;(WEEKDAY(TODAY())+7))</formula>
    </cfRule>
  </conditionalFormatting>
  <conditionalFormatting sqref="Q3:T46 O47:T48">
    <cfRule type="cellIs" dxfId="5" priority="5" operator="greaterThan">
      <formula>44774</formula>
    </cfRule>
    <cfRule type="timePeriod" dxfId="4" priority="6" timePeriod="lastWeek">
      <formula>AND(TODAY()-ROUNDDOWN(O3,0)&gt;=(WEEKDAY(TODAY())),TODAY()-ROUNDDOWN(O3,0)&lt;(WEEKDAY(TODAY())+7))</formula>
    </cfRule>
  </conditionalFormatting>
  <conditionalFormatting sqref="W40:AB48">
    <cfRule type="cellIs" dxfId="3" priority="7" operator="greaterThan">
      <formula>44774</formula>
    </cfRule>
    <cfRule type="timePeriod" dxfId="2" priority="8" timePeriod="lastWeek">
      <formula>AND(TODAY()-ROUNDDOWN(W40,0)&gt;=(WEEKDAY(TODAY())),TODAY()-ROUNDDOWN(W40,0)&lt;(WEEKDAY(TODAY())+7))</formula>
    </cfRule>
  </conditionalFormatting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selection activeCell="J17" sqref="J17"/>
    </sheetView>
  </sheetViews>
  <sheetFormatPr baseColWidth="10" defaultRowHeight="14.4" x14ac:dyDescent="0.3"/>
  <cols>
    <col min="1" max="1" width="15" customWidth="1"/>
    <col min="2" max="2" width="14.109375" customWidth="1"/>
    <col min="3" max="3" width="15.44140625" customWidth="1"/>
    <col min="4" max="4" width="15.21875" customWidth="1"/>
    <col min="5" max="5" width="11.88671875" customWidth="1"/>
    <col min="7" max="7" width="14.77734375" customWidth="1"/>
    <col min="8" max="8" width="14.88671875" customWidth="1"/>
    <col min="9" max="9" width="15.88671875" customWidth="1"/>
    <col min="10" max="10" width="14.21875" customWidth="1"/>
    <col min="13" max="13" width="15.21875" customWidth="1"/>
    <col min="14" max="14" width="16.5546875" customWidth="1"/>
    <col min="16" max="16" width="12.77734375" customWidth="1"/>
    <col min="17" max="17" width="13.88671875" customWidth="1"/>
  </cols>
  <sheetData>
    <row r="1" spans="1:19" s="86" customFormat="1" ht="46.2" customHeight="1" thickBot="1" x14ac:dyDescent="0.35">
      <c r="A1" s="147" t="s">
        <v>277</v>
      </c>
      <c r="B1" s="162" t="s">
        <v>132</v>
      </c>
      <c r="C1" s="161"/>
      <c r="D1" s="161"/>
      <c r="E1" s="161"/>
      <c r="F1" s="161"/>
      <c r="G1" s="163"/>
      <c r="H1" s="160" t="s">
        <v>278</v>
      </c>
      <c r="I1" s="161"/>
      <c r="J1" s="161"/>
      <c r="K1" s="160" t="s">
        <v>279</v>
      </c>
      <c r="L1" s="161"/>
      <c r="M1" s="161"/>
      <c r="N1" s="146" t="s">
        <v>280</v>
      </c>
      <c r="O1" s="160" t="s">
        <v>281</v>
      </c>
      <c r="P1" s="161"/>
      <c r="Q1" s="161"/>
      <c r="R1" s="146" t="s">
        <v>282</v>
      </c>
      <c r="S1" s="133"/>
    </row>
    <row r="2" spans="1:19" s="112" customFormat="1" ht="58.8" customHeight="1" thickTop="1" x14ac:dyDescent="0.3">
      <c r="A2" s="149" t="s">
        <v>283</v>
      </c>
      <c r="B2" s="150" t="s">
        <v>284</v>
      </c>
      <c r="C2" s="151" t="s">
        <v>285</v>
      </c>
      <c r="D2" s="152" t="s">
        <v>286</v>
      </c>
      <c r="E2" s="152" t="s">
        <v>287</v>
      </c>
      <c r="F2" s="151" t="s">
        <v>288</v>
      </c>
      <c r="G2" s="153" t="s">
        <v>289</v>
      </c>
      <c r="H2" s="154" t="s">
        <v>10</v>
      </c>
      <c r="I2" s="151" t="s">
        <v>290</v>
      </c>
      <c r="J2" s="153" t="s">
        <v>291</v>
      </c>
      <c r="K2" s="155" t="s">
        <v>292</v>
      </c>
      <c r="L2" s="151" t="s">
        <v>293</v>
      </c>
      <c r="M2" s="154" t="s">
        <v>294</v>
      </c>
      <c r="N2" s="156" t="s">
        <v>295</v>
      </c>
      <c r="O2" s="155" t="s">
        <v>296</v>
      </c>
      <c r="P2" s="157" t="s">
        <v>297</v>
      </c>
      <c r="Q2" s="158" t="s">
        <v>298</v>
      </c>
      <c r="R2" s="159" t="s">
        <v>299</v>
      </c>
      <c r="S2" s="135"/>
    </row>
    <row r="3" spans="1:19" s="112" customFormat="1" ht="34.799999999999997" customHeight="1" thickBot="1" x14ac:dyDescent="0.35">
      <c r="A3" s="148" t="s">
        <v>300</v>
      </c>
      <c r="B3" s="136" t="s">
        <v>301</v>
      </c>
      <c r="C3" s="137" t="s">
        <v>302</v>
      </c>
      <c r="D3" s="138" t="s">
        <v>303</v>
      </c>
      <c r="E3" s="138" t="s">
        <v>304</v>
      </c>
      <c r="F3" s="139" t="s">
        <v>305</v>
      </c>
      <c r="G3" s="140" t="s">
        <v>306</v>
      </c>
      <c r="H3" s="136" t="s">
        <v>307</v>
      </c>
      <c r="I3" s="137" t="s">
        <v>308</v>
      </c>
      <c r="J3" s="140" t="s">
        <v>309</v>
      </c>
      <c r="K3" s="141" t="s">
        <v>310</v>
      </c>
      <c r="L3" s="137" t="s">
        <v>311</v>
      </c>
      <c r="M3" s="140" t="s">
        <v>312</v>
      </c>
      <c r="N3" s="142" t="s">
        <v>313</v>
      </c>
      <c r="O3" s="143" t="s">
        <v>314</v>
      </c>
      <c r="P3" s="138" t="s">
        <v>315</v>
      </c>
      <c r="Q3" s="144" t="s">
        <v>316</v>
      </c>
      <c r="R3" s="145" t="s">
        <v>317</v>
      </c>
      <c r="S3" s="134"/>
    </row>
    <row r="9" spans="1:19" x14ac:dyDescent="0.3">
      <c r="D9" s="75"/>
    </row>
  </sheetData>
  <mergeCells count="4">
    <mergeCell ref="H1:J1"/>
    <mergeCell ref="B1:G1"/>
    <mergeCell ref="O1:Q1"/>
    <mergeCell ref="K1:M1"/>
  </mergeCell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8"/>
  <sheetViews>
    <sheetView zoomScaleNormal="100" workbookViewId="0">
      <pane ySplit="4" topLeftCell="A30" activePane="bottomLeft" state="frozen"/>
      <selection pane="bottomLeft" activeCell="A15" sqref="A15:XFD15"/>
    </sheetView>
  </sheetViews>
  <sheetFormatPr baseColWidth="10" defaultColWidth="11.44140625" defaultRowHeight="14.4" x14ac:dyDescent="0.3"/>
  <cols>
    <col min="2" max="2" width="15.44140625" bestFit="1" customWidth="1"/>
    <col min="3" max="3" width="13.33203125" customWidth="1"/>
    <col min="4" max="4" width="12.109375" customWidth="1"/>
    <col min="5" max="5" width="13" customWidth="1"/>
    <col min="6" max="6" width="13.5546875" customWidth="1"/>
    <col min="7" max="7" width="14.109375" bestFit="1" customWidth="1"/>
    <col min="8" max="8" width="14.88671875" customWidth="1"/>
    <col min="9" max="9" width="13" customWidth="1"/>
    <col min="10" max="10" width="15.109375" customWidth="1"/>
    <col min="11" max="11" width="9.109375" customWidth="1"/>
    <col min="12" max="12" width="10.88671875" bestFit="1" customWidth="1"/>
    <col min="13" max="13" width="14.6640625" customWidth="1"/>
    <col min="14" max="18" width="13.109375" customWidth="1"/>
    <col min="19" max="19" width="16.33203125" customWidth="1"/>
    <col min="20" max="26" width="11.44140625" customWidth="1"/>
  </cols>
  <sheetData>
    <row r="1" spans="1:26" ht="28.5" customHeight="1" x14ac:dyDescent="0.45">
      <c r="A1" s="5" t="s">
        <v>318</v>
      </c>
      <c r="B1" s="5"/>
      <c r="C1" s="5"/>
      <c r="D1" s="5"/>
      <c r="E1" s="5"/>
      <c r="F1" s="4"/>
      <c r="J1" t="s">
        <v>319</v>
      </c>
      <c r="K1" t="s">
        <v>320</v>
      </c>
      <c r="N1" s="21">
        <f ca="1">TODAY()</f>
        <v>45868</v>
      </c>
      <c r="O1" s="21"/>
      <c r="P1" s="21"/>
      <c r="Q1" s="21"/>
      <c r="R1" s="21"/>
    </row>
    <row r="2" spans="1:26" ht="27" customHeight="1" x14ac:dyDescent="0.3">
      <c r="K2" t="s">
        <v>321</v>
      </c>
      <c r="O2" t="s">
        <v>322</v>
      </c>
      <c r="P2" s="22">
        <f ca="1">AVERAGE(P5:P7)</f>
        <v>6.3888888888888893</v>
      </c>
      <c r="Q2" s="22"/>
      <c r="R2" s="22"/>
    </row>
    <row r="3" spans="1:26" ht="29.25" customHeight="1" x14ac:dyDescent="0.3">
      <c r="C3" t="s">
        <v>323</v>
      </c>
      <c r="D3" s="23">
        <f ca="1">AVERAGE(D5:D16)</f>
        <v>45.583333333333336</v>
      </c>
      <c r="E3" s="23"/>
    </row>
    <row r="4" spans="1:26" ht="36.75" customHeight="1" x14ac:dyDescent="0.3">
      <c r="A4" s="2" t="s">
        <v>148</v>
      </c>
      <c r="B4" s="14" t="s">
        <v>324</v>
      </c>
      <c r="C4" s="15" t="s">
        <v>149</v>
      </c>
      <c r="D4" s="15" t="s">
        <v>150</v>
      </c>
      <c r="E4" s="15" t="s">
        <v>151</v>
      </c>
      <c r="F4" s="16" t="s">
        <v>153</v>
      </c>
      <c r="G4" s="16" t="s">
        <v>154</v>
      </c>
      <c r="H4" s="16" t="s">
        <v>155</v>
      </c>
      <c r="I4" s="15" t="s">
        <v>156</v>
      </c>
      <c r="J4" s="15" t="s">
        <v>157</v>
      </c>
      <c r="K4" s="15" t="s">
        <v>158</v>
      </c>
      <c r="L4" s="17" t="s">
        <v>325</v>
      </c>
      <c r="M4" s="17" t="s">
        <v>160</v>
      </c>
      <c r="N4" s="17" t="s">
        <v>161</v>
      </c>
      <c r="O4" s="6" t="s">
        <v>326</v>
      </c>
      <c r="P4" s="6" t="s">
        <v>327</v>
      </c>
      <c r="Q4" s="6" t="s">
        <v>164</v>
      </c>
      <c r="R4" s="6" t="s">
        <v>165</v>
      </c>
      <c r="S4" s="6" t="s">
        <v>166</v>
      </c>
      <c r="T4" s="6" t="s">
        <v>167</v>
      </c>
      <c r="U4" s="6" t="s">
        <v>168</v>
      </c>
      <c r="V4" s="6" t="s">
        <v>169</v>
      </c>
      <c r="W4" s="6" t="s">
        <v>170</v>
      </c>
      <c r="X4" s="6" t="s">
        <v>171</v>
      </c>
      <c r="Y4" s="6" t="s">
        <v>172</v>
      </c>
      <c r="Z4" s="6" t="s">
        <v>173</v>
      </c>
    </row>
    <row r="5" spans="1:26" ht="36.75" customHeight="1" x14ac:dyDescent="0.3">
      <c r="A5" s="26">
        <v>1</v>
      </c>
      <c r="B5" s="36" t="s">
        <v>328</v>
      </c>
      <c r="C5" s="29">
        <v>25766</v>
      </c>
      <c r="D5" s="30">
        <f t="shared" ref="D5:D38" ca="1" si="0">DATEDIF(C5,$N$1,"Y")</f>
        <v>55</v>
      </c>
      <c r="E5" s="30" t="s">
        <v>329</v>
      </c>
      <c r="F5" s="1">
        <v>9</v>
      </c>
      <c r="G5" s="1" t="s">
        <v>330</v>
      </c>
      <c r="H5" s="1" t="s">
        <v>331</v>
      </c>
      <c r="I5" s="1" t="s">
        <v>332</v>
      </c>
      <c r="J5" s="1" t="s">
        <v>333</v>
      </c>
      <c r="K5" s="1" t="s">
        <v>334</v>
      </c>
      <c r="L5" s="18">
        <v>44593</v>
      </c>
      <c r="M5" s="19">
        <v>45504</v>
      </c>
      <c r="N5" s="20">
        <v>45320</v>
      </c>
      <c r="O5" s="24">
        <f t="shared" ref="O5:O47" ca="1" si="1">DATEDIF(L5,$N$1,"M")</f>
        <v>41</v>
      </c>
      <c r="P5" s="24">
        <f t="shared" ref="P5:P47" ca="1" si="2">O5/6</f>
        <v>6.833333333333333</v>
      </c>
      <c r="Q5" s="24">
        <f t="shared" ref="Q5:Q47" ca="1" si="3">DATEDIF(N5,$N$1,"D")</f>
        <v>548</v>
      </c>
      <c r="R5" s="24">
        <f t="shared" ref="R5:R47" si="4">COUNTA(S5:Z5)</f>
        <v>6</v>
      </c>
      <c r="S5" s="40" t="s">
        <v>202</v>
      </c>
      <c r="T5" s="40" t="s">
        <v>335</v>
      </c>
      <c r="U5" s="35" t="s">
        <v>336</v>
      </c>
      <c r="V5" s="35" t="s">
        <v>337</v>
      </c>
      <c r="W5" s="40" t="s">
        <v>229</v>
      </c>
      <c r="X5" s="40" t="s">
        <v>338</v>
      </c>
      <c r="Y5" s="12"/>
      <c r="Z5" s="12"/>
    </row>
    <row r="6" spans="1:26" ht="34.5" customHeight="1" x14ac:dyDescent="0.3">
      <c r="A6" s="12">
        <v>2</v>
      </c>
      <c r="B6" s="3" t="s">
        <v>339</v>
      </c>
      <c r="C6" s="29">
        <v>27475</v>
      </c>
      <c r="D6" s="30">
        <f t="shared" ca="1" si="0"/>
        <v>50</v>
      </c>
      <c r="E6" s="30" t="s">
        <v>329</v>
      </c>
      <c r="F6" s="1">
        <v>6</v>
      </c>
      <c r="G6" s="1" t="s">
        <v>340</v>
      </c>
      <c r="H6" s="1" t="s">
        <v>341</v>
      </c>
      <c r="I6" s="1" t="s">
        <v>342</v>
      </c>
      <c r="J6" s="1" t="s">
        <v>343</v>
      </c>
      <c r="K6" s="1" t="s">
        <v>344</v>
      </c>
      <c r="L6" s="18">
        <v>44713</v>
      </c>
      <c r="M6" s="41">
        <v>45626</v>
      </c>
      <c r="N6" s="20">
        <v>45362</v>
      </c>
      <c r="O6" s="24">
        <f t="shared" ca="1" si="1"/>
        <v>37</v>
      </c>
      <c r="P6" s="24">
        <f t="shared" ca="1" si="2"/>
        <v>6.166666666666667</v>
      </c>
      <c r="Q6" s="24">
        <f t="shared" ca="1" si="3"/>
        <v>506</v>
      </c>
      <c r="R6" s="24">
        <f t="shared" si="4"/>
        <v>6</v>
      </c>
      <c r="S6" s="40" t="s">
        <v>345</v>
      </c>
      <c r="T6" s="40" t="s">
        <v>346</v>
      </c>
      <c r="U6" s="40" t="s">
        <v>347</v>
      </c>
      <c r="V6" s="40" t="s">
        <v>202</v>
      </c>
      <c r="W6" s="40" t="s">
        <v>184</v>
      </c>
      <c r="X6" s="40" t="s">
        <v>183</v>
      </c>
      <c r="Y6" s="12"/>
      <c r="Z6" s="12"/>
    </row>
    <row r="7" spans="1:26" ht="37.5" customHeight="1" x14ac:dyDescent="0.3">
      <c r="A7" s="12">
        <v>3</v>
      </c>
      <c r="B7" s="3" t="s">
        <v>348</v>
      </c>
      <c r="C7" s="29">
        <v>32356</v>
      </c>
      <c r="D7" s="30">
        <f t="shared" ca="1" si="0"/>
        <v>36</v>
      </c>
      <c r="E7" s="30" t="s">
        <v>329</v>
      </c>
      <c r="F7" s="1">
        <v>6</v>
      </c>
      <c r="G7" s="1" t="s">
        <v>330</v>
      </c>
      <c r="H7" s="1" t="s">
        <v>349</v>
      </c>
      <c r="I7" s="1" t="s">
        <v>350</v>
      </c>
      <c r="J7" s="1" t="s">
        <v>333</v>
      </c>
      <c r="K7" s="1" t="s">
        <v>334</v>
      </c>
      <c r="L7" s="18">
        <v>44713</v>
      </c>
      <c r="M7" s="41">
        <v>45626</v>
      </c>
      <c r="N7" s="20">
        <v>45222</v>
      </c>
      <c r="O7" s="24">
        <f t="shared" ca="1" si="1"/>
        <v>37</v>
      </c>
      <c r="P7" s="24">
        <f t="shared" ca="1" si="2"/>
        <v>6.166666666666667</v>
      </c>
      <c r="Q7" s="24">
        <f t="shared" ca="1" si="3"/>
        <v>646</v>
      </c>
      <c r="R7" s="24">
        <f t="shared" si="4"/>
        <v>5</v>
      </c>
      <c r="S7" s="40" t="s">
        <v>351</v>
      </c>
      <c r="T7" s="40" t="s">
        <v>181</v>
      </c>
      <c r="U7" s="40" t="s">
        <v>182</v>
      </c>
      <c r="V7" s="40" t="s">
        <v>352</v>
      </c>
      <c r="W7" s="40" t="s">
        <v>184</v>
      </c>
      <c r="X7" s="12"/>
      <c r="Y7" s="12"/>
      <c r="Z7" s="12"/>
    </row>
    <row r="8" spans="1:26" ht="35.25" customHeight="1" x14ac:dyDescent="0.3">
      <c r="A8" s="26">
        <v>4</v>
      </c>
      <c r="B8" s="36" t="s">
        <v>353</v>
      </c>
      <c r="C8" s="37">
        <v>28013</v>
      </c>
      <c r="D8" s="38">
        <f t="shared" ca="1" si="0"/>
        <v>48</v>
      </c>
      <c r="E8" s="38" t="s">
        <v>329</v>
      </c>
      <c r="F8" s="28">
        <v>7</v>
      </c>
      <c r="G8" s="28" t="s">
        <v>330</v>
      </c>
      <c r="H8" s="28" t="s">
        <v>354</v>
      </c>
      <c r="I8" s="27" t="s">
        <v>355</v>
      </c>
      <c r="J8" s="28" t="s">
        <v>333</v>
      </c>
      <c r="K8" s="28" t="s">
        <v>334</v>
      </c>
      <c r="L8" s="37">
        <v>44835</v>
      </c>
      <c r="M8" s="19">
        <v>45382</v>
      </c>
      <c r="N8" s="20">
        <v>45048</v>
      </c>
      <c r="O8" s="24">
        <f t="shared" ca="1" si="1"/>
        <v>33</v>
      </c>
      <c r="P8" s="24">
        <f t="shared" ca="1" si="2"/>
        <v>5.5</v>
      </c>
      <c r="Q8" s="24">
        <f t="shared" ca="1" si="3"/>
        <v>820</v>
      </c>
      <c r="R8" s="24">
        <f t="shared" si="4"/>
        <v>2</v>
      </c>
      <c r="S8" s="40" t="s">
        <v>181</v>
      </c>
      <c r="T8" s="40" t="s">
        <v>182</v>
      </c>
      <c r="U8" s="12"/>
      <c r="V8" s="12"/>
      <c r="W8" s="12"/>
      <c r="X8" s="12"/>
      <c r="Y8" s="12"/>
      <c r="Z8" s="12"/>
    </row>
    <row r="9" spans="1:26" ht="32.25" customHeight="1" x14ac:dyDescent="0.3">
      <c r="A9" s="12">
        <v>5</v>
      </c>
      <c r="B9" s="3" t="s">
        <v>356</v>
      </c>
      <c r="C9" s="29">
        <v>33611</v>
      </c>
      <c r="D9" s="30">
        <f t="shared" ca="1" si="0"/>
        <v>33</v>
      </c>
      <c r="E9" s="30" t="s">
        <v>329</v>
      </c>
      <c r="F9" s="1">
        <v>6</v>
      </c>
      <c r="G9" s="1" t="s">
        <v>340</v>
      </c>
      <c r="H9" s="1" t="s">
        <v>357</v>
      </c>
      <c r="I9" s="13" t="s">
        <v>358</v>
      </c>
      <c r="J9" s="13" t="s">
        <v>359</v>
      </c>
      <c r="K9" s="1" t="s">
        <v>344</v>
      </c>
      <c r="L9" s="18">
        <v>44851</v>
      </c>
      <c r="M9" s="19">
        <v>45565</v>
      </c>
      <c r="N9" s="20">
        <v>45194</v>
      </c>
      <c r="O9" s="24">
        <f t="shared" ca="1" si="1"/>
        <v>33</v>
      </c>
      <c r="P9" s="24">
        <f t="shared" ca="1" si="2"/>
        <v>5.5</v>
      </c>
      <c r="Q9" s="24">
        <f t="shared" ca="1" si="3"/>
        <v>674</v>
      </c>
      <c r="R9" s="24">
        <f t="shared" si="4"/>
        <v>4</v>
      </c>
      <c r="S9" s="40" t="s">
        <v>360</v>
      </c>
      <c r="T9" s="40" t="s">
        <v>361</v>
      </c>
      <c r="U9" s="40" t="s">
        <v>235</v>
      </c>
      <c r="V9" s="40" t="s">
        <v>184</v>
      </c>
      <c r="W9" s="12"/>
      <c r="X9" s="12"/>
      <c r="Y9" s="12"/>
      <c r="Z9" s="12"/>
    </row>
    <row r="10" spans="1:26" ht="30" customHeight="1" x14ac:dyDescent="0.3">
      <c r="A10" s="12">
        <v>6</v>
      </c>
      <c r="B10" s="3" t="s">
        <v>362</v>
      </c>
      <c r="C10" s="29">
        <v>28312</v>
      </c>
      <c r="D10" s="30">
        <f t="shared" ca="1" si="0"/>
        <v>48</v>
      </c>
      <c r="E10" s="30" t="s">
        <v>329</v>
      </c>
      <c r="F10" s="1">
        <v>9</v>
      </c>
      <c r="G10" s="1" t="s">
        <v>363</v>
      </c>
      <c r="H10" s="1" t="s">
        <v>271</v>
      </c>
      <c r="I10" s="13" t="s">
        <v>364</v>
      </c>
      <c r="J10" s="13" t="s">
        <v>275</v>
      </c>
      <c r="K10" s="1" t="s">
        <v>276</v>
      </c>
      <c r="L10" s="18">
        <v>44835</v>
      </c>
      <c r="M10" s="19">
        <v>45565</v>
      </c>
      <c r="N10" s="20">
        <v>45299</v>
      </c>
      <c r="O10" s="24">
        <f t="shared" ca="1" si="1"/>
        <v>33</v>
      </c>
      <c r="P10" s="24">
        <f t="shared" ca="1" si="2"/>
        <v>5.5</v>
      </c>
      <c r="Q10" s="24">
        <f t="shared" ca="1" si="3"/>
        <v>569</v>
      </c>
      <c r="R10" s="24">
        <f t="shared" si="4"/>
        <v>3</v>
      </c>
      <c r="S10" s="40" t="s">
        <v>336</v>
      </c>
      <c r="T10" s="40" t="s">
        <v>181</v>
      </c>
      <c r="U10" s="40" t="s">
        <v>229</v>
      </c>
      <c r="V10" s="12"/>
      <c r="W10" s="12"/>
      <c r="X10" s="12"/>
      <c r="Y10" s="12"/>
      <c r="Z10" s="12"/>
    </row>
    <row r="11" spans="1:26" ht="33" customHeight="1" x14ac:dyDescent="0.3">
      <c r="A11" s="26">
        <v>7</v>
      </c>
      <c r="B11" s="36" t="s">
        <v>365</v>
      </c>
      <c r="C11" s="29">
        <v>34198</v>
      </c>
      <c r="D11" s="30">
        <f t="shared" ca="1" si="0"/>
        <v>31</v>
      </c>
      <c r="E11" s="30" t="s">
        <v>329</v>
      </c>
      <c r="F11" s="1">
        <v>6</v>
      </c>
      <c r="G11" s="1" t="s">
        <v>366</v>
      </c>
      <c r="H11" s="1" t="s">
        <v>177</v>
      </c>
      <c r="I11" s="13" t="s">
        <v>178</v>
      </c>
      <c r="J11" s="13" t="s">
        <v>179</v>
      </c>
      <c r="K11" s="1" t="s">
        <v>180</v>
      </c>
      <c r="L11" s="18">
        <v>44835</v>
      </c>
      <c r="M11" s="19">
        <v>45382</v>
      </c>
      <c r="N11" s="20">
        <v>45222</v>
      </c>
      <c r="O11" s="24">
        <f t="shared" ca="1" si="1"/>
        <v>33</v>
      </c>
      <c r="P11" s="24">
        <f t="shared" ca="1" si="2"/>
        <v>5.5</v>
      </c>
      <c r="Q11" s="24">
        <f t="shared" ca="1" si="3"/>
        <v>646</v>
      </c>
      <c r="R11" s="24">
        <f t="shared" si="4"/>
        <v>3</v>
      </c>
      <c r="S11" s="40" t="s">
        <v>181</v>
      </c>
      <c r="T11" s="40" t="s">
        <v>182</v>
      </c>
      <c r="U11" s="40" t="s">
        <v>352</v>
      </c>
      <c r="V11" s="12"/>
      <c r="W11" s="12"/>
      <c r="X11" s="12"/>
      <c r="Y11" s="12"/>
      <c r="Z11" s="12"/>
    </row>
    <row r="12" spans="1:26" ht="24" customHeight="1" x14ac:dyDescent="0.3">
      <c r="A12" s="12">
        <v>8</v>
      </c>
      <c r="B12" s="3" t="s">
        <v>367</v>
      </c>
      <c r="C12" s="29">
        <v>25399</v>
      </c>
      <c r="D12" s="30">
        <f t="shared" ca="1" si="0"/>
        <v>56</v>
      </c>
      <c r="E12" s="30" t="s">
        <v>329</v>
      </c>
      <c r="F12" s="1">
        <v>8</v>
      </c>
      <c r="G12" s="1" t="s">
        <v>330</v>
      </c>
      <c r="H12" s="1" t="s">
        <v>368</v>
      </c>
      <c r="I12" s="13" t="s">
        <v>369</v>
      </c>
      <c r="J12" s="13" t="s">
        <v>370</v>
      </c>
      <c r="K12" s="1" t="s">
        <v>334</v>
      </c>
      <c r="L12" s="18">
        <v>44835</v>
      </c>
      <c r="M12" s="19">
        <v>45565</v>
      </c>
      <c r="N12" s="20">
        <v>45229</v>
      </c>
      <c r="O12" s="24">
        <f t="shared" ca="1" si="1"/>
        <v>33</v>
      </c>
      <c r="P12" s="24">
        <f t="shared" ca="1" si="2"/>
        <v>5.5</v>
      </c>
      <c r="Q12" s="24">
        <f t="shared" ca="1" si="3"/>
        <v>639</v>
      </c>
      <c r="R12" s="24">
        <f t="shared" si="4"/>
        <v>4</v>
      </c>
      <c r="S12" s="40" t="s">
        <v>371</v>
      </c>
      <c r="T12" s="40" t="s">
        <v>202</v>
      </c>
      <c r="U12" s="40" t="s">
        <v>193</v>
      </c>
      <c r="V12" s="40" t="s">
        <v>184</v>
      </c>
      <c r="W12" s="12"/>
      <c r="X12" s="12"/>
      <c r="Y12" s="12"/>
      <c r="Z12" s="12"/>
    </row>
    <row r="13" spans="1:26" ht="20.25" customHeight="1" x14ac:dyDescent="0.3">
      <c r="A13" s="12">
        <v>9</v>
      </c>
      <c r="B13" s="3" t="s">
        <v>372</v>
      </c>
      <c r="C13" s="29">
        <v>27519</v>
      </c>
      <c r="D13" s="30">
        <f t="shared" ca="1" si="0"/>
        <v>50</v>
      </c>
      <c r="E13" s="30" t="s">
        <v>329</v>
      </c>
      <c r="F13" s="1">
        <v>9</v>
      </c>
      <c r="G13" s="1" t="s">
        <v>340</v>
      </c>
      <c r="H13" s="1" t="s">
        <v>373</v>
      </c>
      <c r="I13" s="13" t="s">
        <v>374</v>
      </c>
      <c r="J13" s="13" t="s">
        <v>359</v>
      </c>
      <c r="K13" s="1" t="s">
        <v>344</v>
      </c>
      <c r="L13" s="18">
        <v>44835</v>
      </c>
      <c r="M13" s="19">
        <v>45565</v>
      </c>
      <c r="N13" s="20">
        <v>45355</v>
      </c>
      <c r="O13" s="24">
        <f t="shared" ca="1" si="1"/>
        <v>33</v>
      </c>
      <c r="P13" s="24">
        <f t="shared" ca="1" si="2"/>
        <v>5.5</v>
      </c>
      <c r="Q13" s="24">
        <f t="shared" ca="1" si="3"/>
        <v>513</v>
      </c>
      <c r="R13" s="24">
        <f t="shared" si="4"/>
        <v>4</v>
      </c>
      <c r="S13" s="40" t="s">
        <v>375</v>
      </c>
      <c r="T13" s="40" t="s">
        <v>347</v>
      </c>
      <c r="U13" s="40" t="s">
        <v>202</v>
      </c>
      <c r="V13" s="40" t="s">
        <v>183</v>
      </c>
      <c r="W13" s="12"/>
      <c r="X13" s="12"/>
      <c r="Y13" s="12"/>
      <c r="Z13" s="12"/>
    </row>
    <row r="14" spans="1:26" ht="21" customHeight="1" x14ac:dyDescent="0.3">
      <c r="A14" s="12">
        <v>10</v>
      </c>
      <c r="B14" s="3" t="s">
        <v>376</v>
      </c>
      <c r="C14" s="29">
        <v>30516</v>
      </c>
      <c r="D14" s="30">
        <f t="shared" ca="1" si="0"/>
        <v>42</v>
      </c>
      <c r="E14" s="30" t="s">
        <v>329</v>
      </c>
      <c r="F14" s="1">
        <v>8</v>
      </c>
      <c r="G14" s="1" t="s">
        <v>340</v>
      </c>
      <c r="H14" s="1" t="s">
        <v>377</v>
      </c>
      <c r="I14" s="13" t="s">
        <v>378</v>
      </c>
      <c r="J14" s="13" t="s">
        <v>343</v>
      </c>
      <c r="K14" s="1" t="s">
        <v>344</v>
      </c>
      <c r="L14" s="18">
        <v>44866</v>
      </c>
      <c r="M14" s="19">
        <v>45596</v>
      </c>
      <c r="N14" s="20">
        <v>45173</v>
      </c>
      <c r="O14" s="24">
        <f t="shared" ca="1" si="1"/>
        <v>32</v>
      </c>
      <c r="P14" s="24">
        <f t="shared" ca="1" si="2"/>
        <v>5.333333333333333</v>
      </c>
      <c r="Q14" s="24">
        <f t="shared" ca="1" si="3"/>
        <v>695</v>
      </c>
      <c r="R14" s="24">
        <f t="shared" si="4"/>
        <v>4</v>
      </c>
      <c r="S14" s="40" t="s">
        <v>375</v>
      </c>
      <c r="T14" s="40" t="s">
        <v>347</v>
      </c>
      <c r="U14" s="40" t="s">
        <v>202</v>
      </c>
      <c r="V14" s="40" t="s">
        <v>183</v>
      </c>
      <c r="W14" s="12"/>
      <c r="X14" s="12"/>
      <c r="Y14" s="12"/>
      <c r="Z14" s="12"/>
    </row>
    <row r="15" spans="1:26" ht="32.25" customHeight="1" x14ac:dyDescent="0.3">
      <c r="A15" s="12">
        <v>11</v>
      </c>
      <c r="B15" s="3" t="s">
        <v>379</v>
      </c>
      <c r="C15" s="29">
        <v>27031</v>
      </c>
      <c r="D15" s="30">
        <f t="shared" ca="1" si="0"/>
        <v>51</v>
      </c>
      <c r="E15" s="30" t="s">
        <v>329</v>
      </c>
      <c r="F15" s="1">
        <v>8</v>
      </c>
      <c r="G15" s="1" t="s">
        <v>363</v>
      </c>
      <c r="H15" s="1" t="s">
        <v>271</v>
      </c>
      <c r="I15" s="13" t="s">
        <v>272</v>
      </c>
      <c r="J15" s="13" t="s">
        <v>275</v>
      </c>
      <c r="K15" s="1" t="s">
        <v>276</v>
      </c>
      <c r="L15" s="18">
        <v>44899</v>
      </c>
      <c r="M15" s="19">
        <v>45626</v>
      </c>
      <c r="N15" s="20">
        <v>45299</v>
      </c>
      <c r="O15" s="24">
        <f t="shared" ca="1" si="1"/>
        <v>31</v>
      </c>
      <c r="P15" s="24">
        <f t="shared" ca="1" si="2"/>
        <v>5.166666666666667</v>
      </c>
      <c r="Q15" s="24">
        <f t="shared" ca="1" si="3"/>
        <v>569</v>
      </c>
      <c r="R15" s="24">
        <f t="shared" si="4"/>
        <v>5</v>
      </c>
      <c r="S15" s="40" t="s">
        <v>346</v>
      </c>
      <c r="T15" s="40" t="s">
        <v>380</v>
      </c>
      <c r="U15" s="40" t="s">
        <v>381</v>
      </c>
      <c r="V15" s="40" t="s">
        <v>382</v>
      </c>
      <c r="W15" s="40" t="s">
        <v>229</v>
      </c>
      <c r="X15" s="12"/>
      <c r="Y15" s="12"/>
      <c r="Z15" s="12"/>
    </row>
    <row r="16" spans="1:26" ht="28.5" customHeight="1" x14ac:dyDescent="0.3">
      <c r="A16" s="12">
        <v>12</v>
      </c>
      <c r="B16" s="3" t="s">
        <v>383</v>
      </c>
      <c r="C16" s="29">
        <v>28550</v>
      </c>
      <c r="D16" s="30">
        <f t="shared" ca="1" si="0"/>
        <v>47</v>
      </c>
      <c r="E16" s="30" t="s">
        <v>329</v>
      </c>
      <c r="F16" s="1">
        <v>7</v>
      </c>
      <c r="G16" s="1" t="s">
        <v>384</v>
      </c>
      <c r="H16" s="1" t="s">
        <v>385</v>
      </c>
      <c r="I16" s="13" t="s">
        <v>386</v>
      </c>
      <c r="J16" s="1" t="s">
        <v>387</v>
      </c>
      <c r="K16" s="1" t="s">
        <v>208</v>
      </c>
      <c r="L16" s="18">
        <v>44900</v>
      </c>
      <c r="M16" s="19">
        <v>45473</v>
      </c>
      <c r="N16" s="20">
        <v>45355</v>
      </c>
      <c r="O16" s="24">
        <f t="shared" ca="1" si="1"/>
        <v>31</v>
      </c>
      <c r="P16" s="24">
        <f t="shared" ca="1" si="2"/>
        <v>5.166666666666667</v>
      </c>
      <c r="Q16" s="24">
        <f t="shared" ca="1" si="3"/>
        <v>513</v>
      </c>
      <c r="R16" s="24">
        <f t="shared" si="4"/>
        <v>6</v>
      </c>
      <c r="S16" s="40" t="s">
        <v>346</v>
      </c>
      <c r="T16" s="40" t="s">
        <v>375</v>
      </c>
      <c r="U16" s="40" t="s">
        <v>347</v>
      </c>
      <c r="V16" s="40" t="s">
        <v>214</v>
      </c>
      <c r="W16" s="40" t="s">
        <v>227</v>
      </c>
      <c r="X16" s="40" t="s">
        <v>193</v>
      </c>
      <c r="Y16" s="12"/>
      <c r="Z16" s="12"/>
    </row>
    <row r="17" spans="1:26" ht="24.75" customHeight="1" x14ac:dyDescent="0.3">
      <c r="A17" s="12">
        <v>13</v>
      </c>
      <c r="B17" s="3" t="s">
        <v>388</v>
      </c>
      <c r="C17" s="29">
        <v>33937</v>
      </c>
      <c r="D17" s="30">
        <f t="shared" ca="1" si="0"/>
        <v>32</v>
      </c>
      <c r="E17" s="30" t="s">
        <v>329</v>
      </c>
      <c r="F17" s="1">
        <v>6</v>
      </c>
      <c r="G17" s="1" t="s">
        <v>366</v>
      </c>
      <c r="H17" s="1" t="s">
        <v>177</v>
      </c>
      <c r="I17" s="1" t="s">
        <v>178</v>
      </c>
      <c r="J17" s="1" t="s">
        <v>179</v>
      </c>
      <c r="K17" s="1" t="s">
        <v>180</v>
      </c>
      <c r="L17" s="18">
        <v>44935</v>
      </c>
      <c r="M17" s="19">
        <v>45504</v>
      </c>
      <c r="N17" s="20">
        <v>45048</v>
      </c>
      <c r="O17" s="24">
        <f t="shared" ca="1" si="1"/>
        <v>30</v>
      </c>
      <c r="P17" s="24">
        <f t="shared" ca="1" si="2"/>
        <v>5</v>
      </c>
      <c r="Q17" s="24">
        <f t="shared" ca="1" si="3"/>
        <v>820</v>
      </c>
      <c r="R17" s="24">
        <f t="shared" si="4"/>
        <v>3</v>
      </c>
      <c r="S17" s="40" t="s">
        <v>181</v>
      </c>
      <c r="T17" s="40" t="s">
        <v>182</v>
      </c>
      <c r="U17" s="40" t="s">
        <v>183</v>
      </c>
      <c r="V17" s="12"/>
      <c r="W17" s="12"/>
      <c r="X17" s="12"/>
      <c r="Y17" s="12"/>
      <c r="Z17" s="12"/>
    </row>
    <row r="18" spans="1:26" ht="29.25" customHeight="1" x14ac:dyDescent="0.3">
      <c r="A18" s="12">
        <v>14</v>
      </c>
      <c r="B18" s="3" t="s">
        <v>389</v>
      </c>
      <c r="C18" s="29">
        <v>36526</v>
      </c>
      <c r="D18" s="30">
        <f t="shared" ca="1" si="0"/>
        <v>25</v>
      </c>
      <c r="E18" s="30" t="s">
        <v>329</v>
      </c>
      <c r="F18" s="1">
        <v>5</v>
      </c>
      <c r="G18" s="1" t="s">
        <v>390</v>
      </c>
      <c r="H18" s="1" t="s">
        <v>391</v>
      </c>
      <c r="I18" s="1" t="s">
        <v>392</v>
      </c>
      <c r="J18" s="1" t="s">
        <v>393</v>
      </c>
      <c r="K18" s="1" t="s">
        <v>394</v>
      </c>
      <c r="L18" s="18">
        <v>45017</v>
      </c>
      <c r="M18" s="19">
        <v>45565</v>
      </c>
      <c r="N18" s="20">
        <v>45187</v>
      </c>
      <c r="O18" s="24">
        <f t="shared" ca="1" si="1"/>
        <v>27</v>
      </c>
      <c r="P18" s="24">
        <f t="shared" ca="1" si="2"/>
        <v>4.5</v>
      </c>
      <c r="Q18" s="24">
        <f t="shared" ca="1" si="3"/>
        <v>681</v>
      </c>
      <c r="R18" s="24">
        <f t="shared" si="4"/>
        <v>2</v>
      </c>
      <c r="S18" s="40" t="s">
        <v>382</v>
      </c>
      <c r="T18" s="40" t="s">
        <v>184</v>
      </c>
      <c r="U18" s="12"/>
      <c r="V18" s="12"/>
      <c r="W18" s="12"/>
      <c r="X18" s="12"/>
      <c r="Y18" s="12"/>
      <c r="Z18" s="12"/>
    </row>
    <row r="19" spans="1:26" ht="46.5" customHeight="1" x14ac:dyDescent="0.3">
      <c r="A19" s="12">
        <v>15</v>
      </c>
      <c r="B19" s="3" t="s">
        <v>395</v>
      </c>
      <c r="C19" s="29">
        <v>22983</v>
      </c>
      <c r="D19" s="30">
        <f t="shared" ca="1" si="0"/>
        <v>62</v>
      </c>
      <c r="E19" s="30" t="s">
        <v>329</v>
      </c>
      <c r="F19" s="1">
        <v>6</v>
      </c>
      <c r="G19" s="1" t="s">
        <v>396</v>
      </c>
      <c r="H19" s="1" t="s">
        <v>188</v>
      </c>
      <c r="I19" s="1" t="s">
        <v>189</v>
      </c>
      <c r="J19" s="1" t="s">
        <v>190</v>
      </c>
      <c r="K19" s="1" t="s">
        <v>221</v>
      </c>
      <c r="L19" s="18">
        <v>45078</v>
      </c>
      <c r="M19" s="19">
        <v>45596</v>
      </c>
      <c r="N19" s="20">
        <v>45334</v>
      </c>
      <c r="O19" s="24">
        <f t="shared" ca="1" si="1"/>
        <v>25</v>
      </c>
      <c r="P19" s="24">
        <f t="shared" ca="1" si="2"/>
        <v>4.166666666666667</v>
      </c>
      <c r="Q19" s="24">
        <f t="shared" ca="1" si="3"/>
        <v>534</v>
      </c>
      <c r="R19" s="24">
        <f t="shared" si="4"/>
        <v>3</v>
      </c>
      <c r="S19" s="40" t="s">
        <v>347</v>
      </c>
      <c r="T19" s="40" t="s">
        <v>202</v>
      </c>
      <c r="U19" s="40" t="s">
        <v>397</v>
      </c>
      <c r="V19" s="12"/>
      <c r="W19" s="12"/>
      <c r="X19" s="12"/>
      <c r="Y19" s="12"/>
      <c r="Z19" s="12"/>
    </row>
    <row r="20" spans="1:26" ht="31.5" customHeight="1" x14ac:dyDescent="0.3">
      <c r="A20" s="12">
        <v>16</v>
      </c>
      <c r="B20" s="3" t="s">
        <v>398</v>
      </c>
      <c r="C20" s="29">
        <v>25295</v>
      </c>
      <c r="D20" s="30">
        <f t="shared" ca="1" si="0"/>
        <v>56</v>
      </c>
      <c r="E20" s="30" t="s">
        <v>329</v>
      </c>
      <c r="F20" s="1">
        <v>6</v>
      </c>
      <c r="G20" s="1" t="s">
        <v>396</v>
      </c>
      <c r="H20" s="1" t="s">
        <v>270</v>
      </c>
      <c r="I20" s="1" t="s">
        <v>399</v>
      </c>
      <c r="J20" s="1" t="s">
        <v>220</v>
      </c>
      <c r="K20" s="1" t="s">
        <v>221</v>
      </c>
      <c r="L20" s="18">
        <v>45108</v>
      </c>
      <c r="M20" s="19">
        <v>45473</v>
      </c>
      <c r="N20" s="20">
        <v>45299</v>
      </c>
      <c r="O20" s="24">
        <f t="shared" ca="1" si="1"/>
        <v>24</v>
      </c>
      <c r="P20" s="24">
        <f t="shared" ca="1" si="2"/>
        <v>4</v>
      </c>
      <c r="Q20" s="24">
        <f t="shared" ca="1" si="3"/>
        <v>569</v>
      </c>
      <c r="R20" s="24">
        <f t="shared" si="4"/>
        <v>2</v>
      </c>
      <c r="S20" s="40" t="s">
        <v>400</v>
      </c>
      <c r="T20" s="40" t="s">
        <v>401</v>
      </c>
      <c r="U20" s="12"/>
      <c r="V20" s="12"/>
      <c r="W20" s="12"/>
      <c r="X20" s="12"/>
      <c r="Y20" s="12"/>
      <c r="Z20" s="12"/>
    </row>
    <row r="21" spans="1:26" ht="20.399999999999999" customHeight="1" x14ac:dyDescent="0.3">
      <c r="A21" s="12">
        <v>17</v>
      </c>
      <c r="B21" s="3" t="s">
        <v>402</v>
      </c>
      <c r="C21" s="29">
        <v>28748</v>
      </c>
      <c r="D21" s="30">
        <f t="shared" ca="1" si="0"/>
        <v>46</v>
      </c>
      <c r="E21" s="30" t="s">
        <v>329</v>
      </c>
      <c r="F21" s="1">
        <v>6</v>
      </c>
      <c r="G21" s="1" t="s">
        <v>396</v>
      </c>
      <c r="H21" s="1" t="s">
        <v>188</v>
      </c>
      <c r="I21" s="1" t="s">
        <v>189</v>
      </c>
      <c r="J21" s="1" t="s">
        <v>190</v>
      </c>
      <c r="K21" s="1" t="s">
        <v>221</v>
      </c>
      <c r="L21" s="18">
        <v>45047</v>
      </c>
      <c r="M21" s="19">
        <v>45596</v>
      </c>
      <c r="N21" s="20">
        <v>45229</v>
      </c>
      <c r="O21" s="24">
        <f t="shared" ca="1" si="1"/>
        <v>26</v>
      </c>
      <c r="P21" s="24">
        <f t="shared" ca="1" si="2"/>
        <v>4.333333333333333</v>
      </c>
      <c r="Q21" s="24">
        <f t="shared" ca="1" si="3"/>
        <v>639</v>
      </c>
      <c r="R21" s="24">
        <f t="shared" si="4"/>
        <v>2</v>
      </c>
      <c r="S21" s="40" t="s">
        <v>192</v>
      </c>
      <c r="T21" s="40" t="s">
        <v>193</v>
      </c>
      <c r="U21" s="12"/>
      <c r="V21" s="12"/>
      <c r="W21" s="12"/>
      <c r="X21" s="12"/>
      <c r="Y21" s="12"/>
      <c r="Z21" s="12"/>
    </row>
    <row r="22" spans="1:26" ht="24.75" customHeight="1" x14ac:dyDescent="0.3">
      <c r="A22" s="12">
        <v>18</v>
      </c>
      <c r="B22" s="3" t="s">
        <v>403</v>
      </c>
      <c r="C22" s="29">
        <v>27312</v>
      </c>
      <c r="D22" s="30">
        <f t="shared" ca="1" si="0"/>
        <v>50</v>
      </c>
      <c r="E22" s="30" t="s">
        <v>329</v>
      </c>
      <c r="F22" s="1">
        <v>7</v>
      </c>
      <c r="G22" s="1" t="s">
        <v>396</v>
      </c>
      <c r="H22" s="1" t="s">
        <v>198</v>
      </c>
      <c r="I22" s="1" t="s">
        <v>199</v>
      </c>
      <c r="J22" s="1" t="s">
        <v>200</v>
      </c>
      <c r="K22" s="1" t="s">
        <v>201</v>
      </c>
      <c r="L22" s="18">
        <v>45078</v>
      </c>
      <c r="M22" s="19">
        <v>45596</v>
      </c>
      <c r="N22" s="20">
        <v>45187</v>
      </c>
      <c r="O22" s="24">
        <f t="shared" ca="1" si="1"/>
        <v>25</v>
      </c>
      <c r="P22" s="24">
        <f t="shared" ca="1" si="2"/>
        <v>4.166666666666667</v>
      </c>
      <c r="Q22" s="24">
        <f t="shared" ca="1" si="3"/>
        <v>681</v>
      </c>
      <c r="R22" s="24">
        <f t="shared" si="4"/>
        <v>3</v>
      </c>
      <c r="S22" s="40" t="s">
        <v>182</v>
      </c>
      <c r="T22" s="40" t="s">
        <v>184</v>
      </c>
      <c r="U22" s="40" t="s">
        <v>202</v>
      </c>
      <c r="V22" s="12"/>
      <c r="W22" s="12"/>
      <c r="X22" s="12"/>
      <c r="Y22" s="12"/>
      <c r="Z22" s="12"/>
    </row>
    <row r="23" spans="1:26" ht="20.399999999999999" customHeight="1" x14ac:dyDescent="0.3">
      <c r="A23" s="12">
        <v>19</v>
      </c>
      <c r="B23" s="3" t="s">
        <v>404</v>
      </c>
      <c r="C23" s="29">
        <v>29608</v>
      </c>
      <c r="D23" s="30">
        <f t="shared" ca="1" si="0"/>
        <v>44</v>
      </c>
      <c r="E23" s="30" t="s">
        <v>329</v>
      </c>
      <c r="F23" s="1">
        <v>7</v>
      </c>
      <c r="G23" s="1" t="s">
        <v>384</v>
      </c>
      <c r="H23" s="1" t="s">
        <v>205</v>
      </c>
      <c r="I23" s="1" t="s">
        <v>206</v>
      </c>
      <c r="J23" s="1" t="s">
        <v>207</v>
      </c>
      <c r="K23" s="1" t="s">
        <v>208</v>
      </c>
      <c r="L23" s="18">
        <v>45078</v>
      </c>
      <c r="M23" s="41">
        <v>45626</v>
      </c>
      <c r="N23" s="20">
        <v>45048</v>
      </c>
      <c r="O23" s="24">
        <f t="shared" ca="1" si="1"/>
        <v>25</v>
      </c>
      <c r="P23" s="24">
        <f t="shared" ca="1" si="2"/>
        <v>4.166666666666667</v>
      </c>
      <c r="Q23" s="24">
        <f t="shared" ca="1" si="3"/>
        <v>820</v>
      </c>
      <c r="R23" s="24">
        <f t="shared" si="4"/>
        <v>2</v>
      </c>
      <c r="S23" s="40" t="s">
        <v>182</v>
      </c>
      <c r="T23" s="40" t="s">
        <v>209</v>
      </c>
      <c r="U23" s="12"/>
      <c r="V23" s="12"/>
      <c r="W23" s="12"/>
      <c r="X23" s="12"/>
      <c r="Y23" s="12"/>
      <c r="Z23" s="12"/>
    </row>
    <row r="24" spans="1:26" ht="30.6" customHeight="1" x14ac:dyDescent="0.3">
      <c r="A24" s="12">
        <v>20</v>
      </c>
      <c r="B24" s="3" t="s">
        <v>405</v>
      </c>
      <c r="C24" s="29">
        <v>25367</v>
      </c>
      <c r="D24" s="30">
        <f t="shared" ca="1" si="0"/>
        <v>56</v>
      </c>
      <c r="E24" s="30" t="s">
        <v>329</v>
      </c>
      <c r="F24" s="1">
        <v>9</v>
      </c>
      <c r="G24" s="1" t="s">
        <v>384</v>
      </c>
      <c r="H24" s="1" t="s">
        <v>211</v>
      </c>
      <c r="I24" s="1" t="s">
        <v>212</v>
      </c>
      <c r="J24" s="32" t="s">
        <v>213</v>
      </c>
      <c r="K24" s="1" t="s">
        <v>208</v>
      </c>
      <c r="L24" s="18">
        <v>45078</v>
      </c>
      <c r="M24" s="41">
        <v>45626</v>
      </c>
      <c r="N24" s="20">
        <v>45054</v>
      </c>
      <c r="O24" s="24">
        <f t="shared" ca="1" si="1"/>
        <v>25</v>
      </c>
      <c r="P24" s="24">
        <f t="shared" ca="1" si="2"/>
        <v>4.166666666666667</v>
      </c>
      <c r="Q24" s="24">
        <f t="shared" ca="1" si="3"/>
        <v>814</v>
      </c>
      <c r="R24" s="24">
        <f t="shared" si="4"/>
        <v>1</v>
      </c>
      <c r="S24" s="40" t="s">
        <v>214</v>
      </c>
      <c r="T24" s="12"/>
      <c r="U24" s="12"/>
      <c r="V24" s="12"/>
      <c r="W24" s="12"/>
      <c r="X24" s="12"/>
      <c r="Y24" s="12"/>
      <c r="Z24" s="12"/>
    </row>
    <row r="25" spans="1:26" ht="29.25" customHeight="1" x14ac:dyDescent="0.3">
      <c r="A25" s="12">
        <v>21</v>
      </c>
      <c r="B25" s="3" t="s">
        <v>406</v>
      </c>
      <c r="C25" s="29">
        <v>24046</v>
      </c>
      <c r="D25" s="30">
        <f t="shared" ca="1" si="0"/>
        <v>59</v>
      </c>
      <c r="E25" s="30" t="s">
        <v>329</v>
      </c>
      <c r="F25" s="1">
        <v>9</v>
      </c>
      <c r="G25" s="1" t="s">
        <v>330</v>
      </c>
      <c r="H25" s="1" t="s">
        <v>407</v>
      </c>
      <c r="I25" s="1" t="s">
        <v>408</v>
      </c>
      <c r="J25" s="1" t="s">
        <v>409</v>
      </c>
      <c r="K25" s="1" t="s">
        <v>334</v>
      </c>
      <c r="L25" s="18">
        <v>45078</v>
      </c>
      <c r="M25" s="41">
        <v>45626</v>
      </c>
      <c r="N25" s="20">
        <v>45078</v>
      </c>
      <c r="O25" s="24">
        <f t="shared" ca="1" si="1"/>
        <v>25</v>
      </c>
      <c r="P25" s="24">
        <f t="shared" ca="1" si="2"/>
        <v>4.166666666666667</v>
      </c>
      <c r="Q25" s="24">
        <f t="shared" ca="1" si="3"/>
        <v>790</v>
      </c>
      <c r="R25" s="24">
        <f t="shared" si="4"/>
        <v>2</v>
      </c>
      <c r="S25" s="40" t="s">
        <v>182</v>
      </c>
      <c r="T25" s="40" t="s">
        <v>209</v>
      </c>
      <c r="U25" s="12"/>
      <c r="V25" s="12"/>
      <c r="W25" s="12"/>
      <c r="X25" s="12"/>
      <c r="Y25" s="12"/>
      <c r="Z25" s="12"/>
    </row>
    <row r="26" spans="1:26" ht="30.6" customHeight="1" x14ac:dyDescent="0.3">
      <c r="A26" s="12">
        <v>22</v>
      </c>
      <c r="B26" s="3" t="s">
        <v>410</v>
      </c>
      <c r="C26" s="29">
        <v>30742</v>
      </c>
      <c r="D26" s="30">
        <f t="shared" ca="1" si="0"/>
        <v>41</v>
      </c>
      <c r="E26" s="30" t="s">
        <v>329</v>
      </c>
      <c r="F26" s="1">
        <v>8</v>
      </c>
      <c r="G26" s="1" t="s">
        <v>384</v>
      </c>
      <c r="H26" s="1" t="s">
        <v>215</v>
      </c>
      <c r="I26" s="1" t="s">
        <v>216</v>
      </c>
      <c r="J26" s="33" t="s">
        <v>217</v>
      </c>
      <c r="K26" s="1" t="s">
        <v>208</v>
      </c>
      <c r="L26" s="18">
        <v>45078</v>
      </c>
      <c r="M26" s="19">
        <v>45626</v>
      </c>
      <c r="N26" s="20">
        <v>45229</v>
      </c>
      <c r="O26" s="24">
        <f t="shared" ca="1" si="1"/>
        <v>25</v>
      </c>
      <c r="P26" s="24">
        <f t="shared" ca="1" si="2"/>
        <v>4.166666666666667</v>
      </c>
      <c r="Q26" s="24">
        <f t="shared" ca="1" si="3"/>
        <v>639</v>
      </c>
      <c r="R26" s="24">
        <f t="shared" si="4"/>
        <v>2</v>
      </c>
      <c r="S26" s="40" t="s">
        <v>202</v>
      </c>
      <c r="T26" s="40" t="s">
        <v>184</v>
      </c>
      <c r="U26" s="12"/>
      <c r="V26" s="12"/>
      <c r="W26" s="12"/>
      <c r="X26" s="12"/>
      <c r="Y26" s="12"/>
      <c r="Z26" s="12"/>
    </row>
    <row r="27" spans="1:26" ht="30.6" customHeight="1" x14ac:dyDescent="0.3">
      <c r="A27" s="12">
        <v>23</v>
      </c>
      <c r="B27" s="3" t="s">
        <v>411</v>
      </c>
      <c r="C27" s="29">
        <v>31091</v>
      </c>
      <c r="D27" s="30">
        <f t="shared" ca="1" si="0"/>
        <v>40</v>
      </c>
      <c r="E27" s="30" t="s">
        <v>329</v>
      </c>
      <c r="F27" s="1">
        <v>6</v>
      </c>
      <c r="G27" s="1" t="s">
        <v>396</v>
      </c>
      <c r="H27" s="1" t="s">
        <v>188</v>
      </c>
      <c r="I27" s="1" t="s">
        <v>219</v>
      </c>
      <c r="J27" s="1" t="s">
        <v>220</v>
      </c>
      <c r="K27" s="1" t="s">
        <v>221</v>
      </c>
      <c r="L27" s="18">
        <v>45078</v>
      </c>
      <c r="M27" s="19">
        <v>45626</v>
      </c>
      <c r="N27" s="20">
        <v>45250</v>
      </c>
      <c r="O27" s="24">
        <f t="shared" ca="1" si="1"/>
        <v>25</v>
      </c>
      <c r="P27" s="24">
        <f t="shared" ca="1" si="2"/>
        <v>4.166666666666667</v>
      </c>
      <c r="Q27" s="24">
        <f t="shared" ca="1" si="3"/>
        <v>618</v>
      </c>
      <c r="R27" s="24">
        <f t="shared" si="4"/>
        <v>2</v>
      </c>
      <c r="S27" s="40" t="s">
        <v>222</v>
      </c>
      <c r="T27" s="40" t="s">
        <v>184</v>
      </c>
      <c r="U27" s="12"/>
      <c r="V27" s="12"/>
      <c r="W27" s="12"/>
      <c r="X27" s="12"/>
      <c r="Y27" s="12"/>
      <c r="Z27" s="12"/>
    </row>
    <row r="28" spans="1:26" ht="51" customHeight="1" x14ac:dyDescent="0.3">
      <c r="A28" s="12">
        <v>24</v>
      </c>
      <c r="B28" s="3" t="s">
        <v>412</v>
      </c>
      <c r="C28" s="29">
        <v>31930</v>
      </c>
      <c r="D28" s="30">
        <f t="shared" ca="1" si="0"/>
        <v>38</v>
      </c>
      <c r="E28" s="30" t="s">
        <v>329</v>
      </c>
      <c r="F28" s="1">
        <v>7</v>
      </c>
      <c r="G28" s="1" t="s">
        <v>396</v>
      </c>
      <c r="H28" s="1" t="s">
        <v>188</v>
      </c>
      <c r="I28" s="1" t="s">
        <v>413</v>
      </c>
      <c r="J28" s="1" t="s">
        <v>220</v>
      </c>
      <c r="K28" s="1" t="s">
        <v>221</v>
      </c>
      <c r="L28" s="18">
        <v>45078</v>
      </c>
      <c r="M28" s="41">
        <v>45626</v>
      </c>
      <c r="N28" s="20">
        <v>45293</v>
      </c>
      <c r="O28" s="24">
        <f t="shared" ca="1" si="1"/>
        <v>25</v>
      </c>
      <c r="P28" s="24">
        <f t="shared" ca="1" si="2"/>
        <v>4.166666666666667</v>
      </c>
      <c r="Q28" s="24">
        <f t="shared" ca="1" si="3"/>
        <v>575</v>
      </c>
      <c r="R28" s="24">
        <f t="shared" si="4"/>
        <v>4</v>
      </c>
      <c r="S28" s="40" t="s">
        <v>381</v>
      </c>
      <c r="T28" s="40" t="s">
        <v>400</v>
      </c>
      <c r="U28" s="40" t="s">
        <v>214</v>
      </c>
      <c r="V28" s="40" t="s">
        <v>183</v>
      </c>
      <c r="W28" s="12"/>
      <c r="X28" s="12"/>
      <c r="Y28" s="12"/>
      <c r="Z28" s="12"/>
    </row>
    <row r="29" spans="1:26" ht="40.799999999999997" customHeight="1" x14ac:dyDescent="0.3">
      <c r="A29" s="12">
        <v>25</v>
      </c>
      <c r="B29" s="3" t="s">
        <v>414</v>
      </c>
      <c r="C29" s="29">
        <v>28753</v>
      </c>
      <c r="D29" s="30">
        <f t="shared" ca="1" si="0"/>
        <v>46</v>
      </c>
      <c r="E29" s="30" t="s">
        <v>329</v>
      </c>
      <c r="F29" s="1">
        <v>6</v>
      </c>
      <c r="G29" s="1" t="s">
        <v>396</v>
      </c>
      <c r="H29" s="1" t="s">
        <v>188</v>
      </c>
      <c r="I29" s="1" t="s">
        <v>413</v>
      </c>
      <c r="J29" s="1" t="s">
        <v>220</v>
      </c>
      <c r="K29" s="1" t="s">
        <v>221</v>
      </c>
      <c r="L29" s="18">
        <v>45078</v>
      </c>
      <c r="M29" s="41">
        <v>45626</v>
      </c>
      <c r="N29" s="20">
        <v>45299</v>
      </c>
      <c r="O29" s="24">
        <f t="shared" ca="1" si="1"/>
        <v>25</v>
      </c>
      <c r="P29" s="24">
        <f t="shared" ca="1" si="2"/>
        <v>4.166666666666667</v>
      </c>
      <c r="Q29" s="24">
        <f t="shared" ca="1" si="3"/>
        <v>569</v>
      </c>
      <c r="R29" s="24">
        <f t="shared" si="4"/>
        <v>3</v>
      </c>
      <c r="S29" s="40" t="s">
        <v>381</v>
      </c>
      <c r="T29" s="40" t="s">
        <v>400</v>
      </c>
      <c r="U29" s="40" t="s">
        <v>229</v>
      </c>
      <c r="V29" s="12"/>
      <c r="W29" s="12"/>
      <c r="X29" s="12"/>
      <c r="Y29" s="12"/>
      <c r="Z29" s="12"/>
    </row>
    <row r="30" spans="1:26" ht="30.75" customHeight="1" x14ac:dyDescent="0.3">
      <c r="A30" s="12">
        <v>26</v>
      </c>
      <c r="B30" s="3" t="s">
        <v>415</v>
      </c>
      <c r="C30" s="29">
        <v>34696</v>
      </c>
      <c r="D30" s="30">
        <f t="shared" ca="1" si="0"/>
        <v>30</v>
      </c>
      <c r="E30" s="30" t="s">
        <v>329</v>
      </c>
      <c r="F30" s="1">
        <v>6</v>
      </c>
      <c r="G30" s="1" t="s">
        <v>366</v>
      </c>
      <c r="H30" s="1" t="s">
        <v>177</v>
      </c>
      <c r="I30" s="1" t="s">
        <v>226</v>
      </c>
      <c r="J30" s="1" t="s">
        <v>179</v>
      </c>
      <c r="K30" s="1"/>
      <c r="L30" s="18">
        <v>45108</v>
      </c>
      <c r="M30" s="19">
        <v>45473</v>
      </c>
      <c r="N30" s="20">
        <v>45229</v>
      </c>
      <c r="O30" s="24">
        <f t="shared" ca="1" si="1"/>
        <v>24</v>
      </c>
      <c r="P30" s="24">
        <f t="shared" ca="1" si="2"/>
        <v>4</v>
      </c>
      <c r="Q30" s="24">
        <f t="shared" ca="1" si="3"/>
        <v>639</v>
      </c>
      <c r="R30" s="24">
        <f t="shared" si="4"/>
        <v>2</v>
      </c>
      <c r="S30" s="40" t="s">
        <v>192</v>
      </c>
      <c r="T30" s="40" t="s">
        <v>193</v>
      </c>
      <c r="U30" s="12"/>
      <c r="V30" s="12"/>
      <c r="W30" s="12"/>
      <c r="X30" s="12"/>
      <c r="Y30" s="12"/>
      <c r="Z30" s="12"/>
    </row>
    <row r="31" spans="1:26" ht="23.25" customHeight="1" x14ac:dyDescent="0.3">
      <c r="A31" s="12">
        <v>27</v>
      </c>
      <c r="B31" s="3" t="s">
        <v>416</v>
      </c>
      <c r="C31" s="29">
        <v>27209</v>
      </c>
      <c r="D31" s="30">
        <f t="shared" ca="1" si="0"/>
        <v>51</v>
      </c>
      <c r="E31" s="30" t="s">
        <v>329</v>
      </c>
      <c r="F31" s="1">
        <v>9</v>
      </c>
      <c r="G31" s="1" t="s">
        <v>384</v>
      </c>
      <c r="H31" s="1" t="s">
        <v>417</v>
      </c>
      <c r="I31" s="1" t="s">
        <v>418</v>
      </c>
      <c r="J31" s="1" t="s">
        <v>217</v>
      </c>
      <c r="K31" s="1" t="s">
        <v>419</v>
      </c>
      <c r="L31" s="18">
        <v>45139</v>
      </c>
      <c r="M31" s="19">
        <v>45473</v>
      </c>
      <c r="N31" s="20">
        <v>45209</v>
      </c>
      <c r="O31" s="24">
        <f t="shared" ca="1" si="1"/>
        <v>23</v>
      </c>
      <c r="P31" s="24">
        <f t="shared" ca="1" si="2"/>
        <v>3.8333333333333335</v>
      </c>
      <c r="Q31" s="24">
        <f t="shared" ca="1" si="3"/>
        <v>659</v>
      </c>
      <c r="R31" s="24">
        <f t="shared" si="4"/>
        <v>2</v>
      </c>
      <c r="S31" s="40" t="s">
        <v>182</v>
      </c>
      <c r="T31" s="40" t="s">
        <v>235</v>
      </c>
      <c r="U31" s="12"/>
      <c r="V31" s="12"/>
      <c r="W31" s="12"/>
      <c r="X31" s="12"/>
      <c r="Y31" s="12"/>
      <c r="Z31" s="12"/>
    </row>
    <row r="32" spans="1:26" ht="24.75" customHeight="1" x14ac:dyDescent="0.3">
      <c r="A32" s="12">
        <v>28</v>
      </c>
      <c r="B32" s="3" t="s">
        <v>420</v>
      </c>
      <c r="C32" s="29">
        <v>28554</v>
      </c>
      <c r="D32" s="30">
        <f t="shared" ca="1" si="0"/>
        <v>47</v>
      </c>
      <c r="E32" s="30" t="s">
        <v>329</v>
      </c>
      <c r="F32" s="1">
        <v>6</v>
      </c>
      <c r="G32" s="1" t="s">
        <v>340</v>
      </c>
      <c r="H32" s="1" t="s">
        <v>357</v>
      </c>
      <c r="I32" s="1" t="s">
        <v>358</v>
      </c>
      <c r="J32" s="1" t="s">
        <v>421</v>
      </c>
      <c r="K32" s="1" t="s">
        <v>344</v>
      </c>
      <c r="L32" s="18">
        <v>45139</v>
      </c>
      <c r="M32" s="19">
        <v>45473</v>
      </c>
      <c r="N32" s="20">
        <v>45299</v>
      </c>
      <c r="O32" s="24">
        <f t="shared" ca="1" si="1"/>
        <v>23</v>
      </c>
      <c r="P32" s="24">
        <f t="shared" ca="1" si="2"/>
        <v>3.8333333333333335</v>
      </c>
      <c r="Q32" s="24">
        <f t="shared" ca="1" si="3"/>
        <v>569</v>
      </c>
      <c r="R32" s="24">
        <f t="shared" si="4"/>
        <v>2</v>
      </c>
      <c r="S32" s="40" t="s">
        <v>214</v>
      </c>
      <c r="T32" s="40" t="s">
        <v>229</v>
      </c>
      <c r="U32" s="12"/>
      <c r="V32" s="12"/>
      <c r="W32" s="12"/>
      <c r="X32" s="12"/>
      <c r="Y32" s="12"/>
      <c r="Z32" s="12"/>
    </row>
    <row r="33" spans="1:26" ht="26.25" customHeight="1" x14ac:dyDescent="0.3">
      <c r="A33" s="12">
        <v>29</v>
      </c>
      <c r="B33" s="3" t="s">
        <v>422</v>
      </c>
      <c r="C33" s="29">
        <v>30261</v>
      </c>
      <c r="D33" s="30">
        <f t="shared" ca="1" si="0"/>
        <v>42</v>
      </c>
      <c r="E33" s="30" t="s">
        <v>329</v>
      </c>
      <c r="F33" s="1">
        <v>6</v>
      </c>
      <c r="G33" s="1" t="s">
        <v>396</v>
      </c>
      <c r="H33" s="1" t="s">
        <v>188</v>
      </c>
      <c r="I33" s="1" t="s">
        <v>413</v>
      </c>
      <c r="J33" s="1" t="s">
        <v>220</v>
      </c>
      <c r="K33" s="1" t="s">
        <v>221</v>
      </c>
      <c r="L33" s="18">
        <v>45139</v>
      </c>
      <c r="M33" s="19">
        <v>45473</v>
      </c>
      <c r="N33" s="20">
        <v>45293</v>
      </c>
      <c r="O33" s="24">
        <f t="shared" ca="1" si="1"/>
        <v>23</v>
      </c>
      <c r="P33" s="24">
        <f t="shared" ca="1" si="2"/>
        <v>3.8333333333333335</v>
      </c>
      <c r="Q33" s="24">
        <f t="shared" ca="1" si="3"/>
        <v>575</v>
      </c>
      <c r="R33" s="24">
        <f t="shared" si="4"/>
        <v>2</v>
      </c>
      <c r="S33" s="40" t="s">
        <v>202</v>
      </c>
      <c r="T33" s="40" t="s">
        <v>184</v>
      </c>
      <c r="U33" s="12"/>
      <c r="V33" s="12"/>
      <c r="W33" s="12"/>
      <c r="X33" s="12"/>
      <c r="Y33" s="12"/>
      <c r="Z33" s="12"/>
    </row>
    <row r="34" spans="1:26" ht="24.75" customHeight="1" x14ac:dyDescent="0.3">
      <c r="A34" s="12">
        <v>30</v>
      </c>
      <c r="B34" s="3" t="s">
        <v>423</v>
      </c>
      <c r="C34" s="29">
        <v>30023</v>
      </c>
      <c r="D34" s="30">
        <f t="shared" ca="1" si="0"/>
        <v>43</v>
      </c>
      <c r="E34" s="30" t="s">
        <v>329</v>
      </c>
      <c r="F34" s="1">
        <v>7</v>
      </c>
      <c r="G34" s="1" t="s">
        <v>384</v>
      </c>
      <c r="H34" s="1" t="s">
        <v>385</v>
      </c>
      <c r="I34" s="1" t="s">
        <v>386</v>
      </c>
      <c r="J34" s="1" t="s">
        <v>387</v>
      </c>
      <c r="K34" s="1" t="s">
        <v>208</v>
      </c>
      <c r="L34" s="18">
        <v>45170</v>
      </c>
      <c r="M34" s="19">
        <v>45535</v>
      </c>
      <c r="N34" s="20">
        <v>45170</v>
      </c>
      <c r="O34" s="24">
        <f t="shared" ca="1" si="1"/>
        <v>22</v>
      </c>
      <c r="P34" s="24">
        <f t="shared" ca="1" si="2"/>
        <v>3.6666666666666665</v>
      </c>
      <c r="Q34" s="24">
        <f t="shared" ca="1" si="3"/>
        <v>698</v>
      </c>
      <c r="R34" s="24">
        <f t="shared" si="4"/>
        <v>2</v>
      </c>
      <c r="S34" s="40" t="s">
        <v>424</v>
      </c>
      <c r="T34" s="40" t="s">
        <v>184</v>
      </c>
      <c r="U34" s="12"/>
      <c r="V34" s="12"/>
      <c r="W34" s="12"/>
      <c r="X34" s="12"/>
      <c r="Y34" s="12"/>
      <c r="Z34" s="12"/>
    </row>
    <row r="35" spans="1:26" ht="26.25" customHeight="1" x14ac:dyDescent="0.3">
      <c r="A35" s="26">
        <v>31</v>
      </c>
      <c r="B35" s="36" t="s">
        <v>425</v>
      </c>
      <c r="C35" s="29">
        <v>29602</v>
      </c>
      <c r="D35" s="30">
        <f t="shared" ca="1" si="0"/>
        <v>44</v>
      </c>
      <c r="E35" s="30" t="s">
        <v>329</v>
      </c>
      <c r="F35" s="28">
        <v>6</v>
      </c>
      <c r="G35" s="28" t="s">
        <v>340</v>
      </c>
      <c r="H35" s="28" t="s">
        <v>377</v>
      </c>
      <c r="I35" s="28" t="s">
        <v>426</v>
      </c>
      <c r="J35" s="28" t="s">
        <v>427</v>
      </c>
      <c r="K35" s="28" t="s">
        <v>344</v>
      </c>
      <c r="L35" s="37">
        <v>45200</v>
      </c>
      <c r="M35" s="39">
        <v>45382</v>
      </c>
      <c r="N35" s="20">
        <v>45222</v>
      </c>
      <c r="O35" s="24">
        <f t="shared" ca="1" si="1"/>
        <v>21</v>
      </c>
      <c r="P35" s="24">
        <f t="shared" ca="1" si="2"/>
        <v>3.5</v>
      </c>
      <c r="Q35" s="24">
        <f t="shared" ca="1" si="3"/>
        <v>646</v>
      </c>
      <c r="R35" s="24">
        <f t="shared" si="4"/>
        <v>2</v>
      </c>
      <c r="S35" s="40" t="s">
        <v>202</v>
      </c>
      <c r="T35" s="40" t="s">
        <v>192</v>
      </c>
      <c r="U35" s="12"/>
      <c r="V35" s="12"/>
      <c r="W35" s="12"/>
      <c r="X35" s="12"/>
      <c r="Y35" s="12"/>
      <c r="Z35" s="12"/>
    </row>
    <row r="36" spans="1:26" ht="22.5" customHeight="1" x14ac:dyDescent="0.3">
      <c r="A36" s="12">
        <v>32</v>
      </c>
      <c r="B36" s="3" t="s">
        <v>428</v>
      </c>
      <c r="C36" s="29">
        <v>29395</v>
      </c>
      <c r="D36" s="30">
        <f t="shared" ca="1" si="0"/>
        <v>45</v>
      </c>
      <c r="E36" s="30" t="s">
        <v>329</v>
      </c>
      <c r="F36" s="1">
        <v>6</v>
      </c>
      <c r="G36" s="1" t="s">
        <v>384</v>
      </c>
      <c r="H36" s="1" t="s">
        <v>429</v>
      </c>
      <c r="I36" s="1" t="s">
        <v>430</v>
      </c>
      <c r="J36" s="1" t="s">
        <v>213</v>
      </c>
      <c r="K36" s="1" t="s">
        <v>208</v>
      </c>
      <c r="L36" s="18">
        <v>45200</v>
      </c>
      <c r="M36" s="19">
        <v>45565</v>
      </c>
      <c r="N36" s="20">
        <v>45362</v>
      </c>
      <c r="O36" s="24">
        <f t="shared" ca="1" si="1"/>
        <v>21</v>
      </c>
      <c r="P36" s="24">
        <f t="shared" ca="1" si="2"/>
        <v>3.5</v>
      </c>
      <c r="Q36" s="24">
        <f t="shared" ca="1" si="3"/>
        <v>506</v>
      </c>
      <c r="R36" s="24">
        <f t="shared" si="4"/>
        <v>2</v>
      </c>
      <c r="S36" s="40" t="s">
        <v>184</v>
      </c>
      <c r="T36" s="40" t="s">
        <v>183</v>
      </c>
      <c r="U36" s="12"/>
      <c r="V36" s="12"/>
      <c r="W36" s="12"/>
      <c r="X36" s="12"/>
      <c r="Y36" s="12"/>
      <c r="Z36" s="12"/>
    </row>
    <row r="37" spans="1:26" ht="21" customHeight="1" x14ac:dyDescent="0.3">
      <c r="A37" s="12">
        <v>33</v>
      </c>
      <c r="B37" s="3" t="s">
        <v>431</v>
      </c>
      <c r="C37" s="29">
        <v>24936</v>
      </c>
      <c r="D37" s="30">
        <f t="shared" ca="1" si="0"/>
        <v>57</v>
      </c>
      <c r="E37" s="30" t="s">
        <v>329</v>
      </c>
      <c r="F37" s="1">
        <v>7</v>
      </c>
      <c r="G37" s="1" t="s">
        <v>384</v>
      </c>
      <c r="H37" s="1" t="s">
        <v>432</v>
      </c>
      <c r="I37" s="1" t="s">
        <v>418</v>
      </c>
      <c r="J37" s="1" t="s">
        <v>217</v>
      </c>
      <c r="K37" s="1" t="s">
        <v>208</v>
      </c>
      <c r="L37" s="18">
        <v>45200</v>
      </c>
      <c r="M37" s="19">
        <v>45565</v>
      </c>
      <c r="N37" s="20">
        <v>45187</v>
      </c>
      <c r="O37" s="24">
        <f t="shared" ca="1" si="1"/>
        <v>21</v>
      </c>
      <c r="P37" s="24">
        <f t="shared" ca="1" si="2"/>
        <v>3.5</v>
      </c>
      <c r="Q37" s="24">
        <f t="shared" ca="1" si="3"/>
        <v>681</v>
      </c>
      <c r="R37" s="24">
        <f t="shared" si="4"/>
        <v>1</v>
      </c>
      <c r="S37" s="40" t="s">
        <v>184</v>
      </c>
      <c r="T37" s="12"/>
      <c r="U37" s="12"/>
      <c r="V37" s="12"/>
      <c r="W37" s="12"/>
      <c r="X37" s="12"/>
      <c r="Y37" s="12"/>
      <c r="Z37" s="12"/>
    </row>
    <row r="38" spans="1:26" ht="39" customHeight="1" x14ac:dyDescent="0.3">
      <c r="A38" s="12">
        <v>34</v>
      </c>
      <c r="B38" s="3" t="s">
        <v>433</v>
      </c>
      <c r="C38" s="29">
        <v>31917</v>
      </c>
      <c r="D38" s="30">
        <f t="shared" ca="1" si="0"/>
        <v>38</v>
      </c>
      <c r="E38" s="30" t="s">
        <v>329</v>
      </c>
      <c r="F38" s="1">
        <v>7</v>
      </c>
      <c r="G38" s="1" t="s">
        <v>384</v>
      </c>
      <c r="H38" s="1" t="s">
        <v>429</v>
      </c>
      <c r="I38" s="1" t="s">
        <v>434</v>
      </c>
      <c r="J38" s="1" t="s">
        <v>213</v>
      </c>
      <c r="K38" s="1" t="s">
        <v>208</v>
      </c>
      <c r="L38" s="18">
        <v>45200</v>
      </c>
      <c r="M38" s="19">
        <v>45565</v>
      </c>
      <c r="N38" s="20">
        <v>45341</v>
      </c>
      <c r="O38" s="24">
        <f t="shared" ca="1" si="1"/>
        <v>21</v>
      </c>
      <c r="P38" s="24">
        <f t="shared" ca="1" si="2"/>
        <v>3.5</v>
      </c>
      <c r="Q38" s="24">
        <f t="shared" ca="1" si="3"/>
        <v>527</v>
      </c>
      <c r="R38" s="24">
        <f t="shared" si="4"/>
        <v>2</v>
      </c>
      <c r="S38" s="40" t="s">
        <v>184</v>
      </c>
      <c r="T38" s="40" t="s">
        <v>183</v>
      </c>
      <c r="U38" s="12"/>
      <c r="V38" s="12"/>
      <c r="W38" s="12"/>
      <c r="X38" s="12"/>
      <c r="Y38" s="12"/>
      <c r="Z38" s="12"/>
    </row>
    <row r="39" spans="1:26" ht="25.5" customHeight="1" x14ac:dyDescent="0.3">
      <c r="A39" s="12">
        <v>35</v>
      </c>
      <c r="B39" s="3" t="s">
        <v>435</v>
      </c>
      <c r="C39" s="29">
        <v>25708</v>
      </c>
      <c r="D39" s="30">
        <v>53</v>
      </c>
      <c r="E39" s="30" t="s">
        <v>329</v>
      </c>
      <c r="F39" s="1">
        <v>6</v>
      </c>
      <c r="G39" s="1" t="s">
        <v>384</v>
      </c>
      <c r="H39" s="1" t="s">
        <v>205</v>
      </c>
      <c r="I39" s="1" t="s">
        <v>206</v>
      </c>
      <c r="J39" s="1" t="s">
        <v>207</v>
      </c>
      <c r="K39" s="1" t="s">
        <v>208</v>
      </c>
      <c r="L39" s="18">
        <v>45231</v>
      </c>
      <c r="M39" s="19">
        <v>45596</v>
      </c>
      <c r="N39" s="20">
        <v>45236</v>
      </c>
      <c r="O39" s="24">
        <f t="shared" ca="1" si="1"/>
        <v>20</v>
      </c>
      <c r="P39" s="24">
        <f t="shared" ca="1" si="2"/>
        <v>3.3333333333333335</v>
      </c>
      <c r="Q39" s="24">
        <f t="shared" ca="1" si="3"/>
        <v>632</v>
      </c>
      <c r="R39" s="24">
        <f t="shared" si="4"/>
        <v>1</v>
      </c>
      <c r="S39" s="40" t="s">
        <v>184</v>
      </c>
      <c r="T39" s="12"/>
      <c r="U39" s="12"/>
      <c r="V39" s="12"/>
      <c r="W39" s="12"/>
      <c r="X39" s="12"/>
      <c r="Y39" s="12"/>
      <c r="Z39" s="12"/>
    </row>
    <row r="40" spans="1:26" ht="30.6" customHeight="1" x14ac:dyDescent="0.3">
      <c r="A40" s="12">
        <v>36</v>
      </c>
      <c r="B40" s="3" t="s">
        <v>436</v>
      </c>
      <c r="C40" s="29">
        <v>26665</v>
      </c>
      <c r="D40" s="30">
        <f t="shared" ref="D40:D47" ca="1" si="5">DATEDIF(C40,$N$1,"Y")</f>
        <v>52</v>
      </c>
      <c r="E40" s="30" t="s">
        <v>329</v>
      </c>
      <c r="F40" s="1">
        <v>7</v>
      </c>
      <c r="G40" s="1" t="s">
        <v>437</v>
      </c>
      <c r="H40" s="1" t="s">
        <v>438</v>
      </c>
      <c r="I40" s="1" t="s">
        <v>439</v>
      </c>
      <c r="J40" s="1" t="s">
        <v>440</v>
      </c>
      <c r="K40" s="1" t="s">
        <v>250</v>
      </c>
      <c r="L40" s="18">
        <v>45231</v>
      </c>
      <c r="M40" s="19">
        <v>45596</v>
      </c>
      <c r="N40" s="20">
        <v>45208</v>
      </c>
      <c r="O40" s="24">
        <f t="shared" ca="1" si="1"/>
        <v>20</v>
      </c>
      <c r="P40" s="24">
        <f t="shared" ca="1" si="2"/>
        <v>3.3333333333333335</v>
      </c>
      <c r="Q40" s="24">
        <f t="shared" ca="1" si="3"/>
        <v>660</v>
      </c>
      <c r="R40" s="24">
        <f t="shared" si="4"/>
        <v>2</v>
      </c>
      <c r="S40" s="40" t="s">
        <v>202</v>
      </c>
      <c r="T40" s="40" t="s">
        <v>184</v>
      </c>
      <c r="U40" s="12"/>
      <c r="V40" s="12"/>
      <c r="W40" s="12"/>
      <c r="X40" s="12"/>
      <c r="Y40" s="12"/>
      <c r="Z40" s="12"/>
    </row>
    <row r="41" spans="1:26" ht="30.6" customHeight="1" x14ac:dyDescent="0.3">
      <c r="A41" s="12">
        <v>37</v>
      </c>
      <c r="B41" s="3" t="s">
        <v>441</v>
      </c>
      <c r="C41" s="29">
        <v>30837</v>
      </c>
      <c r="D41" s="30">
        <f t="shared" ca="1" si="5"/>
        <v>41</v>
      </c>
      <c r="E41" s="30" t="s">
        <v>329</v>
      </c>
      <c r="F41" s="1">
        <v>6</v>
      </c>
      <c r="G41" s="1" t="s">
        <v>384</v>
      </c>
      <c r="H41" s="1" t="s">
        <v>442</v>
      </c>
      <c r="I41" s="1" t="s">
        <v>443</v>
      </c>
      <c r="J41" s="1" t="s">
        <v>207</v>
      </c>
      <c r="K41" s="1" t="s">
        <v>208</v>
      </c>
      <c r="L41" s="18">
        <v>45261</v>
      </c>
      <c r="M41" s="19">
        <v>45626</v>
      </c>
      <c r="N41" s="20">
        <v>45257</v>
      </c>
      <c r="O41" s="24">
        <f t="shared" ca="1" si="1"/>
        <v>19</v>
      </c>
      <c r="P41" s="24">
        <f t="shared" ca="1" si="2"/>
        <v>3.1666666666666665</v>
      </c>
      <c r="Q41" s="24">
        <f t="shared" ca="1" si="3"/>
        <v>611</v>
      </c>
      <c r="R41" s="24">
        <f t="shared" si="4"/>
        <v>1</v>
      </c>
      <c r="S41" s="40" t="s">
        <v>184</v>
      </c>
      <c r="T41" s="12"/>
      <c r="U41" s="12"/>
      <c r="V41" s="12"/>
      <c r="W41" s="12"/>
      <c r="X41" s="12"/>
      <c r="Y41" s="12"/>
      <c r="Z41" s="12"/>
    </row>
    <row r="42" spans="1:26" ht="30.6" customHeight="1" x14ac:dyDescent="0.3">
      <c r="A42" s="26">
        <v>38</v>
      </c>
      <c r="B42" s="36" t="s">
        <v>444</v>
      </c>
      <c r="C42" s="29">
        <v>29038</v>
      </c>
      <c r="D42" s="30">
        <f t="shared" ca="1" si="5"/>
        <v>46</v>
      </c>
      <c r="E42" s="30" t="s">
        <v>329</v>
      </c>
      <c r="F42" s="28">
        <v>7</v>
      </c>
      <c r="G42" s="28" t="s">
        <v>384</v>
      </c>
      <c r="H42" s="28" t="s">
        <v>445</v>
      </c>
      <c r="I42" s="28" t="s">
        <v>434</v>
      </c>
      <c r="J42" s="28" t="s">
        <v>213</v>
      </c>
      <c r="K42" s="28" t="s">
        <v>208</v>
      </c>
      <c r="L42" s="37">
        <v>45292</v>
      </c>
      <c r="M42" s="39">
        <v>45473</v>
      </c>
      <c r="N42" s="20">
        <v>45306</v>
      </c>
      <c r="O42" s="24">
        <f t="shared" ca="1" si="1"/>
        <v>18</v>
      </c>
      <c r="P42" s="24">
        <f t="shared" ca="1" si="2"/>
        <v>3</v>
      </c>
      <c r="Q42" s="24">
        <f t="shared" ca="1" si="3"/>
        <v>562</v>
      </c>
      <c r="R42" s="24">
        <f t="shared" si="4"/>
        <v>1</v>
      </c>
      <c r="S42" s="40" t="s">
        <v>401</v>
      </c>
      <c r="T42" s="12"/>
      <c r="U42" s="12"/>
      <c r="V42" s="12"/>
      <c r="W42" s="12"/>
      <c r="X42" s="12"/>
      <c r="Y42" s="12"/>
      <c r="Z42" s="12"/>
    </row>
    <row r="43" spans="1:26" ht="27" customHeight="1" x14ac:dyDescent="0.3">
      <c r="A43" s="44">
        <v>39</v>
      </c>
      <c r="B43" s="43" t="s">
        <v>446</v>
      </c>
      <c r="C43" s="29">
        <v>31855</v>
      </c>
      <c r="D43" s="30">
        <f t="shared" ca="1" si="5"/>
        <v>38</v>
      </c>
      <c r="E43" s="30" t="s">
        <v>329</v>
      </c>
      <c r="F43" s="1">
        <v>6</v>
      </c>
      <c r="G43" s="1" t="s">
        <v>447</v>
      </c>
      <c r="H43" s="1" t="s">
        <v>448</v>
      </c>
      <c r="I43" s="1" t="s">
        <v>449</v>
      </c>
      <c r="J43" s="1" t="s">
        <v>450</v>
      </c>
      <c r="K43" s="1" t="s">
        <v>451</v>
      </c>
      <c r="L43" s="18">
        <v>45323</v>
      </c>
      <c r="M43" s="19">
        <v>45535</v>
      </c>
      <c r="N43" s="20">
        <v>45334</v>
      </c>
      <c r="O43" s="24">
        <f t="shared" ca="1" si="1"/>
        <v>17</v>
      </c>
      <c r="P43" s="24">
        <f t="shared" ca="1" si="2"/>
        <v>2.8333333333333335</v>
      </c>
      <c r="Q43" s="24">
        <f t="shared" ca="1" si="3"/>
        <v>534</v>
      </c>
      <c r="R43" s="24">
        <f t="shared" si="4"/>
        <v>1</v>
      </c>
      <c r="S43" s="40" t="s">
        <v>183</v>
      </c>
      <c r="T43" s="12"/>
      <c r="U43" s="12"/>
      <c r="V43" s="12"/>
      <c r="W43" s="12"/>
      <c r="X43" s="12"/>
      <c r="Y43" s="12"/>
      <c r="Z43" s="12"/>
    </row>
    <row r="44" spans="1:26" ht="30.6" customHeight="1" x14ac:dyDescent="0.3">
      <c r="A44" s="26">
        <v>40</v>
      </c>
      <c r="B44" s="36" t="s">
        <v>452</v>
      </c>
      <c r="C44" s="29">
        <v>32233</v>
      </c>
      <c r="D44" s="30">
        <f t="shared" ca="1" si="5"/>
        <v>37</v>
      </c>
      <c r="E44" s="30" t="s">
        <v>329</v>
      </c>
      <c r="F44" s="1">
        <v>6</v>
      </c>
      <c r="G44" s="1" t="s">
        <v>384</v>
      </c>
      <c r="H44" s="1" t="s">
        <v>453</v>
      </c>
      <c r="I44" s="1" t="s">
        <v>454</v>
      </c>
      <c r="J44" s="1" t="s">
        <v>207</v>
      </c>
      <c r="K44" s="1" t="s">
        <v>208</v>
      </c>
      <c r="L44" s="18">
        <v>45352</v>
      </c>
      <c r="M44" s="19">
        <v>45535</v>
      </c>
      <c r="N44" s="20">
        <v>45334</v>
      </c>
      <c r="O44" s="24">
        <f t="shared" ca="1" si="1"/>
        <v>16</v>
      </c>
      <c r="P44" s="24">
        <f t="shared" ca="1" si="2"/>
        <v>2.6666666666666665</v>
      </c>
      <c r="Q44" s="24">
        <f t="shared" ca="1" si="3"/>
        <v>534</v>
      </c>
      <c r="R44" s="24">
        <f t="shared" si="4"/>
        <v>1</v>
      </c>
      <c r="S44" s="40" t="s">
        <v>183</v>
      </c>
      <c r="T44" s="12"/>
      <c r="U44" s="12"/>
      <c r="V44" s="12"/>
      <c r="W44" s="12"/>
      <c r="X44" s="12"/>
      <c r="Y44" s="12"/>
      <c r="Z44" s="12"/>
    </row>
    <row r="45" spans="1:26" ht="30.6" customHeight="1" x14ac:dyDescent="0.3">
      <c r="A45" s="12">
        <v>41</v>
      </c>
      <c r="B45" s="3" t="s">
        <v>455</v>
      </c>
      <c r="C45" s="29">
        <v>35191</v>
      </c>
      <c r="D45" s="30">
        <f t="shared" ca="1" si="5"/>
        <v>29</v>
      </c>
      <c r="E45" s="30" t="s">
        <v>329</v>
      </c>
      <c r="F45" s="1">
        <v>8</v>
      </c>
      <c r="G45" s="1" t="s">
        <v>456</v>
      </c>
      <c r="H45" s="1" t="s">
        <v>457</v>
      </c>
      <c r="I45" s="1" t="s">
        <v>458</v>
      </c>
      <c r="J45" s="1" t="s">
        <v>459</v>
      </c>
      <c r="K45" s="1" t="s">
        <v>267</v>
      </c>
      <c r="L45" s="18">
        <v>45352</v>
      </c>
      <c r="M45" s="19">
        <v>45535</v>
      </c>
      <c r="N45" s="20">
        <v>45356</v>
      </c>
      <c r="O45" s="24">
        <f t="shared" ca="1" si="1"/>
        <v>16</v>
      </c>
      <c r="P45" s="24">
        <f t="shared" ca="1" si="2"/>
        <v>2.6666666666666665</v>
      </c>
      <c r="Q45" s="24">
        <f t="shared" ca="1" si="3"/>
        <v>512</v>
      </c>
      <c r="R45" s="24">
        <f t="shared" si="4"/>
        <v>1</v>
      </c>
      <c r="S45" s="40" t="s">
        <v>183</v>
      </c>
      <c r="T45" s="12"/>
      <c r="U45" s="12"/>
      <c r="V45" s="12"/>
      <c r="W45" s="12"/>
      <c r="X45" s="12"/>
      <c r="Y45" s="12"/>
      <c r="Z45" s="12"/>
    </row>
    <row r="46" spans="1:26" ht="20.399999999999999" customHeight="1" x14ac:dyDescent="0.3">
      <c r="A46" s="12">
        <v>42</v>
      </c>
      <c r="B46" s="3" t="s">
        <v>460</v>
      </c>
      <c r="C46" s="29">
        <v>29437</v>
      </c>
      <c r="D46" s="30">
        <f t="shared" ca="1" si="5"/>
        <v>44</v>
      </c>
      <c r="E46" s="30" t="s">
        <v>329</v>
      </c>
      <c r="F46" s="1">
        <v>9</v>
      </c>
      <c r="G46" s="1" t="s">
        <v>384</v>
      </c>
      <c r="H46" s="1" t="s">
        <v>231</v>
      </c>
      <c r="I46" s="1" t="s">
        <v>232</v>
      </c>
      <c r="J46" s="1" t="s">
        <v>233</v>
      </c>
      <c r="K46" s="1" t="s">
        <v>201</v>
      </c>
      <c r="L46" s="18">
        <v>45352</v>
      </c>
      <c r="M46" s="19">
        <v>45535</v>
      </c>
      <c r="N46" s="20">
        <v>45352</v>
      </c>
      <c r="O46" s="24">
        <f t="shared" ca="1" si="1"/>
        <v>16</v>
      </c>
      <c r="P46" s="24">
        <f t="shared" ca="1" si="2"/>
        <v>2.6666666666666665</v>
      </c>
      <c r="Q46" s="24">
        <f t="shared" ca="1" si="3"/>
        <v>516</v>
      </c>
      <c r="R46" s="24">
        <f t="shared" si="4"/>
        <v>1</v>
      </c>
      <c r="S46" s="40" t="s">
        <v>234</v>
      </c>
      <c r="T46" s="12"/>
      <c r="U46" s="12"/>
      <c r="V46" s="12"/>
      <c r="W46" s="12"/>
      <c r="X46" s="12"/>
      <c r="Y46" s="12"/>
      <c r="Z46" s="12"/>
    </row>
    <row r="47" spans="1:26" ht="28.5" customHeight="1" x14ac:dyDescent="0.3">
      <c r="A47" s="12">
        <v>43</v>
      </c>
      <c r="B47" s="3" t="s">
        <v>461</v>
      </c>
      <c r="C47" s="29"/>
      <c r="D47" s="30">
        <f t="shared" ca="1" si="5"/>
        <v>125</v>
      </c>
      <c r="E47" s="30" t="s">
        <v>329</v>
      </c>
      <c r="F47" s="1">
        <v>7</v>
      </c>
      <c r="G47" s="1" t="s">
        <v>384</v>
      </c>
      <c r="H47" s="1" t="s">
        <v>462</v>
      </c>
      <c r="I47" s="1" t="s">
        <v>212</v>
      </c>
      <c r="J47" s="1" t="s">
        <v>213</v>
      </c>
      <c r="K47" s="1" t="s">
        <v>208</v>
      </c>
      <c r="L47" s="18">
        <v>45383</v>
      </c>
      <c r="M47" s="19">
        <v>45535</v>
      </c>
      <c r="N47" s="20">
        <v>45355</v>
      </c>
      <c r="O47" s="24">
        <f t="shared" ca="1" si="1"/>
        <v>15</v>
      </c>
      <c r="P47" s="24">
        <f t="shared" ca="1" si="2"/>
        <v>2.5</v>
      </c>
      <c r="Q47" s="24">
        <f t="shared" ca="1" si="3"/>
        <v>513</v>
      </c>
      <c r="R47" s="24">
        <f t="shared" si="4"/>
        <v>1</v>
      </c>
      <c r="S47" s="40" t="s">
        <v>184</v>
      </c>
      <c r="T47" s="12"/>
      <c r="U47" s="12"/>
      <c r="V47" s="12"/>
      <c r="W47" s="12"/>
      <c r="X47" s="12"/>
      <c r="Y47" s="12"/>
      <c r="Z47" s="12"/>
    </row>
    <row r="48" spans="1:26" ht="19.5" customHeight="1" x14ac:dyDescent="0.3">
      <c r="A48" s="12">
        <v>44</v>
      </c>
      <c r="B48" s="43" t="s">
        <v>463</v>
      </c>
      <c r="C48" s="29"/>
      <c r="D48" s="29"/>
      <c r="E48" s="30" t="s">
        <v>329</v>
      </c>
      <c r="F48" s="1">
        <v>8</v>
      </c>
      <c r="G48" s="1" t="s">
        <v>464</v>
      </c>
      <c r="H48" s="1" t="s">
        <v>242</v>
      </c>
      <c r="I48" s="1" t="s">
        <v>243</v>
      </c>
      <c r="J48" s="1" t="s">
        <v>244</v>
      </c>
      <c r="K48" s="1" t="s">
        <v>240</v>
      </c>
      <c r="L48" s="42">
        <v>45444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3">
      <c r="A49" s="12">
        <v>45</v>
      </c>
      <c r="B49" s="43" t="s">
        <v>465</v>
      </c>
      <c r="C49" s="29"/>
      <c r="D49" s="29"/>
      <c r="E49" s="30" t="s">
        <v>329</v>
      </c>
      <c r="F49" s="1"/>
      <c r="G49" s="1" t="s">
        <v>464</v>
      </c>
      <c r="H49" s="1" t="s">
        <v>242</v>
      </c>
      <c r="I49" s="1" t="s">
        <v>243</v>
      </c>
      <c r="J49" s="1" t="s">
        <v>244</v>
      </c>
      <c r="K49" s="1" t="s">
        <v>240</v>
      </c>
      <c r="L49" s="42">
        <v>45444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</sheetData>
  <autoFilter ref="A1:Z47" xr:uid="{00000000-0009-0000-0000-000003000000}"/>
  <conditionalFormatting sqref="N5:R47">
    <cfRule type="cellIs" dxfId="1" priority="1" operator="greaterThan">
      <formula>44774</formula>
    </cfRule>
    <cfRule type="timePeriod" dxfId="0" priority="2" timePeriod="lastWeek">
      <formula>AND(TODAY()-ROUNDDOWN(N5,0)&gt;=(WEEKDAY(TODAY())),TODAY()-ROUNDDOWN(N5,0)&lt;(WEEKDAY(TODAY())+7))</formula>
    </cfRule>
  </conditionalFormatting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workbookViewId="0">
      <selection activeCell="F27" sqref="F27"/>
    </sheetView>
  </sheetViews>
  <sheetFormatPr baseColWidth="10" defaultColWidth="11.44140625" defaultRowHeight="14.4" x14ac:dyDescent="0.3"/>
  <cols>
    <col min="1" max="1" width="19" customWidth="1"/>
    <col min="2" max="2" width="13.88671875" bestFit="1" customWidth="1"/>
    <col min="3" max="3" width="12.33203125" bestFit="1" customWidth="1"/>
  </cols>
  <sheetData>
    <row r="1" spans="1:4" x14ac:dyDescent="0.3">
      <c r="A1" s="2" t="s">
        <v>466</v>
      </c>
      <c r="B1" s="2" t="s">
        <v>467</v>
      </c>
      <c r="C1" s="2" t="s">
        <v>468</v>
      </c>
      <c r="D1" s="2" t="s">
        <v>469</v>
      </c>
    </row>
    <row r="2" spans="1:4" x14ac:dyDescent="0.3">
      <c r="A2" t="s">
        <v>470</v>
      </c>
      <c r="B2" t="s">
        <v>471</v>
      </c>
      <c r="C2" t="s">
        <v>437</v>
      </c>
      <c r="D2" s="34">
        <v>44866</v>
      </c>
    </row>
    <row r="3" spans="1:4" x14ac:dyDescent="0.3">
      <c r="A3" t="s">
        <v>472</v>
      </c>
      <c r="B3" t="s">
        <v>471</v>
      </c>
      <c r="C3" t="s">
        <v>473</v>
      </c>
      <c r="D3" s="34">
        <v>44927</v>
      </c>
    </row>
    <row r="4" spans="1:4" x14ac:dyDescent="0.3">
      <c r="A4" t="s">
        <v>474</v>
      </c>
      <c r="B4" t="s">
        <v>363</v>
      </c>
      <c r="C4" t="s">
        <v>471</v>
      </c>
      <c r="D4" s="34">
        <v>44927</v>
      </c>
    </row>
    <row r="5" spans="1:4" x14ac:dyDescent="0.3">
      <c r="A5" t="s">
        <v>475</v>
      </c>
      <c r="B5" t="s">
        <v>330</v>
      </c>
      <c r="C5" t="s">
        <v>471</v>
      </c>
      <c r="D5" s="34">
        <v>45078</v>
      </c>
    </row>
    <row r="6" spans="1:4" x14ac:dyDescent="0.3">
      <c r="A6" t="s">
        <v>476</v>
      </c>
      <c r="B6" t="s">
        <v>330</v>
      </c>
      <c r="C6" t="s">
        <v>464</v>
      </c>
      <c r="D6" s="34">
        <v>45078</v>
      </c>
    </row>
    <row r="7" spans="1:4" x14ac:dyDescent="0.3">
      <c r="A7" t="s">
        <v>477</v>
      </c>
      <c r="B7" t="s">
        <v>340</v>
      </c>
      <c r="C7" t="s">
        <v>464</v>
      </c>
      <c r="D7" s="34">
        <v>45139</v>
      </c>
    </row>
    <row r="8" spans="1:4" x14ac:dyDescent="0.3">
      <c r="A8" t="s">
        <v>478</v>
      </c>
      <c r="B8" t="s">
        <v>447</v>
      </c>
      <c r="C8" t="s">
        <v>473</v>
      </c>
      <c r="D8" s="34">
        <v>45017</v>
      </c>
    </row>
    <row r="9" spans="1:4" x14ac:dyDescent="0.3">
      <c r="A9" t="s">
        <v>479</v>
      </c>
      <c r="B9" t="s">
        <v>340</v>
      </c>
      <c r="C9" t="s">
        <v>480</v>
      </c>
      <c r="D9" s="34">
        <v>45200</v>
      </c>
    </row>
    <row r="10" spans="1:4" x14ac:dyDescent="0.3">
      <c r="A10" t="s">
        <v>481</v>
      </c>
      <c r="B10" t="s">
        <v>396</v>
      </c>
      <c r="C10" t="s">
        <v>437</v>
      </c>
      <c r="D10" s="34">
        <v>45261</v>
      </c>
    </row>
    <row r="11" spans="1:4" x14ac:dyDescent="0.3">
      <c r="A11" t="s">
        <v>482</v>
      </c>
      <c r="B11" t="s">
        <v>483</v>
      </c>
      <c r="C11" t="s">
        <v>366</v>
      </c>
      <c r="D11" s="34">
        <v>45261</v>
      </c>
    </row>
    <row r="12" spans="1:4" x14ac:dyDescent="0.3">
      <c r="A12" t="s">
        <v>484</v>
      </c>
      <c r="B12" t="s">
        <v>483</v>
      </c>
      <c r="C12" t="s">
        <v>366</v>
      </c>
      <c r="D12" s="34">
        <v>45261</v>
      </c>
    </row>
    <row r="13" spans="1:4" x14ac:dyDescent="0.3">
      <c r="A13" t="s">
        <v>485</v>
      </c>
      <c r="B13" t="s">
        <v>483</v>
      </c>
      <c r="C13" t="s">
        <v>366</v>
      </c>
      <c r="D13" s="34">
        <v>45261</v>
      </c>
    </row>
    <row r="14" spans="1:4" x14ac:dyDescent="0.3">
      <c r="A14" t="s">
        <v>486</v>
      </c>
      <c r="B14" t="s">
        <v>483</v>
      </c>
      <c r="C14" t="s">
        <v>366</v>
      </c>
      <c r="D14" s="34">
        <v>45261</v>
      </c>
    </row>
    <row r="15" spans="1:4" x14ac:dyDescent="0.3">
      <c r="A15" t="s">
        <v>487</v>
      </c>
      <c r="B15" t="s">
        <v>396</v>
      </c>
      <c r="C15" t="s">
        <v>447</v>
      </c>
      <c r="D15" s="34">
        <v>45292</v>
      </c>
    </row>
    <row r="16" spans="1:4" x14ac:dyDescent="0.3">
      <c r="A16" t="s">
        <v>488</v>
      </c>
      <c r="B16" t="s">
        <v>396</v>
      </c>
      <c r="C16" t="s">
        <v>366</v>
      </c>
      <c r="D16" s="34">
        <v>45352</v>
      </c>
    </row>
    <row r="17" spans="1:4" x14ac:dyDescent="0.3">
      <c r="A17" t="s">
        <v>489</v>
      </c>
      <c r="B17" t="s">
        <v>330</v>
      </c>
      <c r="C17" t="s">
        <v>490</v>
      </c>
      <c r="D17" s="34">
        <v>45352</v>
      </c>
    </row>
    <row r="18" spans="1:4" x14ac:dyDescent="0.3">
      <c r="A18" t="s">
        <v>398</v>
      </c>
      <c r="B18" t="s">
        <v>396</v>
      </c>
      <c r="C18" t="s">
        <v>491</v>
      </c>
      <c r="D18" s="34">
        <v>45413</v>
      </c>
    </row>
    <row r="19" spans="1:4" x14ac:dyDescent="0.3">
      <c r="A19" t="s">
        <v>365</v>
      </c>
      <c r="B19" t="s">
        <v>366</v>
      </c>
      <c r="C19" t="s">
        <v>492</v>
      </c>
      <c r="D19" s="34">
        <v>45383</v>
      </c>
    </row>
    <row r="20" spans="1:4" x14ac:dyDescent="0.3">
      <c r="A20" t="s">
        <v>389</v>
      </c>
      <c r="B20" t="s">
        <v>390</v>
      </c>
      <c r="C20" t="s">
        <v>493</v>
      </c>
      <c r="D20" s="34" t="s">
        <v>494</v>
      </c>
    </row>
    <row r="21" spans="1:4" x14ac:dyDescent="0.3">
      <c r="A21" t="s">
        <v>495</v>
      </c>
      <c r="B21" t="s">
        <v>384</v>
      </c>
      <c r="C21" t="s">
        <v>496</v>
      </c>
      <c r="D21" s="34" t="s">
        <v>497</v>
      </c>
    </row>
    <row r="22" spans="1:4" x14ac:dyDescent="0.3">
      <c r="A22" t="s">
        <v>498</v>
      </c>
      <c r="B22" t="s">
        <v>456</v>
      </c>
      <c r="C22" t="s">
        <v>499</v>
      </c>
      <c r="D22" s="34" t="s">
        <v>500</v>
      </c>
    </row>
    <row r="23" spans="1:4" x14ac:dyDescent="0.3">
      <c r="A23" t="s">
        <v>412</v>
      </c>
      <c r="B23" t="s">
        <v>396</v>
      </c>
      <c r="C23" t="s">
        <v>384</v>
      </c>
      <c r="D23" s="34" t="s">
        <v>501</v>
      </c>
    </row>
    <row r="24" spans="1:4" x14ac:dyDescent="0.3">
      <c r="A24" t="s">
        <v>446</v>
      </c>
      <c r="B24" t="s">
        <v>447</v>
      </c>
      <c r="C24" t="s">
        <v>502</v>
      </c>
      <c r="D24" s="34" t="s">
        <v>503</v>
      </c>
    </row>
    <row r="25" spans="1:4" x14ac:dyDescent="0.3">
      <c r="A25" t="s">
        <v>414</v>
      </c>
      <c r="B25" t="s">
        <v>396</v>
      </c>
      <c r="C25" t="s">
        <v>384</v>
      </c>
      <c r="D25" s="34" t="s">
        <v>504</v>
      </c>
    </row>
    <row r="26" spans="1:4" x14ac:dyDescent="0.3">
      <c r="A26" t="s">
        <v>505</v>
      </c>
      <c r="B26" t="s">
        <v>236</v>
      </c>
      <c r="C26" t="s">
        <v>506</v>
      </c>
      <c r="D26" s="34" t="s">
        <v>507</v>
      </c>
    </row>
    <row r="27" spans="1:4" x14ac:dyDescent="0.3">
      <c r="A27" t="s">
        <v>508</v>
      </c>
      <c r="B27" t="s">
        <v>236</v>
      </c>
      <c r="C27" t="s">
        <v>506</v>
      </c>
      <c r="D27" s="34" t="s">
        <v>509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Rotationsplan</vt:lpstr>
      <vt:lpstr>Masterlist</vt:lpstr>
      <vt:lpstr>Bereich</vt:lpstr>
      <vt:lpstr>Masterlist_Sicherung_20240327</vt:lpstr>
      <vt:lpstr>Trafo-Versetzungen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Kuez, Hasan (010)</dc:creator>
  <cp:lastModifiedBy>Akkaya, Asya Aleyna (010)</cp:lastModifiedBy>
  <dcterms:created xsi:type="dcterms:W3CDTF">2022-10-02T10:39:43Z</dcterms:created>
  <dcterms:modified xsi:type="dcterms:W3CDTF">2025-07-30T06:35:21Z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2023-08-23T12:42:22Z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aa5616de-4bb7-4d47-a459-0a734710d27b</vt:lpwstr>
  </property>
  <property fmtid="{D5CDD505-2E9C-101B-9397-08002B2CF9AE}" pid="8" name="MSIP_Label_924dbb1d-991d-4bbd-aad5-33bac1d8ffaf_ContentBits">
    <vt:lpwstr>0</vt:lpwstr>
  </property>
  <property fmtid="{D5CDD505-2E9C-101B-9397-08002B2CF9AE}" pid="9" name="ContentTypeId">
    <vt:lpwstr>0x0101007F502FE9006E65429878048EDC88787D</vt:lpwstr>
  </property>
  <property fmtid="{D5CDD505-2E9C-101B-9397-08002B2CF9AE}" pid="10" name="MediaServiceImageTags">
    <vt:lpwstr/>
  </property>
</Properties>
</file>