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 Work\Others\Munzer bhai\Thesis\"/>
    </mc:Choice>
  </mc:AlternateContent>
  <xr:revisionPtr revIDLastSave="0" documentId="13_ncr:1_{A478D5FF-877B-407A-962E-6B64CF3DC963}" xr6:coauthVersionLast="47" xr6:coauthVersionMax="47" xr10:uidLastSave="{00000000-0000-0000-0000-000000000000}"/>
  <bookViews>
    <workbookView xWindow="-120" yWindow="-120" windowWidth="29040" windowHeight="15720" xr2:uid="{EDD6D0A3-86D1-470D-A8FC-A19C1AAE4BBB}"/>
  </bookViews>
  <sheets>
    <sheet name="Mastersheet" sheetId="1" r:id="rId1"/>
    <sheet name="Mastersheet (2)" sheetId="6" r:id="rId2"/>
    <sheet name="Index" sheetId="2" r:id="rId3"/>
    <sheet name="Index (2)" sheetId="5" r:id="rId4"/>
    <sheet name="Pre" sheetId="4" r:id="rId5"/>
    <sheet name="Winter" sheetId="3" r:id="rId6"/>
    <sheet name="Sheet2" sheetId="7" r:id="rId7"/>
  </sheets>
  <definedNames>
    <definedName name="_xlnm._FilterDatabase" localSheetId="0" hidden="1">Mastersheet!$A$1:$T$61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  <c r="L62" i="1"/>
  <c r="M62" i="1"/>
  <c r="N62" i="1"/>
  <c r="O62" i="1"/>
  <c r="P62" i="1"/>
  <c r="Q62" i="1"/>
  <c r="R62" i="1"/>
  <c r="S62" i="1"/>
  <c r="K62" i="1"/>
  <c r="V62" i="1"/>
  <c r="W62" i="1"/>
  <c r="X62" i="1"/>
  <c r="U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V18" i="6"/>
  <c r="Q64" i="6"/>
  <c r="P64" i="6"/>
  <c r="O64" i="6"/>
  <c r="N64" i="6"/>
  <c r="R63" i="6"/>
  <c r="T63" i="6" s="1"/>
  <c r="R62" i="6"/>
  <c r="T62" i="6" s="1"/>
  <c r="R61" i="6"/>
  <c r="T61" i="6" s="1"/>
  <c r="R60" i="6"/>
  <c r="T60" i="6" s="1"/>
  <c r="R59" i="6"/>
  <c r="T59" i="6" s="1"/>
  <c r="R58" i="6"/>
  <c r="T58" i="6" s="1"/>
  <c r="R57" i="6"/>
  <c r="T57" i="6" s="1"/>
  <c r="R56" i="6"/>
  <c r="T56" i="6" s="1"/>
  <c r="R55" i="6"/>
  <c r="T55" i="6" s="1"/>
  <c r="R54" i="6"/>
  <c r="T54" i="6" s="1"/>
  <c r="R53" i="6"/>
  <c r="T53" i="6" s="1"/>
  <c r="R52" i="6"/>
  <c r="T52" i="6" s="1"/>
  <c r="R51" i="6"/>
  <c r="T51" i="6" s="1"/>
  <c r="R50" i="6"/>
  <c r="T50" i="6" s="1"/>
  <c r="R49" i="6"/>
  <c r="T49" i="6" s="1"/>
  <c r="R48" i="6"/>
  <c r="T48" i="6" s="1"/>
  <c r="R47" i="6"/>
  <c r="T47" i="6" s="1"/>
  <c r="R46" i="6"/>
  <c r="T46" i="6" s="1"/>
  <c r="R45" i="6"/>
  <c r="T45" i="6" s="1"/>
  <c r="R44" i="6"/>
  <c r="T44" i="6" s="1"/>
  <c r="R43" i="6"/>
  <c r="T43" i="6" s="1"/>
  <c r="R42" i="6"/>
  <c r="T42" i="6" s="1"/>
  <c r="R41" i="6"/>
  <c r="T41" i="6" s="1"/>
  <c r="R40" i="6"/>
  <c r="T40" i="6" s="1"/>
  <c r="R39" i="6"/>
  <c r="T39" i="6" s="1"/>
  <c r="R38" i="6"/>
  <c r="T38" i="6" s="1"/>
  <c r="R37" i="6"/>
  <c r="T37" i="6" s="1"/>
  <c r="R36" i="6"/>
  <c r="T36" i="6" s="1"/>
  <c r="R35" i="6"/>
  <c r="T35" i="6" s="1"/>
  <c r="R34" i="6"/>
  <c r="T34" i="6" s="1"/>
  <c r="R33" i="6"/>
  <c r="T33" i="6" s="1"/>
  <c r="R32" i="6"/>
  <c r="T32" i="6" s="1"/>
  <c r="R31" i="6"/>
  <c r="T31" i="6" s="1"/>
  <c r="R30" i="6"/>
  <c r="T30" i="6" s="1"/>
  <c r="R29" i="6"/>
  <c r="T29" i="6" s="1"/>
  <c r="R28" i="6"/>
  <c r="T28" i="6" s="1"/>
  <c r="R27" i="6"/>
  <c r="T27" i="6" s="1"/>
  <c r="R26" i="6"/>
  <c r="T26" i="6" s="1"/>
  <c r="R25" i="6"/>
  <c r="T25" i="6" s="1"/>
  <c r="L24" i="6"/>
  <c r="L64" i="6" s="1"/>
  <c r="K24" i="6"/>
  <c r="K64" i="6" s="1"/>
  <c r="M23" i="6"/>
  <c r="R23" i="6" s="1"/>
  <c r="R22" i="6"/>
  <c r="T22" i="6" s="1"/>
  <c r="R21" i="6"/>
  <c r="T21" i="6" s="1"/>
  <c r="R20" i="6"/>
  <c r="S20" i="6" s="1"/>
  <c r="R19" i="6"/>
  <c r="T19" i="6" s="1"/>
  <c r="R18" i="6"/>
  <c r="T18" i="6" s="1"/>
  <c r="R17" i="6"/>
  <c r="T17" i="6" s="1"/>
  <c r="R16" i="6"/>
  <c r="T16" i="6" s="1"/>
  <c r="R15" i="6"/>
  <c r="T15" i="6" s="1"/>
  <c r="R14" i="6"/>
  <c r="S14" i="6" s="1"/>
  <c r="R13" i="6"/>
  <c r="T13" i="6" s="1"/>
  <c r="R12" i="6"/>
  <c r="T12" i="6" s="1"/>
  <c r="R11" i="6"/>
  <c r="T11" i="6" s="1"/>
  <c r="R10" i="6"/>
  <c r="T10" i="6" s="1"/>
  <c r="R9" i="6"/>
  <c r="T9" i="6" s="1"/>
  <c r="R8" i="6"/>
  <c r="S8" i="6" s="1"/>
  <c r="R7" i="6"/>
  <c r="T7" i="6" s="1"/>
  <c r="R6" i="6"/>
  <c r="S6" i="6" s="1"/>
  <c r="R5" i="6"/>
  <c r="T5" i="6" s="1"/>
  <c r="R4" i="6"/>
  <c r="M62" i="5"/>
  <c r="L62" i="5"/>
  <c r="K62" i="5"/>
  <c r="J62" i="5"/>
  <c r="R58" i="1"/>
  <c r="S58" i="1" s="1"/>
  <c r="R57" i="1"/>
  <c r="R56" i="1"/>
  <c r="R55" i="1"/>
  <c r="S55" i="1" s="1"/>
  <c r="R54" i="1"/>
  <c r="S54" i="1" s="1"/>
  <c r="R53" i="1"/>
  <c r="R52" i="1"/>
  <c r="R51" i="1"/>
  <c r="S51" i="1" s="1"/>
  <c r="R50" i="1"/>
  <c r="S50" i="1" s="1"/>
  <c r="R49" i="1"/>
  <c r="R48" i="1"/>
  <c r="R47" i="1"/>
  <c r="S47" i="1" s="1"/>
  <c r="R45" i="1"/>
  <c r="S45" i="1" s="1"/>
  <c r="R46" i="1"/>
  <c r="R44" i="1"/>
  <c r="R43" i="1"/>
  <c r="S43" i="1" s="1"/>
  <c r="R42" i="1"/>
  <c r="S42" i="1" s="1"/>
  <c r="R41" i="1"/>
  <c r="R40" i="1"/>
  <c r="R39" i="1"/>
  <c r="S39" i="1" s="1"/>
  <c r="R38" i="1"/>
  <c r="S38" i="1" s="1"/>
  <c r="R37" i="1"/>
  <c r="R36" i="1"/>
  <c r="R35" i="1"/>
  <c r="S35" i="1" s="1"/>
  <c r="R34" i="1"/>
  <c r="S34" i="1" s="1"/>
  <c r="R33" i="1"/>
  <c r="R32" i="1"/>
  <c r="R31" i="1"/>
  <c r="S31" i="1" s="1"/>
  <c r="R30" i="1"/>
  <c r="S30" i="1" s="1"/>
  <c r="R29" i="1"/>
  <c r="R28" i="1"/>
  <c r="R27" i="1"/>
  <c r="S27" i="1" s="1"/>
  <c r="R26" i="1"/>
  <c r="S26" i="1" s="1"/>
  <c r="R25" i="1"/>
  <c r="R24" i="1"/>
  <c r="R23" i="1"/>
  <c r="S23" i="1" s="1"/>
  <c r="R22" i="1"/>
  <c r="R21" i="1"/>
  <c r="R18" i="1"/>
  <c r="L14" i="1"/>
  <c r="K14" i="1"/>
  <c r="M13" i="1"/>
  <c r="R12" i="1"/>
  <c r="R11" i="1"/>
  <c r="S11" i="1" s="1"/>
  <c r="R10" i="1"/>
  <c r="S10" i="1" s="1"/>
  <c r="R9" i="1"/>
  <c r="S9" i="1" s="1"/>
  <c r="R8" i="1"/>
  <c r="R7" i="1"/>
  <c r="S7" i="1" s="1"/>
  <c r="R5" i="1"/>
  <c r="R61" i="1"/>
  <c r="R60" i="1"/>
  <c r="R59" i="1"/>
  <c r="S59" i="1" s="1"/>
  <c r="R20" i="1"/>
  <c r="R19" i="1"/>
  <c r="S19" i="1" s="1"/>
  <c r="R17" i="1"/>
  <c r="R16" i="1"/>
  <c r="S16" i="1" s="1"/>
  <c r="R15" i="1"/>
  <c r="R6" i="1"/>
  <c r="S6" i="1" s="1"/>
  <c r="R4" i="1"/>
  <c r="R3" i="1"/>
  <c r="S3" i="1" s="1"/>
  <c r="R2" i="1"/>
  <c r="T62" i="1" l="1"/>
  <c r="S61" i="1"/>
  <c r="S23" i="6"/>
  <c r="T23" i="6"/>
  <c r="S27" i="6"/>
  <c r="S31" i="6"/>
  <c r="S35" i="6"/>
  <c r="S39" i="6"/>
  <c r="S43" i="6"/>
  <c r="S47" i="6"/>
  <c r="S51" i="6"/>
  <c r="S55" i="6"/>
  <c r="S59" i="6"/>
  <c r="S63" i="6"/>
  <c r="S4" i="6"/>
  <c r="S12" i="6"/>
  <c r="S16" i="6"/>
  <c r="T4" i="6"/>
  <c r="T8" i="6"/>
  <c r="T20" i="6"/>
  <c r="R24" i="6"/>
  <c r="S5" i="6"/>
  <c r="S9" i="6"/>
  <c r="S13" i="6"/>
  <c r="S17" i="6"/>
  <c r="S21" i="6"/>
  <c r="S28" i="6"/>
  <c r="S32" i="6"/>
  <c r="S36" i="6"/>
  <c r="S40" i="6"/>
  <c r="S44" i="6"/>
  <c r="S48" i="6"/>
  <c r="S52" i="6"/>
  <c r="S56" i="6"/>
  <c r="S60" i="6"/>
  <c r="M64" i="6"/>
  <c r="S10" i="6"/>
  <c r="S18" i="6"/>
  <c r="S25" i="6"/>
  <c r="S33" i="6"/>
  <c r="S41" i="6"/>
  <c r="S49" i="6"/>
  <c r="S57" i="6"/>
  <c r="T6" i="6"/>
  <c r="T14" i="6"/>
  <c r="S7" i="6"/>
  <c r="S11" i="6"/>
  <c r="S15" i="6"/>
  <c r="S19" i="6"/>
  <c r="S26" i="6"/>
  <c r="S30" i="6"/>
  <c r="S34" i="6"/>
  <c r="S38" i="6"/>
  <c r="S42" i="6"/>
  <c r="S46" i="6"/>
  <c r="S50" i="6"/>
  <c r="S54" i="6"/>
  <c r="S58" i="6"/>
  <c r="S62" i="6"/>
  <c r="S22" i="6"/>
  <c r="S29" i="6"/>
  <c r="S37" i="6"/>
  <c r="S45" i="6"/>
  <c r="S53" i="6"/>
  <c r="S61" i="6"/>
  <c r="S22" i="1"/>
  <c r="S2" i="1"/>
  <c r="S15" i="1"/>
  <c r="S20" i="1"/>
  <c r="S5" i="1"/>
  <c r="R13" i="1"/>
  <c r="S33" i="1"/>
  <c r="S49" i="1"/>
  <c r="S4" i="1"/>
  <c r="S17" i="1"/>
  <c r="S60" i="1"/>
  <c r="S8" i="1"/>
  <c r="S12" i="1"/>
  <c r="S21" i="1"/>
  <c r="R14" i="1"/>
  <c r="S25" i="1"/>
  <c r="S41" i="1"/>
  <c r="S57" i="1"/>
  <c r="S29" i="1"/>
  <c r="S37" i="1"/>
  <c r="S46" i="1"/>
  <c r="S53" i="1"/>
  <c r="S18" i="1"/>
  <c r="S24" i="1"/>
  <c r="S28" i="1"/>
  <c r="S32" i="1"/>
  <c r="S36" i="1"/>
  <c r="S40" i="1"/>
  <c r="S44" i="1"/>
  <c r="S48" i="1"/>
  <c r="S52" i="1"/>
  <c r="S56" i="1"/>
  <c r="S13" i="1" l="1"/>
  <c r="T24" i="6"/>
  <c r="T64" i="6" s="1"/>
  <c r="S24" i="6"/>
  <c r="R64" i="6"/>
  <c r="S64" i="6"/>
  <c r="S14" i="1"/>
</calcChain>
</file>

<file path=xl/sharedStrings.xml><?xml version="1.0" encoding="utf-8"?>
<sst xmlns="http://schemas.openxmlformats.org/spreadsheetml/2006/main" count="3222" uniqueCount="245">
  <si>
    <t>SL. No.</t>
  </si>
  <si>
    <t>Phylum</t>
  </si>
  <si>
    <t>Sub-Phylum</t>
  </si>
  <si>
    <t>Class</t>
  </si>
  <si>
    <t>Sub-class</t>
  </si>
  <si>
    <t>Code</t>
  </si>
  <si>
    <t>Order</t>
  </si>
  <si>
    <t>Family</t>
  </si>
  <si>
    <t>Genus</t>
  </si>
  <si>
    <t>Species</t>
  </si>
  <si>
    <t>Winter S1</t>
  </si>
  <si>
    <t>Winter S2</t>
  </si>
  <si>
    <t>Pre-monsoon</t>
  </si>
  <si>
    <t>Monsoon</t>
  </si>
  <si>
    <t>PM S1</t>
  </si>
  <si>
    <t>PM S2</t>
  </si>
  <si>
    <t>PM S3</t>
  </si>
  <si>
    <t>SubTotal</t>
  </si>
  <si>
    <t>Average</t>
  </si>
  <si>
    <t>Percentage</t>
  </si>
  <si>
    <t>Annelida </t>
  </si>
  <si>
    <t>N/A</t>
  </si>
  <si>
    <t>Polychaeta </t>
  </si>
  <si>
    <t>Errantia</t>
  </si>
  <si>
    <t>Phyllodocida</t>
  </si>
  <si>
    <t>Phyllodocidae</t>
  </si>
  <si>
    <t>Phyllodoce </t>
  </si>
  <si>
    <r>
      <t>Phyllodoce </t>
    </r>
    <r>
      <rPr>
        <sz val="11"/>
        <color theme="1"/>
        <rFont val="Times New Roman"/>
        <family val="1"/>
      </rPr>
      <t>sp.</t>
    </r>
  </si>
  <si>
    <t>Arthropoda</t>
  </si>
  <si>
    <t>Crustacea</t>
  </si>
  <si>
    <t>Malacostraca</t>
  </si>
  <si>
    <t>Eucarida</t>
  </si>
  <si>
    <t>Euphausiacea</t>
  </si>
  <si>
    <t>Unidentified krills</t>
  </si>
  <si>
    <t>Krills</t>
  </si>
  <si>
    <t>Eumalacostraca</t>
  </si>
  <si>
    <t>Amphipoda</t>
  </si>
  <si>
    <t>Unidentified amphipods</t>
  </si>
  <si>
    <t>Amphipods</t>
  </si>
  <si>
    <t>Decapoda</t>
  </si>
  <si>
    <t>Crab family</t>
  </si>
  <si>
    <t>Crab Larvae</t>
  </si>
  <si>
    <t>Isopoda</t>
  </si>
  <si>
    <t>Anthuridae</t>
  </si>
  <si>
    <t>Cyathura</t>
  </si>
  <si>
    <t>Cyathura burbancki</t>
  </si>
  <si>
    <t>Unidentified Isopods</t>
  </si>
  <si>
    <t>Isopods</t>
  </si>
  <si>
    <t>Mysida</t>
  </si>
  <si>
    <t>Mysidae</t>
  </si>
  <si>
    <t xml:space="preserve"> Mysis</t>
  </si>
  <si>
    <r>
      <t xml:space="preserve">Mysis </t>
    </r>
    <r>
      <rPr>
        <sz val="11"/>
        <color theme="1"/>
        <rFont val="Times New Roman"/>
        <family val="1"/>
      </rPr>
      <t>sp.</t>
    </r>
  </si>
  <si>
    <t>Maxillopoda</t>
  </si>
  <si>
    <t>Copepoda</t>
  </si>
  <si>
    <t>Unknown</t>
  </si>
  <si>
    <t>Unidentified copepods</t>
  </si>
  <si>
    <t>Copepods</t>
  </si>
  <si>
    <t>Chaetognatha</t>
  </si>
  <si>
    <t>Sagittoidea</t>
  </si>
  <si>
    <t>Aphragmophora</t>
  </si>
  <si>
    <t>Sagittidae</t>
  </si>
  <si>
    <t>Sagitta</t>
  </si>
  <si>
    <r>
      <t xml:space="preserve">Sagitta </t>
    </r>
    <r>
      <rPr>
        <sz val="11"/>
        <color theme="1"/>
        <rFont val="Times New Roman"/>
        <family val="1"/>
      </rPr>
      <t>sp.</t>
    </r>
  </si>
  <si>
    <t>Cnidaria</t>
  </si>
  <si>
    <t>Scyphozoa</t>
  </si>
  <si>
    <t>Discomedusae</t>
  </si>
  <si>
    <t>Semaeostomeae</t>
  </si>
  <si>
    <t>Ulmaridae</t>
  </si>
  <si>
    <t>Jellyfish</t>
  </si>
  <si>
    <t>Mollusca</t>
  </si>
  <si>
    <t>Gastropoda</t>
  </si>
  <si>
    <t>Heterobranchia</t>
  </si>
  <si>
    <t>Hygrophila</t>
  </si>
  <si>
    <t>Physidae</t>
  </si>
  <si>
    <t>Physid Mollusk</t>
  </si>
  <si>
    <t>Littorinimorpha</t>
  </si>
  <si>
    <t>Cymatiidae</t>
  </si>
  <si>
    <t>Cymatiid Mollusk</t>
  </si>
  <si>
    <t>Alpheidae </t>
  </si>
  <si>
    <t>Alpheus</t>
  </si>
  <si>
    <r>
      <t xml:space="preserve">Alpheus </t>
    </r>
    <r>
      <rPr>
        <sz val="11"/>
        <color theme="1"/>
        <rFont val="Times New Roman"/>
        <family val="1"/>
      </rPr>
      <t>sp.</t>
    </r>
  </si>
  <si>
    <t>Luciferidae</t>
  </si>
  <si>
    <t>Lucifer</t>
  </si>
  <si>
    <r>
      <t xml:space="preserve">Lucifer </t>
    </r>
    <r>
      <rPr>
        <sz val="11"/>
        <color theme="1"/>
        <rFont val="Times New Roman"/>
        <family val="1"/>
      </rPr>
      <t>sp.</t>
    </r>
  </si>
  <si>
    <t>Palaemonidae</t>
  </si>
  <si>
    <t>Macrobrachium</t>
  </si>
  <si>
    <t>Macrobrachium birmanicum</t>
  </si>
  <si>
    <t>Macrobrachium rosenbergii</t>
  </si>
  <si>
    <t>Palaemon</t>
  </si>
  <si>
    <t>Palaemon styliferus</t>
  </si>
  <si>
    <t>Penaeidae</t>
  </si>
  <si>
    <t>Metapenaeus</t>
  </si>
  <si>
    <t>Metapenaeus brevicornis</t>
  </si>
  <si>
    <t>Parapenaeopsis</t>
  </si>
  <si>
    <t>Parapenaeopsis sculptilis</t>
  </si>
  <si>
    <t>Penaeus</t>
  </si>
  <si>
    <t>Penaeus monodon</t>
  </si>
  <si>
    <t>Sergestidae</t>
  </si>
  <si>
    <t>Acetes</t>
  </si>
  <si>
    <r>
      <t xml:space="preserve">Acetes </t>
    </r>
    <r>
      <rPr>
        <sz val="11"/>
        <color theme="1"/>
        <rFont val="Times New Roman"/>
        <family val="1"/>
      </rPr>
      <t>sp.</t>
    </r>
  </si>
  <si>
    <t>Hoplocarida</t>
  </si>
  <si>
    <t>Stomatopoda</t>
  </si>
  <si>
    <t>Squillidae</t>
  </si>
  <si>
    <t>Squilla</t>
  </si>
  <si>
    <r>
      <rPr>
        <i/>
        <sz val="11"/>
        <color theme="1"/>
        <rFont val="Times New Roman"/>
        <family val="1"/>
      </rPr>
      <t>Squilla</t>
    </r>
    <r>
      <rPr>
        <sz val="11"/>
        <color theme="1"/>
        <rFont val="Times New Roman"/>
        <family val="1"/>
      </rPr>
      <t xml:space="preserve"> sp.</t>
    </r>
  </si>
  <si>
    <t>Chordata</t>
  </si>
  <si>
    <t>Vertebrata</t>
  </si>
  <si>
    <t>Actinopterygii</t>
  </si>
  <si>
    <t>Teleostei</t>
  </si>
  <si>
    <t> Beloniformes </t>
  </si>
  <si>
    <t> Adrianichthyidae</t>
  </si>
  <si>
    <t>Oryzias</t>
  </si>
  <si>
    <t>Oryzias haugiangensis</t>
  </si>
  <si>
    <t>Zenarchopteridae</t>
  </si>
  <si>
    <t>Zenarchopterus</t>
  </si>
  <si>
    <t>Zenarchopterus ectuntio</t>
  </si>
  <si>
    <t>Acanthuriformes</t>
  </si>
  <si>
    <t>Scatophagidae</t>
  </si>
  <si>
    <t>Scatophagus</t>
  </si>
  <si>
    <t>Scatophagus argus</t>
  </si>
  <si>
    <t>Anabantiformes</t>
  </si>
  <si>
    <t>Anabantidae</t>
  </si>
  <si>
    <t>Anabas</t>
  </si>
  <si>
    <t>Anabas testudineus</t>
  </si>
  <si>
    <t>Anguilliformes </t>
  </si>
  <si>
    <t>Muraenesocidae</t>
  </si>
  <si>
    <t>Eel fish larvae</t>
  </si>
  <si>
    <t>Carangaria</t>
  </si>
  <si>
    <t>Polynemidae</t>
  </si>
  <si>
    <t>Eleutheronema</t>
  </si>
  <si>
    <t>Eleutheronema tetradactylum</t>
  </si>
  <si>
    <t>Clupeiformes</t>
  </si>
  <si>
    <t>Clupeidae</t>
  </si>
  <si>
    <t>Escualosa</t>
  </si>
  <si>
    <t>Escualosa thoracata</t>
  </si>
  <si>
    <t>Unidentified Clupeids</t>
  </si>
  <si>
    <t>Unidentified fish larvae 01 - Clupeids</t>
  </si>
  <si>
    <t>Engraulidae</t>
  </si>
  <si>
    <t>Hairfin Anchovies</t>
  </si>
  <si>
    <t>Eupercaria</t>
  </si>
  <si>
    <t>Sciaenidae</t>
  </si>
  <si>
    <t>Croakers</t>
  </si>
  <si>
    <t>Unidentified fish larvae 03 - Croakers</t>
  </si>
  <si>
    <t>Sillaginidae</t>
  </si>
  <si>
    <t>Sillago</t>
  </si>
  <si>
    <t>Sillago sihama</t>
  </si>
  <si>
    <t>Sparidae</t>
  </si>
  <si>
    <t>Acanthopagrus</t>
  </si>
  <si>
    <t>Acanthopagrus datnia</t>
  </si>
  <si>
    <t>Gobiiformes</t>
  </si>
  <si>
    <t> Oxudercidae </t>
  </si>
  <si>
    <t>Apocryptes</t>
  </si>
  <si>
    <t>Apocryptes bato</t>
  </si>
  <si>
    <t>Periophthalmus</t>
  </si>
  <si>
    <r>
      <t xml:space="preserve">Periophthalmus </t>
    </r>
    <r>
      <rPr>
        <sz val="11"/>
        <color theme="1"/>
        <rFont val="Times New Roman"/>
        <family val="1"/>
      </rPr>
      <t>sp.</t>
    </r>
  </si>
  <si>
    <t>Amblyopinae</t>
  </si>
  <si>
    <t>Odontamblyopus</t>
  </si>
  <si>
    <t>Odontamblyopus rubicundus</t>
  </si>
  <si>
    <t>Gobiidae</t>
  </si>
  <si>
    <t>Awaous</t>
  </si>
  <si>
    <t>Awaous guamensis</t>
  </si>
  <si>
    <t>Brachygobius</t>
  </si>
  <si>
    <t>Brachygobius nunus</t>
  </si>
  <si>
    <t>Glossogobius</t>
  </si>
  <si>
    <t>Glossogobius giuris</t>
  </si>
  <si>
    <t>Pseudapocryptes</t>
  </si>
  <si>
    <t>Pseudapocryptes elongatus</t>
  </si>
  <si>
    <t>Pseudogobius</t>
  </si>
  <si>
    <r>
      <t xml:space="preserve">Pseudogobius </t>
    </r>
    <r>
      <rPr>
        <sz val="11"/>
        <color theme="1"/>
        <rFont val="Times New Roman"/>
        <family val="1"/>
      </rPr>
      <t>sp.</t>
    </r>
  </si>
  <si>
    <t xml:space="preserve">Stigmatogobius </t>
  </si>
  <si>
    <t>Stigmatogobius sadanundio</t>
  </si>
  <si>
    <t>Trypauchen</t>
  </si>
  <si>
    <t>Trypauchen vagina</t>
  </si>
  <si>
    <t>Unknown Goby</t>
  </si>
  <si>
    <t>Unidentified fish larvae 04 - Goby</t>
  </si>
  <si>
    <t>Mugiliformes</t>
  </si>
  <si>
    <t>Mugilidae</t>
  </si>
  <si>
    <t>Crenimugil</t>
  </si>
  <si>
    <t>Crenimugil crenilabis</t>
  </si>
  <si>
    <t>Unknown Mullet</t>
  </si>
  <si>
    <t>Unidentified fish larvae 09 - Mullet</t>
  </si>
  <si>
    <t>Unidentified fish larvae 10 - Mullet</t>
  </si>
  <si>
    <t>Osmeriformes</t>
  </si>
  <si>
    <t>Salangidae</t>
  </si>
  <si>
    <t>Neosalanx</t>
  </si>
  <si>
    <t>Neosalanx taihuensis</t>
  </si>
  <si>
    <t>Perciformes</t>
  </si>
  <si>
    <t>Lutjanidae</t>
  </si>
  <si>
    <t>Unidentified fish larvae 05</t>
  </si>
  <si>
    <t>Unidentified fish larvae 14</t>
  </si>
  <si>
    <t>Platycephalidae</t>
  </si>
  <si>
    <t>Platycephalus</t>
  </si>
  <si>
    <r>
      <t xml:space="preserve">Platycephalus </t>
    </r>
    <r>
      <rPr>
        <sz val="11"/>
        <color theme="1"/>
        <rFont val="Times New Roman"/>
        <family val="1"/>
      </rPr>
      <t>sp.</t>
    </r>
  </si>
  <si>
    <t>Unidentified fish larvae 07</t>
  </si>
  <si>
    <t>Pleuronectiformes</t>
  </si>
  <si>
    <t> Paralichthyidae</t>
  </si>
  <si>
    <t>Pseudorhombus</t>
  </si>
  <si>
    <t>Pseudorhombus arsius</t>
  </si>
  <si>
    <t>Cynoglossidae</t>
  </si>
  <si>
    <t>Cynoglossus</t>
  </si>
  <si>
    <r>
      <t xml:space="preserve">Cynoglossus </t>
    </r>
    <r>
      <rPr>
        <sz val="11"/>
        <color theme="1"/>
        <rFont val="Times New Roman"/>
        <family val="1"/>
      </rPr>
      <t>sp.</t>
    </r>
  </si>
  <si>
    <t>Syngnathiformes</t>
  </si>
  <si>
    <t>Syngnathidae</t>
  </si>
  <si>
    <t>Microphis</t>
  </si>
  <si>
    <t>Microphis cuncalus</t>
  </si>
  <si>
    <t>Tetraodontiformes</t>
  </si>
  <si>
    <t>Tetraodontidae</t>
  </si>
  <si>
    <t>Chelonodon</t>
  </si>
  <si>
    <t>Chelonodon patoca</t>
  </si>
  <si>
    <t>Unidentified fish larvae 11</t>
  </si>
  <si>
    <t>Unidentified fish larvae 12</t>
  </si>
  <si>
    <t>Unidentified fish larvae 13</t>
  </si>
  <si>
    <t>Grand Total</t>
  </si>
  <si>
    <t>Average Winter</t>
  </si>
  <si>
    <t>Avg Pre-m</t>
  </si>
  <si>
    <t>Avg. Mon</t>
  </si>
  <si>
    <t>Avg. Post Mon</t>
  </si>
  <si>
    <t>Phyllodoce sp.</t>
  </si>
  <si>
    <t>Mysis sp.</t>
  </si>
  <si>
    <t>Sagitta sp.</t>
  </si>
  <si>
    <t>Alpheus sp.</t>
  </si>
  <si>
    <t>Lucifer sp.</t>
  </si>
  <si>
    <t>Acetes sp.</t>
  </si>
  <si>
    <t>Squilla sp.</t>
  </si>
  <si>
    <t>Periophthalmus sp.</t>
  </si>
  <si>
    <t>Pseudogobius sp.</t>
  </si>
  <si>
    <t>Platycephalus sp.</t>
  </si>
  <si>
    <t>Cynoglossus sp.</t>
  </si>
  <si>
    <t>SubPhylum</t>
  </si>
  <si>
    <t>Subclass</t>
  </si>
  <si>
    <t>NA</t>
  </si>
  <si>
    <t>Kingdom</t>
  </si>
  <si>
    <t>Animalia</t>
  </si>
  <si>
    <t>AVGW</t>
  </si>
  <si>
    <t>AVGM</t>
  </si>
  <si>
    <t>AVGPost</t>
  </si>
  <si>
    <t>AVGPre</t>
  </si>
  <si>
    <t>SL</t>
  </si>
  <si>
    <t>Sub_Phylum</t>
  </si>
  <si>
    <t>Sub_class</t>
  </si>
  <si>
    <t>SHRIMPS</t>
  </si>
  <si>
    <t>Average pre-monsoon</t>
  </si>
  <si>
    <t>Average monsoon</t>
  </si>
  <si>
    <t>Average post-monsoon</t>
  </si>
  <si>
    <t>All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</si>
</sst>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Century Schoolbook"/>
      <family val="2"/>
    </font>
    <font>
      <b/>
      <sz val="11"/>
      <color rgb="FFFF0000"/>
      <name val="Century Schoolbook"/>
      <family val="2"/>
    </font>
    <font>
      <sz val="11"/>
      <name val="Century Schoolbook"/>
      <family val="2"/>
    </font>
    <font>
      <b/>
      <sz val="11"/>
      <color rgb="FFC00000"/>
      <name val="Century Schoolbook"/>
      <family val="2"/>
    </font>
  </fonts>
  <fills count="3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F6F74"/>
        <bgColor rgb="FF6F6F74"/>
      </patternFill>
    </fill>
    <fill>
      <patternFill patternType="solid">
        <fgColor rgb="FFE1E1E3"/>
        <bgColor rgb="FFE1E1E3"/>
      </patternFill>
    </fill>
    <fill>
      <patternFill patternType="solid">
        <fgColor rgb="FFD2BFC7"/>
        <bgColor rgb="FFE1E1E3"/>
      </patternFill>
    </fill>
    <fill>
      <patternFill patternType="solid">
        <fgColor rgb="FFD2BFC7"/>
        <bgColor rgb="FF000000"/>
      </patternFill>
    </fill>
    <fill>
      <patternFill patternType="solid">
        <fgColor rgb="FFDCE2CF"/>
        <bgColor rgb="FFE1E1E3"/>
      </patternFill>
    </fill>
    <fill>
      <patternFill patternType="solid">
        <fgColor rgb="FFDCE2CF"/>
        <bgColor rgb="FF000000"/>
      </patternFill>
    </fill>
    <fill>
      <patternFill patternType="solid">
        <fgColor rgb="FFBDCBD5"/>
        <bgColor rgb="FF000000"/>
      </patternFill>
    </fill>
    <fill>
      <patternFill patternType="solid">
        <fgColor rgb="FFBDCBD5"/>
        <bgColor rgb="FFE1E1E3"/>
      </patternFill>
    </fill>
    <fill>
      <patternFill patternType="solid">
        <fgColor rgb="FFBFBFBF"/>
        <bgColor rgb="FFE1E1E3"/>
      </patternFill>
    </fill>
    <fill>
      <patternFill patternType="solid">
        <fgColor rgb="FFBFBFBF"/>
        <bgColor rgb="FF000000"/>
      </patternFill>
    </fill>
    <fill>
      <patternFill patternType="solid">
        <fgColor rgb="FFB4B4B8"/>
        <bgColor rgb="FF000000"/>
      </patternFill>
    </fill>
    <fill>
      <patternFill patternType="solid">
        <fgColor rgb="FFB4B4B8"/>
        <bgColor rgb="FFE1E1E3"/>
      </patternFill>
    </fill>
    <fill>
      <patternFill patternType="solid">
        <fgColor rgb="FFEDF0E8"/>
        <bgColor rgb="FFE1E1E3"/>
      </patternFill>
    </fill>
    <fill>
      <patternFill patternType="solid">
        <fgColor rgb="FFEDF0E8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A8A8A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5" fontId="4" fillId="3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/>
    </xf>
    <xf numFmtId="1" fontId="4" fillId="11" borderId="2" xfId="0" applyNumberFormat="1" applyFon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165" fontId="6" fillId="11" borderId="2" xfId="1" applyNumberFormat="1" applyFont="1" applyFill="1" applyBorder="1" applyAlignment="1">
      <alignment horizontal="center" vertical="center"/>
    </xf>
    <xf numFmtId="165" fontId="7" fillId="3" borderId="2" xfId="1" applyNumberFormat="1" applyFont="1" applyFill="1" applyBorder="1" applyAlignment="1">
      <alignment horizontal="center" vertical="center"/>
    </xf>
    <xf numFmtId="165" fontId="8" fillId="11" borderId="2" xfId="1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1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left" vertical="center"/>
    </xf>
    <xf numFmtId="0" fontId="11" fillId="24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1" fontId="10" fillId="28" borderId="6" xfId="0" applyNumberFormat="1" applyFont="1" applyFill="1" applyBorder="1" applyAlignment="1">
      <alignment horizontal="center" vertical="center"/>
    </xf>
    <xf numFmtId="0" fontId="10" fillId="28" borderId="1" xfId="0" applyFont="1" applyFill="1" applyBorder="1" applyAlignment="1">
      <alignment horizontal="center" vertical="center"/>
    </xf>
    <xf numFmtId="1" fontId="12" fillId="29" borderId="1" xfId="0" applyNumberFormat="1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1" fontId="6" fillId="24" borderId="6" xfId="0" applyNumberFormat="1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1" fontId="13" fillId="25" borderId="1" xfId="0" applyNumberFormat="1" applyFont="1" applyFill="1" applyBorder="1" applyAlignment="1">
      <alignment horizontal="center" vertical="center"/>
    </xf>
    <xf numFmtId="1" fontId="7" fillId="28" borderId="6" xfId="0" applyNumberFormat="1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1" fontId="14" fillId="29" borderId="1" xfId="0" applyNumberFormat="1" applyFont="1" applyFill="1" applyBorder="1" applyAlignment="1">
      <alignment horizontal="center" vertical="center"/>
    </xf>
    <xf numFmtId="1" fontId="8" fillId="24" borderId="6" xfId="0" applyNumberFormat="1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1" fontId="15" fillId="25" borderId="1" xfId="0" applyNumberFormat="1" applyFont="1" applyFill="1" applyBorder="1" applyAlignment="1">
      <alignment horizontal="center" vertical="center"/>
    </xf>
    <xf numFmtId="0" fontId="10" fillId="28" borderId="5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/>
    </xf>
    <xf numFmtId="2" fontId="10" fillId="28" borderId="6" xfId="0" applyNumberFormat="1" applyFont="1" applyFill="1" applyBorder="1" applyAlignment="1">
      <alignment horizontal="center" vertical="center"/>
    </xf>
    <xf numFmtId="2" fontId="10" fillId="28" borderId="1" xfId="0" applyNumberFormat="1" applyFont="1" applyFill="1" applyBorder="1" applyAlignment="1">
      <alignment horizontal="center" vertical="center"/>
    </xf>
    <xf numFmtId="2" fontId="12" fillId="29" borderId="1" xfId="0" applyNumberFormat="1" applyFont="1" applyFill="1" applyBorder="1" applyAlignment="1">
      <alignment horizontal="center" vertical="center"/>
    </xf>
    <xf numFmtId="2" fontId="10" fillId="29" borderId="1" xfId="0" applyNumberFormat="1" applyFont="1" applyFill="1" applyBorder="1" applyAlignment="1">
      <alignment horizontal="center" vertical="center"/>
    </xf>
    <xf numFmtId="2" fontId="6" fillId="24" borderId="6" xfId="0" applyNumberFormat="1" applyFont="1" applyFill="1" applyBorder="1" applyAlignment="1">
      <alignment horizontal="center" vertical="center"/>
    </xf>
    <xf numFmtId="2" fontId="6" fillId="24" borderId="1" xfId="0" applyNumberFormat="1" applyFont="1" applyFill="1" applyBorder="1" applyAlignment="1">
      <alignment horizontal="center" vertical="center"/>
    </xf>
    <xf numFmtId="2" fontId="13" fillId="25" borderId="1" xfId="0" applyNumberFormat="1" applyFont="1" applyFill="1" applyBorder="1" applyAlignment="1">
      <alignment horizontal="center" vertical="center"/>
    </xf>
    <xf numFmtId="2" fontId="7" fillId="28" borderId="6" xfId="0" applyNumberFormat="1" applyFont="1" applyFill="1" applyBorder="1" applyAlignment="1">
      <alignment horizontal="center" vertical="center"/>
    </xf>
    <xf numFmtId="2" fontId="7" fillId="28" borderId="1" xfId="0" applyNumberFormat="1" applyFont="1" applyFill="1" applyBorder="1" applyAlignment="1">
      <alignment horizontal="center" vertical="center"/>
    </xf>
    <xf numFmtId="2" fontId="14" fillId="29" borderId="1" xfId="0" applyNumberFormat="1" applyFont="1" applyFill="1" applyBorder="1" applyAlignment="1">
      <alignment horizontal="center" vertical="center"/>
    </xf>
    <xf numFmtId="2" fontId="8" fillId="24" borderId="6" xfId="0" applyNumberFormat="1" applyFont="1" applyFill="1" applyBorder="1" applyAlignment="1">
      <alignment horizontal="center" vertical="center"/>
    </xf>
    <xf numFmtId="2" fontId="8" fillId="24" borderId="1" xfId="0" applyNumberFormat="1" applyFont="1" applyFill="1" applyBorder="1" applyAlignment="1">
      <alignment horizontal="center" vertical="center"/>
    </xf>
    <xf numFmtId="2" fontId="15" fillId="25" borderId="1" xfId="0" applyNumberFormat="1" applyFont="1" applyFill="1" applyBorder="1" applyAlignment="1">
      <alignment horizontal="center" vertical="center"/>
    </xf>
    <xf numFmtId="2" fontId="10" fillId="28" borderId="5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" xfId="1" applyFont="1" applyBorder="1"/>
    <xf numFmtId="164" fontId="4" fillId="3" borderId="2" xfId="1" applyNumberFormat="1" applyFont="1" applyFill="1" applyBorder="1" applyAlignment="1">
      <alignment horizontal="center" vertical="center"/>
    </xf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D75-1505-4538-987E-416FF1D841C7}">
  <sheetPr codeName="Sheet1"/>
  <dimension ref="A1:X62"/>
  <sheetViews>
    <sheetView tabSelected="1" topLeftCell="D17" workbookViewId="0">
      <selection activeCell="M38" sqref="M38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2" bestFit="1" customWidth="1"/>
    <col min="4" max="4" width="12.7109375" bestFit="1" customWidth="1"/>
    <col min="5" max="5" width="14.5703125" bestFit="1" customWidth="1"/>
    <col min="6" max="6" width="6" bestFit="1" customWidth="1"/>
    <col min="7" max="7" width="16.5703125" bestFit="1" customWidth="1"/>
    <col min="8" max="8" width="20.85546875" bestFit="1" customWidth="1"/>
    <col min="9" max="9" width="19.85546875" bestFit="1" customWidth="1"/>
    <col min="10" max="10" width="33.28515625" bestFit="1" customWidth="1"/>
    <col min="11" max="12" width="10.28515625" bestFit="1" customWidth="1"/>
    <col min="13" max="13" width="18.140625" bestFit="1" customWidth="1"/>
    <col min="14" max="14" width="14.42578125" bestFit="1" customWidth="1"/>
    <col min="15" max="17" width="11.85546875" bestFit="1" customWidth="1"/>
    <col min="18" max="18" width="13.85546875" bestFit="1" customWidth="1"/>
    <col min="19" max="19" width="13.5703125" bestFit="1" customWidth="1"/>
    <col min="20" max="21" width="16.140625" bestFit="1" customWidth="1"/>
  </cols>
  <sheetData>
    <row r="1" spans="1:24" x14ac:dyDescent="0.25">
      <c r="A1" s="1" t="s">
        <v>237</v>
      </c>
      <c r="B1" s="2" t="s">
        <v>1</v>
      </c>
      <c r="C1" s="2" t="s">
        <v>238</v>
      </c>
      <c r="D1" s="2" t="s">
        <v>3</v>
      </c>
      <c r="E1" s="2" t="s">
        <v>239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244</v>
      </c>
      <c r="S1" s="1" t="s">
        <v>18</v>
      </c>
      <c r="T1" s="1" t="s">
        <v>19</v>
      </c>
      <c r="U1" s="102" t="s">
        <v>213</v>
      </c>
      <c r="V1" s="102" t="s">
        <v>241</v>
      </c>
      <c r="W1" s="102" t="s">
        <v>242</v>
      </c>
      <c r="X1" s="102" t="s">
        <v>243</v>
      </c>
    </row>
    <row r="2" spans="1:24" x14ac:dyDescent="0.25">
      <c r="A2" s="4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6">
        <v>1</v>
      </c>
      <c r="G2" s="7" t="s">
        <v>24</v>
      </c>
      <c r="H2" s="4" t="s">
        <v>25</v>
      </c>
      <c r="I2" s="8" t="s">
        <v>26</v>
      </c>
      <c r="J2" s="8" t="s">
        <v>27</v>
      </c>
      <c r="K2" s="4">
        <v>0</v>
      </c>
      <c r="L2" s="4">
        <v>2</v>
      </c>
      <c r="M2" s="4">
        <v>0</v>
      </c>
      <c r="N2" s="4">
        <v>0</v>
      </c>
      <c r="O2" s="9">
        <v>0</v>
      </c>
      <c r="P2" s="9">
        <v>0</v>
      </c>
      <c r="Q2" s="9">
        <v>0</v>
      </c>
      <c r="R2" s="10">
        <f>SUM(K2:Q2)</f>
        <v>2</v>
      </c>
      <c r="S2" s="11">
        <f>R2/7</f>
        <v>0.2857142857142857</v>
      </c>
      <c r="T2" s="105">
        <f>R2/$R$62*100</f>
        <v>3.8550501156515032E-3</v>
      </c>
      <c r="U2" s="103">
        <f>AVERAGE(K2:L2)</f>
        <v>1</v>
      </c>
      <c r="V2" s="103">
        <f>M2</f>
        <v>0</v>
      </c>
      <c r="W2" s="103">
        <f>N2</f>
        <v>0</v>
      </c>
      <c r="X2" s="103">
        <f>AVERAGE(O2:Q2)</f>
        <v>0</v>
      </c>
    </row>
    <row r="3" spans="1:24" x14ac:dyDescent="0.25">
      <c r="A3" s="6">
        <v>2</v>
      </c>
      <c r="B3" s="13" t="s">
        <v>28</v>
      </c>
      <c r="C3" s="13" t="s">
        <v>29</v>
      </c>
      <c r="D3" s="13" t="s">
        <v>30</v>
      </c>
      <c r="E3" s="13" t="s">
        <v>31</v>
      </c>
      <c r="F3" s="6">
        <v>1</v>
      </c>
      <c r="G3" s="14" t="s">
        <v>32</v>
      </c>
      <c r="H3" s="6" t="s">
        <v>33</v>
      </c>
      <c r="I3" s="6" t="s">
        <v>34</v>
      </c>
      <c r="J3" s="15" t="s">
        <v>34</v>
      </c>
      <c r="K3" s="6">
        <v>26</v>
      </c>
      <c r="L3" s="6">
        <v>280</v>
      </c>
      <c r="M3" s="6">
        <v>43</v>
      </c>
      <c r="N3" s="6">
        <v>0</v>
      </c>
      <c r="O3" s="16">
        <v>0</v>
      </c>
      <c r="P3" s="16">
        <v>0</v>
      </c>
      <c r="Q3" s="16">
        <v>0</v>
      </c>
      <c r="R3" s="10">
        <f>SUM(K3:Q3)</f>
        <v>349</v>
      </c>
      <c r="S3" s="11">
        <f>R3/7</f>
        <v>49.857142857142854</v>
      </c>
      <c r="T3" s="105">
        <f t="shared" ref="T3:T61" si="0">R3/$R$62*100</f>
        <v>0.67270624518118738</v>
      </c>
      <c r="U3" s="103">
        <f t="shared" ref="U3:U61" si="1">AVERAGE(K3:L3)</f>
        <v>153</v>
      </c>
      <c r="V3" s="103">
        <f t="shared" ref="V3:V61" si="2">M3</f>
        <v>43</v>
      </c>
      <c r="W3" s="103">
        <f t="shared" ref="W3:W61" si="3">N3</f>
        <v>0</v>
      </c>
      <c r="X3" s="103">
        <f t="shared" ref="X3:X61" si="4">AVERAGE(O3:Q3)</f>
        <v>0</v>
      </c>
    </row>
    <row r="4" spans="1:24" x14ac:dyDescent="0.25">
      <c r="A4" s="4">
        <v>3</v>
      </c>
      <c r="B4" s="5" t="s">
        <v>28</v>
      </c>
      <c r="C4" s="5" t="s">
        <v>29</v>
      </c>
      <c r="D4" s="5" t="s">
        <v>30</v>
      </c>
      <c r="E4" s="5" t="s">
        <v>35</v>
      </c>
      <c r="F4" s="6">
        <v>1</v>
      </c>
      <c r="G4" s="7" t="s">
        <v>36</v>
      </c>
      <c r="H4" s="4" t="s">
        <v>37</v>
      </c>
      <c r="I4" s="4" t="s">
        <v>38</v>
      </c>
      <c r="J4" s="8" t="s">
        <v>38</v>
      </c>
      <c r="K4" s="4">
        <v>561</v>
      </c>
      <c r="L4" s="4">
        <v>645</v>
      </c>
      <c r="M4" s="4">
        <v>207</v>
      </c>
      <c r="N4" s="4">
        <v>293</v>
      </c>
      <c r="O4" s="17">
        <v>8</v>
      </c>
      <c r="P4" s="17">
        <v>4</v>
      </c>
      <c r="Q4" s="17">
        <v>4</v>
      </c>
      <c r="R4" s="10">
        <f>SUM(K4:Q4)</f>
        <v>1722</v>
      </c>
      <c r="S4" s="11">
        <f>R4/7</f>
        <v>246</v>
      </c>
      <c r="T4" s="105">
        <f t="shared" si="0"/>
        <v>3.3191981495759442</v>
      </c>
      <c r="U4" s="103">
        <f t="shared" si="1"/>
        <v>603</v>
      </c>
      <c r="V4" s="103">
        <f t="shared" si="2"/>
        <v>207</v>
      </c>
      <c r="W4" s="103">
        <f t="shared" si="3"/>
        <v>293</v>
      </c>
      <c r="X4" s="103">
        <f t="shared" si="4"/>
        <v>5.333333333333333</v>
      </c>
    </row>
    <row r="5" spans="1:24" x14ac:dyDescent="0.25">
      <c r="A5" s="6">
        <v>4</v>
      </c>
      <c r="B5" s="13" t="s">
        <v>28</v>
      </c>
      <c r="C5" s="13" t="s">
        <v>29</v>
      </c>
      <c r="D5" s="13" t="s">
        <v>30</v>
      </c>
      <c r="E5" s="13" t="s">
        <v>35</v>
      </c>
      <c r="F5" s="6">
        <v>2</v>
      </c>
      <c r="G5" s="20" t="s">
        <v>39</v>
      </c>
      <c r="H5" s="6" t="s">
        <v>78</v>
      </c>
      <c r="I5" s="15" t="s">
        <v>79</v>
      </c>
      <c r="J5" s="15" t="s">
        <v>80</v>
      </c>
      <c r="K5" s="6">
        <v>0</v>
      </c>
      <c r="L5" s="6">
        <v>0</v>
      </c>
      <c r="M5" s="6">
        <v>0</v>
      </c>
      <c r="N5" s="6">
        <v>16</v>
      </c>
      <c r="O5" s="16">
        <v>0</v>
      </c>
      <c r="P5" s="16">
        <v>0</v>
      </c>
      <c r="Q5" s="16">
        <v>0</v>
      </c>
      <c r="R5" s="10">
        <f>SUM(K5:Q5)</f>
        <v>16</v>
      </c>
      <c r="S5" s="11">
        <f>R5/7</f>
        <v>2.2857142857142856</v>
      </c>
      <c r="T5" s="105">
        <f t="shared" si="0"/>
        <v>3.0840400925212026E-2</v>
      </c>
      <c r="U5" s="103">
        <f t="shared" si="1"/>
        <v>0</v>
      </c>
      <c r="V5" s="103">
        <f t="shared" si="2"/>
        <v>0</v>
      </c>
      <c r="W5" s="103">
        <f t="shared" si="3"/>
        <v>16</v>
      </c>
      <c r="X5" s="103">
        <f t="shared" si="4"/>
        <v>0</v>
      </c>
    </row>
    <row r="6" spans="1:24" x14ac:dyDescent="0.25">
      <c r="A6" s="4">
        <v>5</v>
      </c>
      <c r="B6" s="5" t="s">
        <v>28</v>
      </c>
      <c r="C6" s="5" t="s">
        <v>29</v>
      </c>
      <c r="D6" s="5" t="s">
        <v>30</v>
      </c>
      <c r="E6" s="5" t="s">
        <v>35</v>
      </c>
      <c r="F6" s="6">
        <v>1</v>
      </c>
      <c r="G6" s="7" t="s">
        <v>39</v>
      </c>
      <c r="H6" s="4" t="s">
        <v>40</v>
      </c>
      <c r="I6" s="4" t="s">
        <v>41</v>
      </c>
      <c r="J6" s="4" t="s">
        <v>41</v>
      </c>
      <c r="K6" s="4">
        <v>124</v>
      </c>
      <c r="L6" s="4">
        <v>412</v>
      </c>
      <c r="M6" s="4">
        <v>1107</v>
      </c>
      <c r="N6" s="4">
        <v>43</v>
      </c>
      <c r="O6" s="17">
        <v>236</v>
      </c>
      <c r="P6" s="17">
        <v>107</v>
      </c>
      <c r="Q6" s="17">
        <v>67</v>
      </c>
      <c r="R6" s="10">
        <f>SUM(K6:Q6)</f>
        <v>2096</v>
      </c>
      <c r="S6" s="11">
        <f>R6/7</f>
        <v>299.42857142857144</v>
      </c>
      <c r="T6" s="105">
        <f t="shared" si="0"/>
        <v>4.0400925212027756</v>
      </c>
      <c r="U6" s="103">
        <f t="shared" si="1"/>
        <v>268</v>
      </c>
      <c r="V6" s="103">
        <f t="shared" si="2"/>
        <v>1107</v>
      </c>
      <c r="W6" s="103">
        <f t="shared" si="3"/>
        <v>43</v>
      </c>
      <c r="X6" s="103">
        <f t="shared" si="4"/>
        <v>136.66666666666666</v>
      </c>
    </row>
    <row r="7" spans="1:24" x14ac:dyDescent="0.25">
      <c r="A7" s="6">
        <v>6</v>
      </c>
      <c r="B7" s="5" t="s">
        <v>28</v>
      </c>
      <c r="C7" s="5" t="s">
        <v>29</v>
      </c>
      <c r="D7" s="5" t="s">
        <v>30</v>
      </c>
      <c r="E7" s="5" t="s">
        <v>35</v>
      </c>
      <c r="F7" s="6">
        <v>2</v>
      </c>
      <c r="G7" s="21" t="s">
        <v>39</v>
      </c>
      <c r="H7" s="4" t="s">
        <v>81</v>
      </c>
      <c r="I7" s="8" t="s">
        <v>82</v>
      </c>
      <c r="J7" s="8" t="s">
        <v>83</v>
      </c>
      <c r="K7" s="4">
        <v>117</v>
      </c>
      <c r="L7" s="4">
        <v>1</v>
      </c>
      <c r="M7" s="4">
        <v>9</v>
      </c>
      <c r="N7" s="4">
        <v>0</v>
      </c>
      <c r="O7" s="17">
        <v>2</v>
      </c>
      <c r="P7" s="17">
        <v>3</v>
      </c>
      <c r="Q7" s="17">
        <v>7</v>
      </c>
      <c r="R7" s="10">
        <f>SUM(K7:Q7)</f>
        <v>139</v>
      </c>
      <c r="S7" s="11">
        <f>R7/7</f>
        <v>19.857142857142858</v>
      </c>
      <c r="T7" s="105">
        <f t="shared" si="0"/>
        <v>0.26792598303777948</v>
      </c>
      <c r="U7" s="103">
        <f t="shared" si="1"/>
        <v>59</v>
      </c>
      <c r="V7" s="103">
        <f t="shared" si="2"/>
        <v>9</v>
      </c>
      <c r="W7" s="103">
        <f t="shared" si="3"/>
        <v>0</v>
      </c>
      <c r="X7" s="103">
        <f t="shared" si="4"/>
        <v>4</v>
      </c>
    </row>
    <row r="8" spans="1:24" x14ac:dyDescent="0.25">
      <c r="A8" s="4">
        <v>7</v>
      </c>
      <c r="B8" s="13" t="s">
        <v>28</v>
      </c>
      <c r="C8" s="13" t="s">
        <v>29</v>
      </c>
      <c r="D8" s="13" t="s">
        <v>30</v>
      </c>
      <c r="E8" s="13" t="s">
        <v>35</v>
      </c>
      <c r="F8" s="6">
        <v>2</v>
      </c>
      <c r="G8" s="20" t="s">
        <v>39</v>
      </c>
      <c r="H8" s="6" t="s">
        <v>84</v>
      </c>
      <c r="I8" s="15" t="s">
        <v>85</v>
      </c>
      <c r="J8" s="15" t="s">
        <v>86</v>
      </c>
      <c r="K8" s="6">
        <v>13</v>
      </c>
      <c r="L8" s="6">
        <v>4</v>
      </c>
      <c r="M8" s="6">
        <v>3</v>
      </c>
      <c r="N8" s="6">
        <v>22</v>
      </c>
      <c r="O8" s="16">
        <v>12</v>
      </c>
      <c r="P8" s="16">
        <v>17</v>
      </c>
      <c r="Q8" s="16">
        <v>8</v>
      </c>
      <c r="R8" s="10">
        <f>SUM(K8:Q8)</f>
        <v>79</v>
      </c>
      <c r="S8" s="11">
        <f>R8/7</f>
        <v>11.285714285714286</v>
      </c>
      <c r="T8" s="105">
        <f t="shared" si="0"/>
        <v>0.15227447956823439</v>
      </c>
      <c r="U8" s="103">
        <f t="shared" si="1"/>
        <v>8.5</v>
      </c>
      <c r="V8" s="103">
        <f t="shared" si="2"/>
        <v>3</v>
      </c>
      <c r="W8" s="103">
        <f t="shared" si="3"/>
        <v>22</v>
      </c>
      <c r="X8" s="103">
        <f t="shared" si="4"/>
        <v>12.333333333333334</v>
      </c>
    </row>
    <row r="9" spans="1:24" x14ac:dyDescent="0.25">
      <c r="A9" s="6">
        <v>8</v>
      </c>
      <c r="B9" s="23" t="s">
        <v>28</v>
      </c>
      <c r="C9" s="23" t="s">
        <v>29</v>
      </c>
      <c r="D9" s="23" t="s">
        <v>30</v>
      </c>
      <c r="E9" s="23" t="s">
        <v>35</v>
      </c>
      <c r="F9" s="24">
        <v>2</v>
      </c>
      <c r="G9" s="20" t="s">
        <v>39</v>
      </c>
      <c r="H9" s="22" t="s">
        <v>84</v>
      </c>
      <c r="I9" s="25" t="s">
        <v>85</v>
      </c>
      <c r="J9" s="25" t="s">
        <v>87</v>
      </c>
      <c r="K9" s="22">
        <v>9</v>
      </c>
      <c r="L9" s="22">
        <v>91</v>
      </c>
      <c r="M9" s="22">
        <v>123</v>
      </c>
      <c r="N9" s="22">
        <v>114</v>
      </c>
      <c r="O9" s="26">
        <v>78</v>
      </c>
      <c r="P9" s="26">
        <v>22</v>
      </c>
      <c r="Q9" s="26">
        <v>30</v>
      </c>
      <c r="R9" s="27">
        <f>SUM(K9:Q9)</f>
        <v>467</v>
      </c>
      <c r="S9" s="28">
        <f>R9/7</f>
        <v>66.714285714285708</v>
      </c>
      <c r="T9" s="105">
        <f t="shared" si="0"/>
        <v>0.90015420200462615</v>
      </c>
      <c r="U9" s="103">
        <f t="shared" si="1"/>
        <v>50</v>
      </c>
      <c r="V9" s="103">
        <f t="shared" si="2"/>
        <v>123</v>
      </c>
      <c r="W9" s="103">
        <f t="shared" si="3"/>
        <v>114</v>
      </c>
      <c r="X9" s="103">
        <f t="shared" si="4"/>
        <v>43.333333333333336</v>
      </c>
    </row>
    <row r="10" spans="1:24" x14ac:dyDescent="0.25">
      <c r="A10" s="4">
        <v>9</v>
      </c>
      <c r="B10" s="13" t="s">
        <v>28</v>
      </c>
      <c r="C10" s="13" t="s">
        <v>29</v>
      </c>
      <c r="D10" s="13" t="s">
        <v>30</v>
      </c>
      <c r="E10" s="13" t="s">
        <v>35</v>
      </c>
      <c r="F10" s="6">
        <v>2</v>
      </c>
      <c r="G10" s="20" t="s">
        <v>39</v>
      </c>
      <c r="H10" s="6" t="s">
        <v>84</v>
      </c>
      <c r="I10" s="15" t="s">
        <v>88</v>
      </c>
      <c r="J10" s="15" t="s">
        <v>89</v>
      </c>
      <c r="K10" s="6">
        <v>950</v>
      </c>
      <c r="L10" s="6">
        <v>1331</v>
      </c>
      <c r="M10" s="6">
        <v>790</v>
      </c>
      <c r="N10" s="6">
        <v>0</v>
      </c>
      <c r="O10" s="16">
        <v>819</v>
      </c>
      <c r="P10" s="16">
        <v>1473</v>
      </c>
      <c r="Q10" s="16">
        <v>1059</v>
      </c>
      <c r="R10" s="10">
        <f>SUM(K10:Q10)</f>
        <v>6422</v>
      </c>
      <c r="S10" s="11">
        <f>R10/7</f>
        <v>917.42857142857144</v>
      </c>
      <c r="T10" s="105">
        <f t="shared" si="0"/>
        <v>12.378565921356978</v>
      </c>
      <c r="U10" s="103">
        <f t="shared" si="1"/>
        <v>1140.5</v>
      </c>
      <c r="V10" s="103">
        <f t="shared" si="2"/>
        <v>790</v>
      </c>
      <c r="W10" s="103">
        <f t="shared" si="3"/>
        <v>0</v>
      </c>
      <c r="X10" s="103">
        <f t="shared" si="4"/>
        <v>1117</v>
      </c>
    </row>
    <row r="11" spans="1:24" x14ac:dyDescent="0.25">
      <c r="A11" s="6">
        <v>10</v>
      </c>
      <c r="B11" s="5" t="s">
        <v>28</v>
      </c>
      <c r="C11" s="5" t="s">
        <v>29</v>
      </c>
      <c r="D11" s="5" t="s">
        <v>30</v>
      </c>
      <c r="E11" s="5" t="s">
        <v>35</v>
      </c>
      <c r="F11" s="6">
        <v>2</v>
      </c>
      <c r="G11" s="21" t="s">
        <v>39</v>
      </c>
      <c r="H11" s="4" t="s">
        <v>90</v>
      </c>
      <c r="I11" s="8" t="s">
        <v>91</v>
      </c>
      <c r="J11" s="8" t="s">
        <v>92</v>
      </c>
      <c r="K11" s="4">
        <v>125</v>
      </c>
      <c r="L11" s="4">
        <v>1244</v>
      </c>
      <c r="M11" s="4">
        <v>216</v>
      </c>
      <c r="N11" s="4">
        <v>0</v>
      </c>
      <c r="O11" s="17">
        <v>511</v>
      </c>
      <c r="P11" s="17">
        <v>489</v>
      </c>
      <c r="Q11" s="17">
        <v>422</v>
      </c>
      <c r="R11" s="10">
        <f>SUM(K11:Q11)</f>
        <v>3007</v>
      </c>
      <c r="S11" s="11">
        <f>R11/7</f>
        <v>429.57142857142856</v>
      </c>
      <c r="T11" s="105">
        <f t="shared" si="0"/>
        <v>5.7960678488820356</v>
      </c>
      <c r="U11" s="103">
        <f t="shared" si="1"/>
        <v>684.5</v>
      </c>
      <c r="V11" s="103">
        <f t="shared" si="2"/>
        <v>216</v>
      </c>
      <c r="W11" s="103">
        <f t="shared" si="3"/>
        <v>0</v>
      </c>
      <c r="X11" s="103">
        <f t="shared" si="4"/>
        <v>474</v>
      </c>
    </row>
    <row r="12" spans="1:24" x14ac:dyDescent="0.25">
      <c r="A12" s="4">
        <v>11</v>
      </c>
      <c r="B12" s="13" t="s">
        <v>28</v>
      </c>
      <c r="C12" s="13" t="s">
        <v>29</v>
      </c>
      <c r="D12" s="13" t="s">
        <v>30</v>
      </c>
      <c r="E12" s="13" t="s">
        <v>35</v>
      </c>
      <c r="F12" s="6">
        <v>2</v>
      </c>
      <c r="G12" s="20" t="s">
        <v>39</v>
      </c>
      <c r="H12" s="6" t="s">
        <v>90</v>
      </c>
      <c r="I12" s="15" t="s">
        <v>93</v>
      </c>
      <c r="J12" s="15" t="s">
        <v>94</v>
      </c>
      <c r="K12" s="6">
        <v>34</v>
      </c>
      <c r="L12" s="6">
        <v>370</v>
      </c>
      <c r="M12" s="6">
        <v>177</v>
      </c>
      <c r="N12" s="6">
        <v>0</v>
      </c>
      <c r="O12" s="16">
        <v>141</v>
      </c>
      <c r="P12" s="16">
        <v>139</v>
      </c>
      <c r="Q12" s="16">
        <v>88</v>
      </c>
      <c r="R12" s="10">
        <f>SUM(K12:Q12)</f>
        <v>949</v>
      </c>
      <c r="S12" s="11">
        <f>R12/7</f>
        <v>135.57142857142858</v>
      </c>
      <c r="T12" s="105">
        <f t="shared" si="0"/>
        <v>1.8292212798766385</v>
      </c>
      <c r="U12" s="103">
        <f t="shared" si="1"/>
        <v>202</v>
      </c>
      <c r="V12" s="103">
        <f t="shared" si="2"/>
        <v>177</v>
      </c>
      <c r="W12" s="103">
        <f t="shared" si="3"/>
        <v>0</v>
      </c>
      <c r="X12" s="103">
        <f t="shared" si="4"/>
        <v>122.66666666666667</v>
      </c>
    </row>
    <row r="13" spans="1:24" x14ac:dyDescent="0.25">
      <c r="A13" s="6">
        <v>12</v>
      </c>
      <c r="B13" s="23" t="s">
        <v>28</v>
      </c>
      <c r="C13" s="23" t="s">
        <v>29</v>
      </c>
      <c r="D13" s="23" t="s">
        <v>30</v>
      </c>
      <c r="E13" s="23" t="s">
        <v>35</v>
      </c>
      <c r="F13" s="24">
        <v>2</v>
      </c>
      <c r="G13" s="20" t="s">
        <v>39</v>
      </c>
      <c r="H13" s="22" t="s">
        <v>90</v>
      </c>
      <c r="I13" s="25" t="s">
        <v>95</v>
      </c>
      <c r="J13" s="25" t="s">
        <v>96</v>
      </c>
      <c r="K13" s="22">
        <v>669</v>
      </c>
      <c r="L13" s="22">
        <v>550</v>
      </c>
      <c r="M13" s="22">
        <f>603-177</f>
        <v>426</v>
      </c>
      <c r="N13" s="22">
        <v>4</v>
      </c>
      <c r="O13" s="26">
        <v>668</v>
      </c>
      <c r="P13" s="26">
        <v>711</v>
      </c>
      <c r="Q13" s="26">
        <v>671</v>
      </c>
      <c r="R13" s="27">
        <f>SUM(K13:Q13)</f>
        <v>3699</v>
      </c>
      <c r="S13" s="28">
        <f>R13/7</f>
        <v>528.42857142857144</v>
      </c>
      <c r="T13" s="105">
        <f t="shared" si="0"/>
        <v>7.1299151888974555</v>
      </c>
      <c r="U13" s="103">
        <f t="shared" si="1"/>
        <v>609.5</v>
      </c>
      <c r="V13" s="103">
        <f t="shared" si="2"/>
        <v>426</v>
      </c>
      <c r="W13" s="103">
        <f t="shared" si="3"/>
        <v>4</v>
      </c>
      <c r="X13" s="103">
        <f t="shared" si="4"/>
        <v>683.33333333333337</v>
      </c>
    </row>
    <row r="14" spans="1:24" x14ac:dyDescent="0.25">
      <c r="A14" s="4">
        <v>13</v>
      </c>
      <c r="B14" s="13" t="s">
        <v>28</v>
      </c>
      <c r="C14" s="13" t="s">
        <v>29</v>
      </c>
      <c r="D14" s="13" t="s">
        <v>30</v>
      </c>
      <c r="E14" s="13" t="s">
        <v>35</v>
      </c>
      <c r="F14" s="6">
        <v>2</v>
      </c>
      <c r="G14" s="20" t="s">
        <v>39</v>
      </c>
      <c r="H14" s="6" t="s">
        <v>97</v>
      </c>
      <c r="I14" s="15" t="s">
        <v>98</v>
      </c>
      <c r="J14" s="15" t="s">
        <v>99</v>
      </c>
      <c r="K14" s="6">
        <f>299+3468</f>
        <v>3767</v>
      </c>
      <c r="L14" s="6">
        <f>1019+2082</f>
        <v>3101</v>
      </c>
      <c r="M14" s="6">
        <v>1869</v>
      </c>
      <c r="N14" s="6">
        <v>679</v>
      </c>
      <c r="O14" s="16">
        <v>663</v>
      </c>
      <c r="P14" s="16">
        <v>347</v>
      </c>
      <c r="Q14" s="16">
        <v>255</v>
      </c>
      <c r="R14" s="10">
        <f>SUM(K14:Q14)</f>
        <v>10681</v>
      </c>
      <c r="S14" s="11">
        <f>R14/7</f>
        <v>1525.8571428571429</v>
      </c>
      <c r="T14" s="105">
        <f t="shared" si="0"/>
        <v>20.587895142636857</v>
      </c>
      <c r="U14" s="103">
        <f t="shared" si="1"/>
        <v>3434</v>
      </c>
      <c r="V14" s="103">
        <f t="shared" si="2"/>
        <v>1869</v>
      </c>
      <c r="W14" s="103">
        <f t="shared" si="3"/>
        <v>679</v>
      </c>
      <c r="X14" s="103">
        <f t="shared" si="4"/>
        <v>421.66666666666669</v>
      </c>
    </row>
    <row r="15" spans="1:24" x14ac:dyDescent="0.25">
      <c r="A15" s="6">
        <v>14</v>
      </c>
      <c r="B15" s="13" t="s">
        <v>28</v>
      </c>
      <c r="C15" s="13" t="s">
        <v>29</v>
      </c>
      <c r="D15" s="13" t="s">
        <v>30</v>
      </c>
      <c r="E15" s="13" t="s">
        <v>35</v>
      </c>
      <c r="F15" s="6">
        <v>1</v>
      </c>
      <c r="G15" s="14" t="s">
        <v>42</v>
      </c>
      <c r="H15" s="6" t="s">
        <v>43</v>
      </c>
      <c r="I15" s="15" t="s">
        <v>44</v>
      </c>
      <c r="J15" s="15" t="s">
        <v>45</v>
      </c>
      <c r="K15" s="6">
        <v>0</v>
      </c>
      <c r="L15" s="6">
        <v>3</v>
      </c>
      <c r="M15" s="6">
        <v>0</v>
      </c>
      <c r="N15" s="6">
        <v>0</v>
      </c>
      <c r="O15" s="16">
        <v>0</v>
      </c>
      <c r="P15" s="16">
        <v>0</v>
      </c>
      <c r="Q15" s="16">
        <v>0</v>
      </c>
      <c r="R15" s="10">
        <f>SUM(K15:Q15)</f>
        <v>3</v>
      </c>
      <c r="S15" s="11">
        <f>R15/7</f>
        <v>0.42857142857142855</v>
      </c>
      <c r="T15" s="105">
        <f t="shared" si="0"/>
        <v>5.782575173477255E-3</v>
      </c>
      <c r="U15" s="103">
        <f t="shared" si="1"/>
        <v>1.5</v>
      </c>
      <c r="V15" s="103">
        <f t="shared" si="2"/>
        <v>0</v>
      </c>
      <c r="W15" s="103">
        <f t="shared" si="3"/>
        <v>0</v>
      </c>
      <c r="X15" s="103">
        <f t="shared" si="4"/>
        <v>0</v>
      </c>
    </row>
    <row r="16" spans="1:24" x14ac:dyDescent="0.25">
      <c r="A16" s="4">
        <v>15</v>
      </c>
      <c r="B16" s="5" t="s">
        <v>28</v>
      </c>
      <c r="C16" s="5" t="s">
        <v>29</v>
      </c>
      <c r="D16" s="5" t="s">
        <v>30</v>
      </c>
      <c r="E16" s="5" t="s">
        <v>35</v>
      </c>
      <c r="F16" s="6">
        <v>1</v>
      </c>
      <c r="G16" s="7" t="s">
        <v>42</v>
      </c>
      <c r="H16" s="4" t="s">
        <v>46</v>
      </c>
      <c r="I16" s="4" t="s">
        <v>46</v>
      </c>
      <c r="J16" s="4" t="s">
        <v>47</v>
      </c>
      <c r="K16" s="4">
        <v>123</v>
      </c>
      <c r="L16" s="4">
        <v>219</v>
      </c>
      <c r="M16" s="4">
        <v>206</v>
      </c>
      <c r="N16" s="4">
        <v>7</v>
      </c>
      <c r="O16" s="17">
        <v>23</v>
      </c>
      <c r="P16" s="17">
        <v>46</v>
      </c>
      <c r="Q16" s="17">
        <v>35</v>
      </c>
      <c r="R16" s="10">
        <f>SUM(K16:Q16)</f>
        <v>659</v>
      </c>
      <c r="S16" s="11">
        <f>R16/7</f>
        <v>94.142857142857139</v>
      </c>
      <c r="T16" s="105">
        <f t="shared" si="0"/>
        <v>1.2702390131071706</v>
      </c>
      <c r="U16" s="103">
        <f t="shared" si="1"/>
        <v>171</v>
      </c>
      <c r="V16" s="103">
        <f t="shared" si="2"/>
        <v>206</v>
      </c>
      <c r="W16" s="103">
        <f t="shared" si="3"/>
        <v>7</v>
      </c>
      <c r="X16" s="103">
        <f t="shared" si="4"/>
        <v>34.666666666666664</v>
      </c>
    </row>
    <row r="17" spans="1:24" x14ac:dyDescent="0.25">
      <c r="A17" s="6">
        <v>16</v>
      </c>
      <c r="B17" s="13" t="s">
        <v>28</v>
      </c>
      <c r="C17" s="13" t="s">
        <v>29</v>
      </c>
      <c r="D17" s="13" t="s">
        <v>30</v>
      </c>
      <c r="E17" s="13" t="s">
        <v>35</v>
      </c>
      <c r="F17" s="6">
        <v>1</v>
      </c>
      <c r="G17" s="14" t="s">
        <v>48</v>
      </c>
      <c r="H17" s="6" t="s">
        <v>49</v>
      </c>
      <c r="I17" s="15" t="s">
        <v>50</v>
      </c>
      <c r="J17" s="15" t="s">
        <v>51</v>
      </c>
      <c r="K17" s="6">
        <v>691</v>
      </c>
      <c r="L17" s="6">
        <v>355</v>
      </c>
      <c r="M17" s="6">
        <v>1173</v>
      </c>
      <c r="N17" s="6">
        <v>127</v>
      </c>
      <c r="O17" s="16">
        <v>1168</v>
      </c>
      <c r="P17" s="16">
        <v>1574</v>
      </c>
      <c r="Q17" s="16">
        <v>1307</v>
      </c>
      <c r="R17" s="10">
        <f>SUM(K17:Q17)</f>
        <v>6395</v>
      </c>
      <c r="S17" s="11">
        <f>R17/7</f>
        <v>913.57142857142856</v>
      </c>
      <c r="T17" s="105">
        <f t="shared" si="0"/>
        <v>12.326522744795684</v>
      </c>
      <c r="U17" s="103">
        <f t="shared" si="1"/>
        <v>523</v>
      </c>
      <c r="V17" s="103">
        <f t="shared" si="2"/>
        <v>1173</v>
      </c>
      <c r="W17" s="103">
        <f t="shared" si="3"/>
        <v>127</v>
      </c>
      <c r="X17" s="103">
        <f t="shared" si="4"/>
        <v>1349.6666666666667</v>
      </c>
    </row>
    <row r="18" spans="1:24" x14ac:dyDescent="0.25">
      <c r="A18" s="4">
        <v>17</v>
      </c>
      <c r="B18" s="5" t="s">
        <v>28</v>
      </c>
      <c r="C18" s="5" t="s">
        <v>29</v>
      </c>
      <c r="D18" s="5" t="s">
        <v>30</v>
      </c>
      <c r="E18" s="5" t="s">
        <v>100</v>
      </c>
      <c r="F18" s="6">
        <v>2</v>
      </c>
      <c r="G18" s="21" t="s">
        <v>101</v>
      </c>
      <c r="H18" s="4" t="s">
        <v>102</v>
      </c>
      <c r="I18" s="8" t="s">
        <v>103</v>
      </c>
      <c r="J18" s="4" t="s">
        <v>104</v>
      </c>
      <c r="K18" s="4">
        <v>98</v>
      </c>
      <c r="L18" s="4">
        <v>0</v>
      </c>
      <c r="M18" s="4">
        <v>0</v>
      </c>
      <c r="N18" s="4">
        <v>0</v>
      </c>
      <c r="O18" s="17">
        <v>1</v>
      </c>
      <c r="P18" s="17">
        <v>0</v>
      </c>
      <c r="Q18" s="17">
        <v>0</v>
      </c>
      <c r="R18" s="10">
        <f>SUM(K18:Q18)</f>
        <v>99</v>
      </c>
      <c r="S18" s="11">
        <f>R18/7</f>
        <v>14.142857142857142</v>
      </c>
      <c r="T18" s="105">
        <f t="shared" si="0"/>
        <v>0.19082498072474943</v>
      </c>
      <c r="U18" s="103">
        <f t="shared" si="1"/>
        <v>49</v>
      </c>
      <c r="V18" s="103">
        <f t="shared" si="2"/>
        <v>0</v>
      </c>
      <c r="W18" s="103">
        <f t="shared" si="3"/>
        <v>0</v>
      </c>
      <c r="X18" s="103">
        <f t="shared" si="4"/>
        <v>0.33333333333333331</v>
      </c>
    </row>
    <row r="19" spans="1:24" x14ac:dyDescent="0.25">
      <c r="A19" s="6">
        <v>18</v>
      </c>
      <c r="B19" s="13" t="s">
        <v>28</v>
      </c>
      <c r="C19" s="13" t="s">
        <v>29</v>
      </c>
      <c r="D19" s="13" t="s">
        <v>52</v>
      </c>
      <c r="E19" s="13" t="s">
        <v>53</v>
      </c>
      <c r="F19" s="6">
        <v>1</v>
      </c>
      <c r="G19" s="14" t="s">
        <v>54</v>
      </c>
      <c r="H19" s="6" t="s">
        <v>55</v>
      </c>
      <c r="I19" s="6" t="s">
        <v>55</v>
      </c>
      <c r="J19" s="6" t="s">
        <v>56</v>
      </c>
      <c r="K19" s="6">
        <v>260</v>
      </c>
      <c r="L19" s="6">
        <v>0</v>
      </c>
      <c r="M19" s="6">
        <v>0</v>
      </c>
      <c r="N19" s="6">
        <v>0</v>
      </c>
      <c r="O19" s="16">
        <v>0</v>
      </c>
      <c r="P19" s="16">
        <v>0</v>
      </c>
      <c r="Q19" s="16">
        <v>0</v>
      </c>
      <c r="R19" s="10">
        <f>SUM(K19:Q19)</f>
        <v>260</v>
      </c>
      <c r="S19" s="11">
        <f>R19/7</f>
        <v>37.142857142857146</v>
      </c>
      <c r="T19" s="105">
        <f t="shared" si="0"/>
        <v>0.50115651503469549</v>
      </c>
      <c r="U19" s="103">
        <f t="shared" si="1"/>
        <v>130</v>
      </c>
      <c r="V19" s="103">
        <f t="shared" si="2"/>
        <v>0</v>
      </c>
      <c r="W19" s="103">
        <f t="shared" si="3"/>
        <v>0</v>
      </c>
      <c r="X19" s="103">
        <f t="shared" si="4"/>
        <v>0</v>
      </c>
    </row>
    <row r="20" spans="1:24" x14ac:dyDescent="0.25">
      <c r="A20" s="4">
        <v>19</v>
      </c>
      <c r="B20" s="5" t="s">
        <v>57</v>
      </c>
      <c r="C20" s="5" t="s">
        <v>21</v>
      </c>
      <c r="D20" s="5" t="s">
        <v>58</v>
      </c>
      <c r="E20" s="5" t="s">
        <v>21</v>
      </c>
      <c r="F20" s="6">
        <v>1</v>
      </c>
      <c r="G20" s="7" t="s">
        <v>59</v>
      </c>
      <c r="H20" s="4" t="s">
        <v>60</v>
      </c>
      <c r="I20" s="8" t="s">
        <v>61</v>
      </c>
      <c r="J20" s="8" t="s">
        <v>62</v>
      </c>
      <c r="K20" s="4">
        <v>6221</v>
      </c>
      <c r="L20" s="4">
        <v>2150</v>
      </c>
      <c r="M20" s="4">
        <v>2</v>
      </c>
      <c r="N20" s="4">
        <v>0</v>
      </c>
      <c r="O20" s="17">
        <v>8</v>
      </c>
      <c r="P20" s="17">
        <v>2</v>
      </c>
      <c r="Q20" s="17">
        <v>1</v>
      </c>
      <c r="R20" s="10">
        <f>SUM(K20:Q20)</f>
        <v>8384</v>
      </c>
      <c r="S20" s="11">
        <f>R20/7</f>
        <v>1197.7142857142858</v>
      </c>
      <c r="T20" s="105">
        <f t="shared" si="0"/>
        <v>16.160370084811102</v>
      </c>
      <c r="U20" s="103">
        <f t="shared" si="1"/>
        <v>4185.5</v>
      </c>
      <c r="V20" s="103">
        <f t="shared" si="2"/>
        <v>2</v>
      </c>
      <c r="W20" s="103">
        <f t="shared" si="3"/>
        <v>0</v>
      </c>
      <c r="X20" s="103">
        <f t="shared" si="4"/>
        <v>3.6666666666666665</v>
      </c>
    </row>
    <row r="21" spans="1:24" x14ac:dyDescent="0.25">
      <c r="A21" s="6">
        <v>20</v>
      </c>
      <c r="B21" s="13" t="s">
        <v>105</v>
      </c>
      <c r="C21" s="13" t="s">
        <v>106</v>
      </c>
      <c r="D21" s="13" t="s">
        <v>107</v>
      </c>
      <c r="E21" s="13" t="s">
        <v>108</v>
      </c>
      <c r="F21" s="6">
        <v>3</v>
      </c>
      <c r="G21" s="32" t="s">
        <v>109</v>
      </c>
      <c r="H21" s="6" t="s">
        <v>110</v>
      </c>
      <c r="I21" s="15" t="s">
        <v>111</v>
      </c>
      <c r="J21" s="15" t="s">
        <v>112</v>
      </c>
      <c r="K21" s="6">
        <v>0</v>
      </c>
      <c r="L21" s="6">
        <v>3</v>
      </c>
      <c r="M21" s="6">
        <v>56</v>
      </c>
      <c r="N21" s="6">
        <v>3</v>
      </c>
      <c r="O21" s="16">
        <v>1</v>
      </c>
      <c r="P21" s="16">
        <v>1</v>
      </c>
      <c r="Q21" s="16">
        <v>2</v>
      </c>
      <c r="R21" s="10">
        <f>SUM(K21:Q21)</f>
        <v>66</v>
      </c>
      <c r="S21" s="11">
        <f>R21/7</f>
        <v>9.4285714285714288</v>
      </c>
      <c r="T21" s="105">
        <f t="shared" si="0"/>
        <v>0.12721665381649963</v>
      </c>
      <c r="U21" s="103">
        <f t="shared" si="1"/>
        <v>1.5</v>
      </c>
      <c r="V21" s="103">
        <f t="shared" si="2"/>
        <v>56</v>
      </c>
      <c r="W21" s="103">
        <f t="shared" si="3"/>
        <v>3</v>
      </c>
      <c r="X21" s="103">
        <f t="shared" si="4"/>
        <v>1.3333333333333333</v>
      </c>
    </row>
    <row r="22" spans="1:24" x14ac:dyDescent="0.25">
      <c r="A22" s="4">
        <v>21</v>
      </c>
      <c r="B22" s="5" t="s">
        <v>105</v>
      </c>
      <c r="C22" s="5" t="s">
        <v>106</v>
      </c>
      <c r="D22" s="5" t="s">
        <v>107</v>
      </c>
      <c r="E22" s="5" t="s">
        <v>108</v>
      </c>
      <c r="F22" s="6">
        <v>3</v>
      </c>
      <c r="G22" s="33" t="s">
        <v>109</v>
      </c>
      <c r="H22" s="4" t="s">
        <v>113</v>
      </c>
      <c r="I22" s="8" t="s">
        <v>114</v>
      </c>
      <c r="J22" s="8" t="s">
        <v>115</v>
      </c>
      <c r="K22" s="4">
        <v>1</v>
      </c>
      <c r="L22" s="4">
        <v>0</v>
      </c>
      <c r="M22" s="4">
        <v>1</v>
      </c>
      <c r="N22" s="4">
        <v>0</v>
      </c>
      <c r="O22" s="17">
        <v>4</v>
      </c>
      <c r="P22" s="17">
        <v>3</v>
      </c>
      <c r="Q22" s="17">
        <v>2</v>
      </c>
      <c r="R22" s="10">
        <f>SUM(K22:Q22)</f>
        <v>11</v>
      </c>
      <c r="S22" s="11">
        <f>R22/7</f>
        <v>1.5714285714285714</v>
      </c>
      <c r="T22" s="105">
        <f t="shared" si="0"/>
        <v>2.1202775636083269E-2</v>
      </c>
      <c r="U22" s="103">
        <f t="shared" si="1"/>
        <v>0.5</v>
      </c>
      <c r="V22" s="103">
        <f t="shared" si="2"/>
        <v>1</v>
      </c>
      <c r="W22" s="103">
        <f t="shared" si="3"/>
        <v>0</v>
      </c>
      <c r="X22" s="103">
        <f t="shared" si="4"/>
        <v>3</v>
      </c>
    </row>
    <row r="23" spans="1:24" x14ac:dyDescent="0.25">
      <c r="A23" s="6">
        <v>22</v>
      </c>
      <c r="B23" s="13" t="s">
        <v>105</v>
      </c>
      <c r="C23" s="13" t="s">
        <v>106</v>
      </c>
      <c r="D23" s="13" t="s">
        <v>107</v>
      </c>
      <c r="E23" s="13" t="s">
        <v>108</v>
      </c>
      <c r="F23" s="6">
        <v>3</v>
      </c>
      <c r="G23" s="32" t="s">
        <v>116</v>
      </c>
      <c r="H23" s="6" t="s">
        <v>117</v>
      </c>
      <c r="I23" s="15" t="s">
        <v>118</v>
      </c>
      <c r="J23" s="15" t="s">
        <v>119</v>
      </c>
      <c r="K23" s="6">
        <v>0</v>
      </c>
      <c r="L23" s="6">
        <v>0</v>
      </c>
      <c r="M23" s="6">
        <v>1</v>
      </c>
      <c r="N23" s="6">
        <v>0</v>
      </c>
      <c r="O23" s="16">
        <v>0</v>
      </c>
      <c r="P23" s="16">
        <v>0</v>
      </c>
      <c r="Q23" s="16">
        <v>0</v>
      </c>
      <c r="R23" s="10">
        <f>SUM(K23:Q23)</f>
        <v>1</v>
      </c>
      <c r="S23" s="11">
        <f>R23/7</f>
        <v>0.14285714285714285</v>
      </c>
      <c r="T23" s="105">
        <f t="shared" si="0"/>
        <v>1.9275250578257516E-3</v>
      </c>
      <c r="U23" s="103">
        <f t="shared" si="1"/>
        <v>0</v>
      </c>
      <c r="V23" s="103">
        <f t="shared" si="2"/>
        <v>1</v>
      </c>
      <c r="W23" s="103">
        <f t="shared" si="3"/>
        <v>0</v>
      </c>
      <c r="X23" s="103">
        <f t="shared" si="4"/>
        <v>0</v>
      </c>
    </row>
    <row r="24" spans="1:24" x14ac:dyDescent="0.25">
      <c r="A24" s="4">
        <v>23</v>
      </c>
      <c r="B24" s="5" t="s">
        <v>105</v>
      </c>
      <c r="C24" s="5" t="s">
        <v>106</v>
      </c>
      <c r="D24" s="5" t="s">
        <v>107</v>
      </c>
      <c r="E24" s="5" t="s">
        <v>108</v>
      </c>
      <c r="F24" s="6">
        <v>3</v>
      </c>
      <c r="G24" s="33" t="s">
        <v>120</v>
      </c>
      <c r="H24" s="4" t="s">
        <v>121</v>
      </c>
      <c r="I24" s="8" t="s">
        <v>122</v>
      </c>
      <c r="J24" s="8" t="s">
        <v>123</v>
      </c>
      <c r="K24" s="4">
        <v>0</v>
      </c>
      <c r="L24" s="4">
        <v>0</v>
      </c>
      <c r="M24" s="4">
        <v>1</v>
      </c>
      <c r="N24" s="4">
        <v>0</v>
      </c>
      <c r="O24" s="17">
        <v>0</v>
      </c>
      <c r="P24" s="17">
        <v>0</v>
      </c>
      <c r="Q24" s="17">
        <v>0</v>
      </c>
      <c r="R24" s="10">
        <f>SUM(K24:Q24)</f>
        <v>1</v>
      </c>
      <c r="S24" s="11">
        <f>R24/7</f>
        <v>0.14285714285714285</v>
      </c>
      <c r="T24" s="105">
        <f t="shared" si="0"/>
        <v>1.9275250578257516E-3</v>
      </c>
      <c r="U24" s="103">
        <f t="shared" si="1"/>
        <v>0</v>
      </c>
      <c r="V24" s="103">
        <f t="shared" si="2"/>
        <v>1</v>
      </c>
      <c r="W24" s="103">
        <f t="shared" si="3"/>
        <v>0</v>
      </c>
      <c r="X24" s="103">
        <f t="shared" si="4"/>
        <v>0</v>
      </c>
    </row>
    <row r="25" spans="1:24" x14ac:dyDescent="0.25">
      <c r="A25" s="6">
        <v>24</v>
      </c>
      <c r="B25" s="13" t="s">
        <v>105</v>
      </c>
      <c r="C25" s="13" t="s">
        <v>106</v>
      </c>
      <c r="D25" s="13" t="s">
        <v>107</v>
      </c>
      <c r="E25" s="13" t="s">
        <v>108</v>
      </c>
      <c r="F25" s="6">
        <v>3</v>
      </c>
      <c r="G25" s="32" t="s">
        <v>124</v>
      </c>
      <c r="H25" s="6" t="s">
        <v>125</v>
      </c>
      <c r="I25" s="6" t="s">
        <v>126</v>
      </c>
      <c r="J25" s="6" t="s">
        <v>126</v>
      </c>
      <c r="K25" s="6">
        <v>23</v>
      </c>
      <c r="L25" s="6">
        <v>43</v>
      </c>
      <c r="M25" s="6">
        <v>0</v>
      </c>
      <c r="N25" s="6">
        <v>0</v>
      </c>
      <c r="O25" s="16">
        <v>0</v>
      </c>
      <c r="P25" s="16">
        <v>0</v>
      </c>
      <c r="Q25" s="16">
        <v>1</v>
      </c>
      <c r="R25" s="10">
        <f>SUM(K25:Q25)</f>
        <v>67</v>
      </c>
      <c r="S25" s="11">
        <f>R25/7</f>
        <v>9.5714285714285712</v>
      </c>
      <c r="T25" s="105">
        <f t="shared" si="0"/>
        <v>0.12914417887432536</v>
      </c>
      <c r="U25" s="103">
        <f t="shared" si="1"/>
        <v>33</v>
      </c>
      <c r="V25" s="103">
        <f t="shared" si="2"/>
        <v>0</v>
      </c>
      <c r="W25" s="103">
        <f t="shared" si="3"/>
        <v>0</v>
      </c>
      <c r="X25" s="103">
        <f t="shared" si="4"/>
        <v>0.33333333333333331</v>
      </c>
    </row>
    <row r="26" spans="1:24" x14ac:dyDescent="0.25">
      <c r="A26" s="4">
        <v>25</v>
      </c>
      <c r="B26" s="5" t="s">
        <v>105</v>
      </c>
      <c r="C26" s="5" t="s">
        <v>106</v>
      </c>
      <c r="D26" s="5" t="s">
        <v>107</v>
      </c>
      <c r="E26" s="5" t="s">
        <v>108</v>
      </c>
      <c r="F26" s="6">
        <v>3</v>
      </c>
      <c r="G26" s="33" t="s">
        <v>127</v>
      </c>
      <c r="H26" s="4" t="s">
        <v>128</v>
      </c>
      <c r="I26" s="8" t="s">
        <v>129</v>
      </c>
      <c r="J26" s="8" t="s">
        <v>130</v>
      </c>
      <c r="K26" s="4">
        <v>24</v>
      </c>
      <c r="L26" s="4">
        <v>14</v>
      </c>
      <c r="M26" s="4">
        <v>9</v>
      </c>
      <c r="N26" s="4">
        <v>0</v>
      </c>
      <c r="O26" s="17">
        <v>0</v>
      </c>
      <c r="P26" s="17">
        <v>0</v>
      </c>
      <c r="Q26" s="17">
        <v>0</v>
      </c>
      <c r="R26" s="10">
        <f>SUM(K26:Q26)</f>
        <v>47</v>
      </c>
      <c r="S26" s="11">
        <f>R26/7</f>
        <v>6.7142857142857144</v>
      </c>
      <c r="T26" s="105">
        <f t="shared" si="0"/>
        <v>9.0593677717810336E-2</v>
      </c>
      <c r="U26" s="103">
        <f t="shared" si="1"/>
        <v>19</v>
      </c>
      <c r="V26" s="103">
        <f t="shared" si="2"/>
        <v>9</v>
      </c>
      <c r="W26" s="103">
        <f t="shared" si="3"/>
        <v>0</v>
      </c>
      <c r="X26" s="103">
        <f t="shared" si="4"/>
        <v>0</v>
      </c>
    </row>
    <row r="27" spans="1:24" x14ac:dyDescent="0.25">
      <c r="A27" s="6">
        <v>26</v>
      </c>
      <c r="B27" s="13" t="s">
        <v>105</v>
      </c>
      <c r="C27" s="13" t="s">
        <v>106</v>
      </c>
      <c r="D27" s="13" t="s">
        <v>107</v>
      </c>
      <c r="E27" s="13" t="s">
        <v>108</v>
      </c>
      <c r="F27" s="6">
        <v>3</v>
      </c>
      <c r="G27" s="32" t="s">
        <v>131</v>
      </c>
      <c r="H27" s="6" t="s">
        <v>132</v>
      </c>
      <c r="I27" s="15" t="s">
        <v>133</v>
      </c>
      <c r="J27" s="15" t="s">
        <v>134</v>
      </c>
      <c r="K27" s="6">
        <v>11</v>
      </c>
      <c r="L27" s="6">
        <v>4</v>
      </c>
      <c r="M27" s="6">
        <v>0</v>
      </c>
      <c r="N27" s="6">
        <v>0</v>
      </c>
      <c r="O27" s="16">
        <v>2</v>
      </c>
      <c r="P27" s="16">
        <v>1</v>
      </c>
      <c r="Q27" s="16">
        <v>1</v>
      </c>
      <c r="R27" s="10">
        <f>SUM(K27:Q27)</f>
        <v>19</v>
      </c>
      <c r="S27" s="11">
        <f>R27/7</f>
        <v>2.7142857142857144</v>
      </c>
      <c r="T27" s="105">
        <f t="shared" si="0"/>
        <v>3.662297609868928E-2</v>
      </c>
      <c r="U27" s="103">
        <f t="shared" si="1"/>
        <v>7.5</v>
      </c>
      <c r="V27" s="103">
        <f t="shared" si="2"/>
        <v>0</v>
      </c>
      <c r="W27" s="103">
        <f t="shared" si="3"/>
        <v>0</v>
      </c>
      <c r="X27" s="103">
        <f t="shared" si="4"/>
        <v>1.3333333333333333</v>
      </c>
    </row>
    <row r="28" spans="1:24" x14ac:dyDescent="0.25">
      <c r="A28" s="4">
        <v>27</v>
      </c>
      <c r="B28" s="5" t="s">
        <v>105</v>
      </c>
      <c r="C28" s="5" t="s">
        <v>106</v>
      </c>
      <c r="D28" s="5" t="s">
        <v>107</v>
      </c>
      <c r="E28" s="5" t="s">
        <v>108</v>
      </c>
      <c r="F28" s="6">
        <v>3</v>
      </c>
      <c r="G28" s="33" t="s">
        <v>131</v>
      </c>
      <c r="H28" s="4" t="s">
        <v>132</v>
      </c>
      <c r="I28" s="4" t="s">
        <v>135</v>
      </c>
      <c r="J28" s="4" t="s">
        <v>136</v>
      </c>
      <c r="K28" s="4">
        <v>5</v>
      </c>
      <c r="L28" s="4">
        <v>1</v>
      </c>
      <c r="M28" s="4">
        <v>0</v>
      </c>
      <c r="N28" s="4">
        <v>0</v>
      </c>
      <c r="O28" s="17">
        <v>0</v>
      </c>
      <c r="P28" s="17">
        <v>0</v>
      </c>
      <c r="Q28" s="17">
        <v>0</v>
      </c>
      <c r="R28" s="10">
        <f>SUM(K28:Q28)</f>
        <v>6</v>
      </c>
      <c r="S28" s="11">
        <f>R28/7</f>
        <v>0.8571428571428571</v>
      </c>
      <c r="T28" s="105">
        <f t="shared" si="0"/>
        <v>1.156515034695451E-2</v>
      </c>
      <c r="U28" s="103">
        <f t="shared" si="1"/>
        <v>3</v>
      </c>
      <c r="V28" s="103">
        <f t="shared" si="2"/>
        <v>0</v>
      </c>
      <c r="W28" s="103">
        <f t="shared" si="3"/>
        <v>0</v>
      </c>
      <c r="X28" s="103">
        <f t="shared" si="4"/>
        <v>0</v>
      </c>
    </row>
    <row r="29" spans="1:24" x14ac:dyDescent="0.25">
      <c r="A29" s="6">
        <v>28</v>
      </c>
      <c r="B29" s="13" t="s">
        <v>105</v>
      </c>
      <c r="C29" s="13" t="s">
        <v>106</v>
      </c>
      <c r="D29" s="13" t="s">
        <v>107</v>
      </c>
      <c r="E29" s="13" t="s">
        <v>108</v>
      </c>
      <c r="F29" s="6">
        <v>3</v>
      </c>
      <c r="G29" s="32" t="s">
        <v>131</v>
      </c>
      <c r="H29" s="6" t="s">
        <v>137</v>
      </c>
      <c r="I29" s="6" t="s">
        <v>138</v>
      </c>
      <c r="J29" s="6" t="s">
        <v>138</v>
      </c>
      <c r="K29" s="6">
        <v>149</v>
      </c>
      <c r="L29" s="6">
        <v>33</v>
      </c>
      <c r="M29" s="6">
        <v>14</v>
      </c>
      <c r="N29" s="6">
        <v>0</v>
      </c>
      <c r="O29" s="16">
        <v>0</v>
      </c>
      <c r="P29" s="16">
        <v>2</v>
      </c>
      <c r="Q29" s="16">
        <v>1</v>
      </c>
      <c r="R29" s="10">
        <f>SUM(K29:Q29)</f>
        <v>199</v>
      </c>
      <c r="S29" s="11">
        <f>R29/7</f>
        <v>28.428571428571427</v>
      </c>
      <c r="T29" s="105">
        <f t="shared" si="0"/>
        <v>0.38357748650732459</v>
      </c>
      <c r="U29" s="103">
        <f t="shared" si="1"/>
        <v>91</v>
      </c>
      <c r="V29" s="103">
        <f t="shared" si="2"/>
        <v>14</v>
      </c>
      <c r="W29" s="103">
        <f t="shared" si="3"/>
        <v>0</v>
      </c>
      <c r="X29" s="103">
        <f t="shared" si="4"/>
        <v>1</v>
      </c>
    </row>
    <row r="30" spans="1:24" x14ac:dyDescent="0.25">
      <c r="A30" s="4">
        <v>29</v>
      </c>
      <c r="B30" s="5" t="s">
        <v>105</v>
      </c>
      <c r="C30" s="5" t="s">
        <v>106</v>
      </c>
      <c r="D30" s="5" t="s">
        <v>107</v>
      </c>
      <c r="E30" s="5" t="s">
        <v>108</v>
      </c>
      <c r="F30" s="6">
        <v>3</v>
      </c>
      <c r="G30" s="33" t="s">
        <v>139</v>
      </c>
      <c r="H30" s="4" t="s">
        <v>140</v>
      </c>
      <c r="I30" s="4" t="s">
        <v>141</v>
      </c>
      <c r="J30" s="4" t="s">
        <v>142</v>
      </c>
      <c r="K30" s="4">
        <v>3</v>
      </c>
      <c r="L30" s="4">
        <v>21</v>
      </c>
      <c r="M30" s="4">
        <v>419</v>
      </c>
      <c r="N30" s="4">
        <v>136</v>
      </c>
      <c r="O30" s="17">
        <v>38</v>
      </c>
      <c r="P30" s="17">
        <v>10</v>
      </c>
      <c r="Q30" s="17">
        <v>10</v>
      </c>
      <c r="R30" s="10">
        <f>SUM(K30:Q30)</f>
        <v>637</v>
      </c>
      <c r="S30" s="11">
        <f>R30/7</f>
        <v>91</v>
      </c>
      <c r="T30" s="105">
        <f t="shared" si="0"/>
        <v>1.2278334618350037</v>
      </c>
      <c r="U30" s="103">
        <f t="shared" si="1"/>
        <v>12</v>
      </c>
      <c r="V30" s="103">
        <f t="shared" si="2"/>
        <v>419</v>
      </c>
      <c r="W30" s="103">
        <f t="shared" si="3"/>
        <v>136</v>
      </c>
      <c r="X30" s="103">
        <f t="shared" si="4"/>
        <v>19.333333333333332</v>
      </c>
    </row>
    <row r="31" spans="1:24" x14ac:dyDescent="0.25">
      <c r="A31" s="6">
        <v>30</v>
      </c>
      <c r="B31" s="13" t="s">
        <v>105</v>
      </c>
      <c r="C31" s="13" t="s">
        <v>106</v>
      </c>
      <c r="D31" s="13" t="s">
        <v>107</v>
      </c>
      <c r="E31" s="13" t="s">
        <v>108</v>
      </c>
      <c r="F31" s="6">
        <v>3</v>
      </c>
      <c r="G31" s="32" t="s">
        <v>139</v>
      </c>
      <c r="H31" s="6" t="s">
        <v>143</v>
      </c>
      <c r="I31" s="15" t="s">
        <v>144</v>
      </c>
      <c r="J31" s="15" t="s">
        <v>145</v>
      </c>
      <c r="K31" s="6">
        <v>1</v>
      </c>
      <c r="L31" s="6">
        <v>3</v>
      </c>
      <c r="M31" s="6">
        <v>0</v>
      </c>
      <c r="N31" s="6">
        <v>0</v>
      </c>
      <c r="O31" s="16">
        <v>0</v>
      </c>
      <c r="P31" s="16">
        <v>0</v>
      </c>
      <c r="Q31" s="16">
        <v>0</v>
      </c>
      <c r="R31" s="10">
        <f>SUM(K31:Q31)</f>
        <v>4</v>
      </c>
      <c r="S31" s="11">
        <f>R31/7</f>
        <v>0.5714285714285714</v>
      </c>
      <c r="T31" s="105">
        <f t="shared" si="0"/>
        <v>7.7101002313030064E-3</v>
      </c>
      <c r="U31" s="103">
        <f t="shared" si="1"/>
        <v>2</v>
      </c>
      <c r="V31" s="103">
        <f t="shared" si="2"/>
        <v>0</v>
      </c>
      <c r="W31" s="103">
        <f t="shared" si="3"/>
        <v>0</v>
      </c>
      <c r="X31" s="103">
        <f t="shared" si="4"/>
        <v>0</v>
      </c>
    </row>
    <row r="32" spans="1:24" x14ac:dyDescent="0.25">
      <c r="A32" s="4">
        <v>31</v>
      </c>
      <c r="B32" s="5" t="s">
        <v>105</v>
      </c>
      <c r="C32" s="5" t="s">
        <v>106</v>
      </c>
      <c r="D32" s="5" t="s">
        <v>107</v>
      </c>
      <c r="E32" s="5" t="s">
        <v>108</v>
      </c>
      <c r="F32" s="6">
        <v>3</v>
      </c>
      <c r="G32" s="33" t="s">
        <v>139</v>
      </c>
      <c r="H32" s="4" t="s">
        <v>146</v>
      </c>
      <c r="I32" s="8" t="s">
        <v>147</v>
      </c>
      <c r="J32" s="8" t="s">
        <v>148</v>
      </c>
      <c r="K32" s="4">
        <v>1</v>
      </c>
      <c r="L32" s="4">
        <v>2</v>
      </c>
      <c r="M32" s="4">
        <v>0</v>
      </c>
      <c r="N32" s="4">
        <v>0</v>
      </c>
      <c r="O32" s="17">
        <v>0</v>
      </c>
      <c r="P32" s="17">
        <v>1</v>
      </c>
      <c r="Q32" s="17">
        <v>1</v>
      </c>
      <c r="R32" s="10">
        <f>SUM(K32:Q32)</f>
        <v>5</v>
      </c>
      <c r="S32" s="11">
        <f>R32/7</f>
        <v>0.7142857142857143</v>
      </c>
      <c r="T32" s="105">
        <f t="shared" si="0"/>
        <v>9.6376252891287578E-3</v>
      </c>
      <c r="U32" s="103">
        <f t="shared" si="1"/>
        <v>1.5</v>
      </c>
      <c r="V32" s="103">
        <f t="shared" si="2"/>
        <v>0</v>
      </c>
      <c r="W32" s="103">
        <f t="shared" si="3"/>
        <v>0</v>
      </c>
      <c r="X32" s="103">
        <f t="shared" si="4"/>
        <v>0.66666666666666663</v>
      </c>
    </row>
    <row r="33" spans="1:24" x14ac:dyDescent="0.25">
      <c r="A33" s="6">
        <v>32</v>
      </c>
      <c r="B33" s="13" t="s">
        <v>105</v>
      </c>
      <c r="C33" s="13" t="s">
        <v>106</v>
      </c>
      <c r="D33" s="13" t="s">
        <v>107</v>
      </c>
      <c r="E33" s="13" t="s">
        <v>108</v>
      </c>
      <c r="F33" s="6">
        <v>3</v>
      </c>
      <c r="G33" s="32" t="s">
        <v>149</v>
      </c>
      <c r="H33" s="6" t="s">
        <v>150</v>
      </c>
      <c r="I33" s="15" t="s">
        <v>151</v>
      </c>
      <c r="J33" s="15" t="s">
        <v>152</v>
      </c>
      <c r="K33" s="6">
        <v>0</v>
      </c>
      <c r="L33" s="6">
        <v>1</v>
      </c>
      <c r="M33" s="6">
        <v>0</v>
      </c>
      <c r="N33" s="6">
        <v>0</v>
      </c>
      <c r="O33" s="16">
        <v>2</v>
      </c>
      <c r="P33" s="16">
        <v>0</v>
      </c>
      <c r="Q33" s="16">
        <v>10</v>
      </c>
      <c r="R33" s="10">
        <f>SUM(K33:Q33)</f>
        <v>13</v>
      </c>
      <c r="S33" s="11">
        <f>R33/7</f>
        <v>1.8571428571428572</v>
      </c>
      <c r="T33" s="105">
        <f t="shared" si="0"/>
        <v>2.5057825751734771E-2</v>
      </c>
      <c r="U33" s="103">
        <f t="shared" si="1"/>
        <v>0.5</v>
      </c>
      <c r="V33" s="103">
        <f t="shared" si="2"/>
        <v>0</v>
      </c>
      <c r="W33" s="103">
        <f t="shared" si="3"/>
        <v>0</v>
      </c>
      <c r="X33" s="103">
        <f t="shared" si="4"/>
        <v>4</v>
      </c>
    </row>
    <row r="34" spans="1:24" x14ac:dyDescent="0.25">
      <c r="A34" s="4">
        <v>33</v>
      </c>
      <c r="B34" s="5" t="s">
        <v>105</v>
      </c>
      <c r="C34" s="5" t="s">
        <v>106</v>
      </c>
      <c r="D34" s="5" t="s">
        <v>107</v>
      </c>
      <c r="E34" s="5" t="s">
        <v>108</v>
      </c>
      <c r="F34" s="6">
        <v>3</v>
      </c>
      <c r="G34" s="33" t="s">
        <v>149</v>
      </c>
      <c r="H34" s="4" t="s">
        <v>150</v>
      </c>
      <c r="I34" s="8" t="s">
        <v>153</v>
      </c>
      <c r="J34" s="8" t="s">
        <v>154</v>
      </c>
      <c r="K34" s="4">
        <v>0</v>
      </c>
      <c r="L34" s="4">
        <v>0</v>
      </c>
      <c r="M34" s="4">
        <v>52</v>
      </c>
      <c r="N34" s="4">
        <v>0</v>
      </c>
      <c r="O34" s="17">
        <v>18</v>
      </c>
      <c r="P34" s="17">
        <v>0</v>
      </c>
      <c r="Q34" s="17">
        <v>1</v>
      </c>
      <c r="R34" s="10">
        <f>SUM(K34:Q34)</f>
        <v>71</v>
      </c>
      <c r="S34" s="11">
        <f>R34/7</f>
        <v>10.142857142857142</v>
      </c>
      <c r="T34" s="105">
        <f t="shared" si="0"/>
        <v>0.13685427910562839</v>
      </c>
      <c r="U34" s="103">
        <f t="shared" si="1"/>
        <v>0</v>
      </c>
      <c r="V34" s="103">
        <f t="shared" si="2"/>
        <v>52</v>
      </c>
      <c r="W34" s="103">
        <f t="shared" si="3"/>
        <v>0</v>
      </c>
      <c r="X34" s="103">
        <f t="shared" si="4"/>
        <v>6.333333333333333</v>
      </c>
    </row>
    <row r="35" spans="1:24" x14ac:dyDescent="0.25">
      <c r="A35" s="6">
        <v>34</v>
      </c>
      <c r="B35" s="13" t="s">
        <v>105</v>
      </c>
      <c r="C35" s="13" t="s">
        <v>106</v>
      </c>
      <c r="D35" s="13" t="s">
        <v>107</v>
      </c>
      <c r="E35" s="13" t="s">
        <v>108</v>
      </c>
      <c r="F35" s="6">
        <v>3</v>
      </c>
      <c r="G35" s="32" t="s">
        <v>149</v>
      </c>
      <c r="H35" s="6" t="s">
        <v>155</v>
      </c>
      <c r="I35" s="15" t="s">
        <v>156</v>
      </c>
      <c r="J35" s="15" t="s">
        <v>157</v>
      </c>
      <c r="K35" s="6">
        <v>6</v>
      </c>
      <c r="L35" s="6">
        <v>2</v>
      </c>
      <c r="M35" s="6">
        <v>82</v>
      </c>
      <c r="N35" s="6">
        <v>2</v>
      </c>
      <c r="O35" s="16">
        <v>13</v>
      </c>
      <c r="P35" s="16">
        <v>4</v>
      </c>
      <c r="Q35" s="16">
        <v>5</v>
      </c>
      <c r="R35" s="10">
        <f>SUM(K35:Q35)</f>
        <v>114</v>
      </c>
      <c r="S35" s="11">
        <f>R35/7</f>
        <v>16.285714285714285</v>
      </c>
      <c r="T35" s="105">
        <f t="shared" si="0"/>
        <v>0.21973785659213568</v>
      </c>
      <c r="U35" s="103">
        <f t="shared" si="1"/>
        <v>4</v>
      </c>
      <c r="V35" s="103">
        <f t="shared" si="2"/>
        <v>82</v>
      </c>
      <c r="W35" s="103">
        <f t="shared" si="3"/>
        <v>2</v>
      </c>
      <c r="X35" s="103">
        <f t="shared" si="4"/>
        <v>7.333333333333333</v>
      </c>
    </row>
    <row r="36" spans="1:24" x14ac:dyDescent="0.25">
      <c r="A36" s="4">
        <v>35</v>
      </c>
      <c r="B36" s="5" t="s">
        <v>105</v>
      </c>
      <c r="C36" s="5" t="s">
        <v>106</v>
      </c>
      <c r="D36" s="5" t="s">
        <v>107</v>
      </c>
      <c r="E36" s="5" t="s">
        <v>108</v>
      </c>
      <c r="F36" s="6">
        <v>3</v>
      </c>
      <c r="G36" s="33" t="s">
        <v>149</v>
      </c>
      <c r="H36" s="4" t="s">
        <v>158</v>
      </c>
      <c r="I36" s="8" t="s">
        <v>159</v>
      </c>
      <c r="J36" s="8" t="s">
        <v>160</v>
      </c>
      <c r="K36" s="47">
        <v>0</v>
      </c>
      <c r="L36" s="47">
        <v>103</v>
      </c>
      <c r="M36" s="47">
        <v>1214</v>
      </c>
      <c r="N36" s="47">
        <v>38</v>
      </c>
      <c r="O36" s="17">
        <v>28</v>
      </c>
      <c r="P36" s="17">
        <v>13</v>
      </c>
      <c r="Q36" s="17">
        <v>5</v>
      </c>
      <c r="R36" s="10">
        <f>SUM(K36:Q36)</f>
        <v>1401</v>
      </c>
      <c r="S36" s="11">
        <f>R36/7</f>
        <v>200.14285714285714</v>
      </c>
      <c r="T36" s="105">
        <f t="shared" si="0"/>
        <v>2.7004626060138781</v>
      </c>
      <c r="U36" s="103">
        <f t="shared" si="1"/>
        <v>51.5</v>
      </c>
      <c r="V36" s="103">
        <f t="shared" si="2"/>
        <v>1214</v>
      </c>
      <c r="W36" s="103">
        <f t="shared" si="3"/>
        <v>38</v>
      </c>
      <c r="X36" s="103">
        <f t="shared" si="4"/>
        <v>15.333333333333334</v>
      </c>
    </row>
    <row r="37" spans="1:24" x14ac:dyDescent="0.25">
      <c r="A37" s="6">
        <v>36</v>
      </c>
      <c r="B37" s="13" t="s">
        <v>105</v>
      </c>
      <c r="C37" s="13" t="s">
        <v>106</v>
      </c>
      <c r="D37" s="13" t="s">
        <v>107</v>
      </c>
      <c r="E37" s="13" t="s">
        <v>108</v>
      </c>
      <c r="F37" s="6">
        <v>3</v>
      </c>
      <c r="G37" s="32" t="s">
        <v>149</v>
      </c>
      <c r="H37" s="6" t="s">
        <v>158</v>
      </c>
      <c r="I37" s="15" t="s">
        <v>161</v>
      </c>
      <c r="J37" s="15" t="s">
        <v>162</v>
      </c>
      <c r="K37" s="49">
        <v>0</v>
      </c>
      <c r="L37" s="49">
        <v>4</v>
      </c>
      <c r="M37" s="49">
        <v>5</v>
      </c>
      <c r="N37" s="49">
        <v>1</v>
      </c>
      <c r="O37" s="16">
        <v>2</v>
      </c>
      <c r="P37" s="16">
        <v>0</v>
      </c>
      <c r="Q37" s="16">
        <v>0</v>
      </c>
      <c r="R37" s="10">
        <f>SUM(K37:Q37)</f>
        <v>12</v>
      </c>
      <c r="S37" s="11">
        <f>R37/7</f>
        <v>1.7142857142857142</v>
      </c>
      <c r="T37" s="105">
        <f t="shared" si="0"/>
        <v>2.313030069390902E-2</v>
      </c>
      <c r="U37" s="103">
        <f t="shared" si="1"/>
        <v>2</v>
      </c>
      <c r="V37" s="103">
        <f t="shared" si="2"/>
        <v>5</v>
      </c>
      <c r="W37" s="103">
        <f t="shared" si="3"/>
        <v>1</v>
      </c>
      <c r="X37" s="103">
        <f t="shared" si="4"/>
        <v>0.66666666666666663</v>
      </c>
    </row>
    <row r="38" spans="1:24" x14ac:dyDescent="0.25">
      <c r="A38" s="4">
        <v>37</v>
      </c>
      <c r="B38" s="5" t="s">
        <v>105</v>
      </c>
      <c r="C38" s="5" t="s">
        <v>106</v>
      </c>
      <c r="D38" s="5" t="s">
        <v>107</v>
      </c>
      <c r="E38" s="5" t="s">
        <v>108</v>
      </c>
      <c r="F38" s="6">
        <v>3</v>
      </c>
      <c r="G38" s="33" t="s">
        <v>149</v>
      </c>
      <c r="H38" s="4" t="s">
        <v>158</v>
      </c>
      <c r="I38" s="8" t="s">
        <v>163</v>
      </c>
      <c r="J38" s="8" t="s">
        <v>164</v>
      </c>
      <c r="K38" s="47">
        <v>0</v>
      </c>
      <c r="L38" s="47">
        <v>63</v>
      </c>
      <c r="M38" s="47">
        <v>459</v>
      </c>
      <c r="N38" s="47">
        <v>0</v>
      </c>
      <c r="O38" s="17">
        <v>0</v>
      </c>
      <c r="P38" s="17">
        <v>0</v>
      </c>
      <c r="Q38" s="17">
        <v>0</v>
      </c>
      <c r="R38" s="10">
        <f>SUM(K38:Q38)</f>
        <v>522</v>
      </c>
      <c r="S38" s="11">
        <f>R38/7</f>
        <v>74.571428571428569</v>
      </c>
      <c r="T38" s="105">
        <f t="shared" si="0"/>
        <v>1.0061680801850426</v>
      </c>
      <c r="U38" s="103">
        <f t="shared" si="1"/>
        <v>31.5</v>
      </c>
      <c r="V38" s="103">
        <f t="shared" si="2"/>
        <v>459</v>
      </c>
      <c r="W38" s="103">
        <f t="shared" si="3"/>
        <v>0</v>
      </c>
      <c r="X38" s="103">
        <f t="shared" si="4"/>
        <v>0</v>
      </c>
    </row>
    <row r="39" spans="1:24" x14ac:dyDescent="0.25">
      <c r="A39" s="6">
        <v>38</v>
      </c>
      <c r="B39" s="13" t="s">
        <v>105</v>
      </c>
      <c r="C39" s="13" t="s">
        <v>106</v>
      </c>
      <c r="D39" s="13" t="s">
        <v>107</v>
      </c>
      <c r="E39" s="13" t="s">
        <v>108</v>
      </c>
      <c r="F39" s="6">
        <v>3</v>
      </c>
      <c r="G39" s="32" t="s">
        <v>149</v>
      </c>
      <c r="H39" s="6" t="s">
        <v>158</v>
      </c>
      <c r="I39" s="15" t="s">
        <v>165</v>
      </c>
      <c r="J39" s="15" t="s">
        <v>166</v>
      </c>
      <c r="K39" s="49">
        <v>48</v>
      </c>
      <c r="L39" s="49">
        <v>81</v>
      </c>
      <c r="M39" s="49">
        <v>0</v>
      </c>
      <c r="N39" s="49">
        <v>0</v>
      </c>
      <c r="O39" s="16">
        <v>0</v>
      </c>
      <c r="P39" s="16">
        <v>0</v>
      </c>
      <c r="Q39" s="16">
        <v>0</v>
      </c>
      <c r="R39" s="10">
        <f>SUM(K39:Q39)</f>
        <v>129</v>
      </c>
      <c r="S39" s="11">
        <f>R39/7</f>
        <v>18.428571428571427</v>
      </c>
      <c r="T39" s="105">
        <f t="shared" si="0"/>
        <v>0.24865073245952199</v>
      </c>
      <c r="U39" s="103">
        <f t="shared" si="1"/>
        <v>64.5</v>
      </c>
      <c r="V39" s="103">
        <f t="shared" si="2"/>
        <v>0</v>
      </c>
      <c r="W39" s="103">
        <f t="shared" si="3"/>
        <v>0</v>
      </c>
      <c r="X39" s="103">
        <f t="shared" si="4"/>
        <v>0</v>
      </c>
    </row>
    <row r="40" spans="1:24" x14ac:dyDescent="0.25">
      <c r="A40" s="4">
        <v>39</v>
      </c>
      <c r="B40" s="5" t="s">
        <v>105</v>
      </c>
      <c r="C40" s="5" t="s">
        <v>106</v>
      </c>
      <c r="D40" s="5" t="s">
        <v>107</v>
      </c>
      <c r="E40" s="5" t="s">
        <v>108</v>
      </c>
      <c r="F40" s="6">
        <v>3</v>
      </c>
      <c r="G40" s="33" t="s">
        <v>149</v>
      </c>
      <c r="H40" s="4" t="s">
        <v>158</v>
      </c>
      <c r="I40" s="8" t="s">
        <v>167</v>
      </c>
      <c r="J40" s="8" t="s">
        <v>168</v>
      </c>
      <c r="K40" s="47">
        <v>5</v>
      </c>
      <c r="L40" s="47">
        <v>1</v>
      </c>
      <c r="M40" s="47">
        <v>875</v>
      </c>
      <c r="N40" s="47">
        <v>2</v>
      </c>
      <c r="O40" s="17">
        <v>0</v>
      </c>
      <c r="P40" s="17">
        <v>1</v>
      </c>
      <c r="Q40" s="17">
        <v>1</v>
      </c>
      <c r="R40" s="10">
        <f>SUM(K40:Q40)</f>
        <v>885</v>
      </c>
      <c r="S40" s="11">
        <f>R40/7</f>
        <v>126.42857142857143</v>
      </c>
      <c r="T40" s="105">
        <f t="shared" si="0"/>
        <v>1.7058596761757903</v>
      </c>
      <c r="U40" s="103">
        <f t="shared" si="1"/>
        <v>3</v>
      </c>
      <c r="V40" s="103">
        <f t="shared" si="2"/>
        <v>875</v>
      </c>
      <c r="W40" s="103">
        <f t="shared" si="3"/>
        <v>2</v>
      </c>
      <c r="X40" s="103">
        <f t="shared" si="4"/>
        <v>0.66666666666666663</v>
      </c>
    </row>
    <row r="41" spans="1:24" x14ac:dyDescent="0.25">
      <c r="A41" s="6">
        <v>40</v>
      </c>
      <c r="B41" s="13" t="s">
        <v>105</v>
      </c>
      <c r="C41" s="13" t="s">
        <v>106</v>
      </c>
      <c r="D41" s="13" t="s">
        <v>107</v>
      </c>
      <c r="E41" s="13" t="s">
        <v>108</v>
      </c>
      <c r="F41" s="6">
        <v>3</v>
      </c>
      <c r="G41" s="32" t="s">
        <v>149</v>
      </c>
      <c r="H41" s="6" t="s">
        <v>158</v>
      </c>
      <c r="I41" s="15" t="s">
        <v>169</v>
      </c>
      <c r="J41" s="15" t="s">
        <v>170</v>
      </c>
      <c r="K41" s="49">
        <v>0</v>
      </c>
      <c r="L41" s="49">
        <v>0</v>
      </c>
      <c r="M41" s="49">
        <v>12</v>
      </c>
      <c r="N41" s="49">
        <v>0</v>
      </c>
      <c r="O41" s="16">
        <v>0</v>
      </c>
      <c r="P41" s="16">
        <v>0</v>
      </c>
      <c r="Q41" s="16">
        <v>0</v>
      </c>
      <c r="R41" s="10">
        <f>SUM(K41:Q41)</f>
        <v>12</v>
      </c>
      <c r="S41" s="11">
        <f>R41/7</f>
        <v>1.7142857142857142</v>
      </c>
      <c r="T41" s="105">
        <f t="shared" si="0"/>
        <v>2.313030069390902E-2</v>
      </c>
      <c r="U41" s="103">
        <f t="shared" si="1"/>
        <v>0</v>
      </c>
      <c r="V41" s="103">
        <f t="shared" si="2"/>
        <v>12</v>
      </c>
      <c r="W41" s="103">
        <f t="shared" si="3"/>
        <v>0</v>
      </c>
      <c r="X41" s="103">
        <f t="shared" si="4"/>
        <v>0</v>
      </c>
    </row>
    <row r="42" spans="1:24" x14ac:dyDescent="0.25">
      <c r="A42" s="4">
        <v>41</v>
      </c>
      <c r="B42" s="5" t="s">
        <v>105</v>
      </c>
      <c r="C42" s="5" t="s">
        <v>106</v>
      </c>
      <c r="D42" s="5" t="s">
        <v>107</v>
      </c>
      <c r="E42" s="5" t="s">
        <v>108</v>
      </c>
      <c r="F42" s="6">
        <v>3</v>
      </c>
      <c r="G42" s="33" t="s">
        <v>149</v>
      </c>
      <c r="H42" s="4" t="s">
        <v>158</v>
      </c>
      <c r="I42" s="8" t="s">
        <v>171</v>
      </c>
      <c r="J42" s="8" t="s">
        <v>172</v>
      </c>
      <c r="K42" s="4">
        <v>2</v>
      </c>
      <c r="L42" s="4">
        <v>0</v>
      </c>
      <c r="M42" s="4">
        <v>0</v>
      </c>
      <c r="N42" s="4">
        <v>0</v>
      </c>
      <c r="O42" s="17">
        <v>0</v>
      </c>
      <c r="P42" s="17">
        <v>0</v>
      </c>
      <c r="Q42" s="17">
        <v>0</v>
      </c>
      <c r="R42" s="10">
        <f>SUM(K42:Q42)</f>
        <v>2</v>
      </c>
      <c r="S42" s="11">
        <f>R42/7</f>
        <v>0.2857142857142857</v>
      </c>
      <c r="T42" s="105">
        <f t="shared" si="0"/>
        <v>3.8550501156515032E-3</v>
      </c>
      <c r="U42" s="103">
        <f t="shared" si="1"/>
        <v>1</v>
      </c>
      <c r="V42" s="103">
        <f t="shared" si="2"/>
        <v>0</v>
      </c>
      <c r="W42" s="103">
        <f t="shared" si="3"/>
        <v>0</v>
      </c>
      <c r="X42" s="103">
        <f t="shared" si="4"/>
        <v>0</v>
      </c>
    </row>
    <row r="43" spans="1:24" x14ac:dyDescent="0.25">
      <c r="A43" s="6">
        <v>42</v>
      </c>
      <c r="B43" s="13" t="s">
        <v>105</v>
      </c>
      <c r="C43" s="13" t="s">
        <v>106</v>
      </c>
      <c r="D43" s="13" t="s">
        <v>107</v>
      </c>
      <c r="E43" s="13" t="s">
        <v>108</v>
      </c>
      <c r="F43" s="6">
        <v>3</v>
      </c>
      <c r="G43" s="32" t="s">
        <v>149</v>
      </c>
      <c r="H43" s="6" t="s">
        <v>158</v>
      </c>
      <c r="I43" s="6" t="s">
        <v>173</v>
      </c>
      <c r="J43" s="6" t="s">
        <v>174</v>
      </c>
      <c r="K43" s="6">
        <v>1</v>
      </c>
      <c r="L43" s="6">
        <v>0</v>
      </c>
      <c r="M43" s="6">
        <v>571</v>
      </c>
      <c r="N43" s="6">
        <v>9</v>
      </c>
      <c r="O43" s="16">
        <v>8</v>
      </c>
      <c r="P43" s="16">
        <v>2</v>
      </c>
      <c r="Q43" s="16">
        <v>3</v>
      </c>
      <c r="R43" s="10">
        <f>SUM(K43:Q43)</f>
        <v>594</v>
      </c>
      <c r="S43" s="11">
        <f>R43/7</f>
        <v>84.857142857142861</v>
      </c>
      <c r="T43" s="105">
        <f t="shared" si="0"/>
        <v>1.1449498843484964</v>
      </c>
      <c r="U43" s="103">
        <f t="shared" si="1"/>
        <v>0.5</v>
      </c>
      <c r="V43" s="103">
        <f t="shared" si="2"/>
        <v>571</v>
      </c>
      <c r="W43" s="103">
        <f t="shared" si="3"/>
        <v>9</v>
      </c>
      <c r="X43" s="103">
        <f t="shared" si="4"/>
        <v>4.333333333333333</v>
      </c>
    </row>
    <row r="44" spans="1:24" x14ac:dyDescent="0.25">
      <c r="A44" s="4">
        <v>43</v>
      </c>
      <c r="B44" s="5" t="s">
        <v>105</v>
      </c>
      <c r="C44" s="5" t="s">
        <v>106</v>
      </c>
      <c r="D44" s="5" t="s">
        <v>107</v>
      </c>
      <c r="E44" s="5" t="s">
        <v>108</v>
      </c>
      <c r="F44" s="6">
        <v>3</v>
      </c>
      <c r="G44" s="33" t="s">
        <v>175</v>
      </c>
      <c r="H44" s="4" t="s">
        <v>176</v>
      </c>
      <c r="I44" s="8" t="s">
        <v>177</v>
      </c>
      <c r="J44" s="8" t="s">
        <v>178</v>
      </c>
      <c r="K44" s="4">
        <v>4</v>
      </c>
      <c r="L44" s="4">
        <v>16</v>
      </c>
      <c r="M44" s="4">
        <v>1</v>
      </c>
      <c r="N44" s="4">
        <v>0</v>
      </c>
      <c r="O44" s="17">
        <v>0</v>
      </c>
      <c r="P44" s="17">
        <v>0</v>
      </c>
      <c r="Q44" s="17">
        <v>0</v>
      </c>
      <c r="R44" s="10">
        <f>SUM(K44:Q44)</f>
        <v>21</v>
      </c>
      <c r="S44" s="11">
        <f>R44/7</f>
        <v>3</v>
      </c>
      <c r="T44" s="105">
        <f t="shared" si="0"/>
        <v>4.0478026214340788E-2</v>
      </c>
      <c r="U44" s="103">
        <f t="shared" si="1"/>
        <v>10</v>
      </c>
      <c r="V44" s="103">
        <f t="shared" si="2"/>
        <v>1</v>
      </c>
      <c r="W44" s="103">
        <f t="shared" si="3"/>
        <v>0</v>
      </c>
      <c r="X44" s="103">
        <f t="shared" si="4"/>
        <v>0</v>
      </c>
    </row>
    <row r="45" spans="1:24" x14ac:dyDescent="0.25">
      <c r="A45" s="6">
        <v>44</v>
      </c>
      <c r="B45" s="5" t="s">
        <v>105</v>
      </c>
      <c r="C45" s="5" t="s">
        <v>106</v>
      </c>
      <c r="D45" s="5" t="s">
        <v>107</v>
      </c>
      <c r="E45" s="5" t="s">
        <v>108</v>
      </c>
      <c r="F45" s="6">
        <v>3</v>
      </c>
      <c r="G45" s="33" t="s">
        <v>175</v>
      </c>
      <c r="H45" s="4" t="s">
        <v>176</v>
      </c>
      <c r="I45" s="4" t="s">
        <v>54</v>
      </c>
      <c r="J45" s="4" t="s">
        <v>181</v>
      </c>
      <c r="K45" s="4">
        <v>0</v>
      </c>
      <c r="L45" s="4">
        <v>0</v>
      </c>
      <c r="M45" s="4">
        <v>1</v>
      </c>
      <c r="N45" s="4">
        <v>0</v>
      </c>
      <c r="O45" s="17">
        <v>0</v>
      </c>
      <c r="P45" s="17">
        <v>0</v>
      </c>
      <c r="Q45" s="17">
        <v>0</v>
      </c>
      <c r="R45" s="10">
        <f>SUM(K45:Q45)</f>
        <v>1</v>
      </c>
      <c r="S45" s="11">
        <f>R45/7</f>
        <v>0.14285714285714285</v>
      </c>
      <c r="T45" s="105">
        <f t="shared" si="0"/>
        <v>1.9275250578257516E-3</v>
      </c>
      <c r="U45" s="103">
        <f t="shared" si="1"/>
        <v>0</v>
      </c>
      <c r="V45" s="103">
        <f t="shared" si="2"/>
        <v>1</v>
      </c>
      <c r="W45" s="103">
        <f t="shared" si="3"/>
        <v>0</v>
      </c>
      <c r="X45" s="103">
        <f t="shared" si="4"/>
        <v>0</v>
      </c>
    </row>
    <row r="46" spans="1:24" x14ac:dyDescent="0.25">
      <c r="A46" s="4">
        <v>45</v>
      </c>
      <c r="B46" s="13" t="s">
        <v>105</v>
      </c>
      <c r="C46" s="13" t="s">
        <v>106</v>
      </c>
      <c r="D46" s="13" t="s">
        <v>107</v>
      </c>
      <c r="E46" s="13" t="s">
        <v>108</v>
      </c>
      <c r="F46" s="6">
        <v>3</v>
      </c>
      <c r="G46" s="32" t="s">
        <v>175</v>
      </c>
      <c r="H46" s="6" t="s">
        <v>176</v>
      </c>
      <c r="I46" s="6" t="s">
        <v>179</v>
      </c>
      <c r="J46" s="6" t="s">
        <v>180</v>
      </c>
      <c r="K46" s="6">
        <v>642</v>
      </c>
      <c r="L46" s="6">
        <v>267</v>
      </c>
      <c r="M46" s="6">
        <v>61</v>
      </c>
      <c r="N46" s="6">
        <v>8</v>
      </c>
      <c r="O46" s="16">
        <v>95</v>
      </c>
      <c r="P46" s="16">
        <v>23</v>
      </c>
      <c r="Q46" s="16">
        <v>19</v>
      </c>
      <c r="R46" s="10">
        <f>SUM(K46:Q46)</f>
        <v>1115</v>
      </c>
      <c r="S46" s="11">
        <f>R46/7</f>
        <v>159.28571428571428</v>
      </c>
      <c r="T46" s="105">
        <f t="shared" si="0"/>
        <v>2.1491904394757131</v>
      </c>
      <c r="U46" s="103">
        <f t="shared" si="1"/>
        <v>454.5</v>
      </c>
      <c r="V46" s="103">
        <f t="shared" si="2"/>
        <v>61</v>
      </c>
      <c r="W46" s="103">
        <f t="shared" si="3"/>
        <v>8</v>
      </c>
      <c r="X46" s="103">
        <f t="shared" si="4"/>
        <v>45.666666666666664</v>
      </c>
    </row>
    <row r="47" spans="1:24" x14ac:dyDescent="0.25">
      <c r="A47" s="6">
        <v>46</v>
      </c>
      <c r="B47" s="13" t="s">
        <v>105</v>
      </c>
      <c r="C47" s="13" t="s">
        <v>106</v>
      </c>
      <c r="D47" s="13" t="s">
        <v>107</v>
      </c>
      <c r="E47" s="13" t="s">
        <v>108</v>
      </c>
      <c r="F47" s="6">
        <v>3</v>
      </c>
      <c r="G47" s="32" t="s">
        <v>182</v>
      </c>
      <c r="H47" s="6" t="s">
        <v>183</v>
      </c>
      <c r="I47" s="15" t="s">
        <v>184</v>
      </c>
      <c r="J47" s="15" t="s">
        <v>185</v>
      </c>
      <c r="K47" s="6">
        <v>28</v>
      </c>
      <c r="L47" s="6">
        <v>0</v>
      </c>
      <c r="M47" s="6">
        <v>1</v>
      </c>
      <c r="N47" s="6">
        <v>4</v>
      </c>
      <c r="O47" s="16">
        <v>0</v>
      </c>
      <c r="P47" s="16">
        <v>1</v>
      </c>
      <c r="Q47" s="16">
        <v>1</v>
      </c>
      <c r="R47" s="10">
        <f>SUM(K47:Q47)</f>
        <v>35</v>
      </c>
      <c r="S47" s="11">
        <f>R47/7</f>
        <v>5</v>
      </c>
      <c r="T47" s="105">
        <f t="shared" si="0"/>
        <v>6.7463377023901303E-2</v>
      </c>
      <c r="U47" s="103">
        <f t="shared" si="1"/>
        <v>14</v>
      </c>
      <c r="V47" s="103">
        <f t="shared" si="2"/>
        <v>1</v>
      </c>
      <c r="W47" s="103">
        <f t="shared" si="3"/>
        <v>4</v>
      </c>
      <c r="X47" s="103">
        <f t="shared" si="4"/>
        <v>0.66666666666666663</v>
      </c>
    </row>
    <row r="48" spans="1:24" x14ac:dyDescent="0.25">
      <c r="A48" s="4">
        <v>47</v>
      </c>
      <c r="B48" s="5" t="s">
        <v>105</v>
      </c>
      <c r="C48" s="5" t="s">
        <v>106</v>
      </c>
      <c r="D48" s="5" t="s">
        <v>107</v>
      </c>
      <c r="E48" s="5" t="s">
        <v>108</v>
      </c>
      <c r="F48" s="6">
        <v>3</v>
      </c>
      <c r="G48" s="33" t="s">
        <v>186</v>
      </c>
      <c r="H48" s="98" t="s">
        <v>187</v>
      </c>
      <c r="I48" s="98" t="s">
        <v>54</v>
      </c>
      <c r="J48" s="4" t="s">
        <v>188</v>
      </c>
      <c r="K48" s="4">
        <v>0</v>
      </c>
      <c r="L48" s="4">
        <v>1</v>
      </c>
      <c r="M48" s="4">
        <v>0</v>
      </c>
      <c r="N48" s="4">
        <v>0</v>
      </c>
      <c r="O48" s="17">
        <v>0</v>
      </c>
      <c r="P48" s="17">
        <v>2</v>
      </c>
      <c r="Q48" s="17">
        <v>2</v>
      </c>
      <c r="R48" s="10">
        <f>SUM(K48:Q48)</f>
        <v>5</v>
      </c>
      <c r="S48" s="11">
        <f>R48/7</f>
        <v>0.7142857142857143</v>
      </c>
      <c r="T48" s="105">
        <f t="shared" si="0"/>
        <v>9.6376252891287578E-3</v>
      </c>
      <c r="U48" s="103">
        <f t="shared" si="1"/>
        <v>0.5</v>
      </c>
      <c r="V48" s="103">
        <f t="shared" si="2"/>
        <v>0</v>
      </c>
      <c r="W48" s="103">
        <f t="shared" si="3"/>
        <v>0</v>
      </c>
      <c r="X48" s="103">
        <f t="shared" si="4"/>
        <v>1.3333333333333333</v>
      </c>
    </row>
    <row r="49" spans="1:24" x14ac:dyDescent="0.25">
      <c r="A49" s="6">
        <v>48</v>
      </c>
      <c r="B49" s="13" t="s">
        <v>105</v>
      </c>
      <c r="C49" s="13" t="s">
        <v>106</v>
      </c>
      <c r="D49" s="13" t="s">
        <v>107</v>
      </c>
      <c r="E49" s="13" t="s">
        <v>108</v>
      </c>
      <c r="F49" s="6">
        <v>3</v>
      </c>
      <c r="G49" s="32" t="s">
        <v>186</v>
      </c>
      <c r="H49" s="6" t="s">
        <v>187</v>
      </c>
      <c r="I49" s="6" t="s">
        <v>54</v>
      </c>
      <c r="J49" s="6" t="s">
        <v>189</v>
      </c>
      <c r="K49" s="6">
        <v>0</v>
      </c>
      <c r="L49" s="6">
        <v>0</v>
      </c>
      <c r="M49" s="6">
        <v>10</v>
      </c>
      <c r="N49" s="6">
        <v>0</v>
      </c>
      <c r="O49" s="16">
        <v>4</v>
      </c>
      <c r="P49" s="16">
        <v>17</v>
      </c>
      <c r="Q49" s="16">
        <v>14</v>
      </c>
      <c r="R49" s="10">
        <f>SUM(K49:Q49)</f>
        <v>45</v>
      </c>
      <c r="S49" s="11">
        <f>R49/7</f>
        <v>6.4285714285714288</v>
      </c>
      <c r="T49" s="105">
        <f t="shared" si="0"/>
        <v>8.6738627602158822E-2</v>
      </c>
      <c r="U49" s="103">
        <f t="shared" si="1"/>
        <v>0</v>
      </c>
      <c r="V49" s="103">
        <f t="shared" si="2"/>
        <v>10</v>
      </c>
      <c r="W49" s="103">
        <f t="shared" si="3"/>
        <v>0</v>
      </c>
      <c r="X49" s="103">
        <f t="shared" si="4"/>
        <v>11.666666666666666</v>
      </c>
    </row>
    <row r="50" spans="1:24" x14ac:dyDescent="0.25">
      <c r="A50" s="4">
        <v>49</v>
      </c>
      <c r="B50" s="5" t="s">
        <v>105</v>
      </c>
      <c r="C50" s="5" t="s">
        <v>106</v>
      </c>
      <c r="D50" s="5" t="s">
        <v>107</v>
      </c>
      <c r="E50" s="5" t="s">
        <v>108</v>
      </c>
      <c r="F50" s="6">
        <v>3</v>
      </c>
      <c r="G50" s="33" t="s">
        <v>186</v>
      </c>
      <c r="H50" s="4" t="s">
        <v>190</v>
      </c>
      <c r="I50" s="8" t="s">
        <v>191</v>
      </c>
      <c r="J50" s="8" t="s">
        <v>192</v>
      </c>
      <c r="K50" s="4">
        <v>0</v>
      </c>
      <c r="L50" s="4">
        <v>2</v>
      </c>
      <c r="M50" s="4">
        <v>0</v>
      </c>
      <c r="N50" s="4">
        <v>0</v>
      </c>
      <c r="O50" s="17">
        <v>0</v>
      </c>
      <c r="P50" s="17">
        <v>0</v>
      </c>
      <c r="Q50" s="17">
        <v>0</v>
      </c>
      <c r="R50" s="10">
        <f>SUM(K50:Q50)</f>
        <v>2</v>
      </c>
      <c r="S50" s="11">
        <f>R50/7</f>
        <v>0.2857142857142857</v>
      </c>
      <c r="T50" s="105">
        <f t="shared" si="0"/>
        <v>3.8550501156515032E-3</v>
      </c>
      <c r="U50" s="103">
        <f t="shared" si="1"/>
        <v>1</v>
      </c>
      <c r="V50" s="103">
        <f t="shared" si="2"/>
        <v>0</v>
      </c>
      <c r="W50" s="103">
        <f t="shared" si="3"/>
        <v>0</v>
      </c>
      <c r="X50" s="103">
        <f t="shared" si="4"/>
        <v>0</v>
      </c>
    </row>
    <row r="51" spans="1:24" x14ac:dyDescent="0.25">
      <c r="A51" s="6">
        <v>50</v>
      </c>
      <c r="B51" s="13" t="s">
        <v>105</v>
      </c>
      <c r="C51" s="13" t="s">
        <v>106</v>
      </c>
      <c r="D51" s="13" t="s">
        <v>107</v>
      </c>
      <c r="E51" s="13" t="s">
        <v>108</v>
      </c>
      <c r="F51" s="6">
        <v>3</v>
      </c>
      <c r="G51" s="32" t="s">
        <v>186</v>
      </c>
      <c r="H51" s="6" t="s">
        <v>54</v>
      </c>
      <c r="I51" s="6" t="s">
        <v>54</v>
      </c>
      <c r="J51" s="6" t="s">
        <v>193</v>
      </c>
      <c r="K51" s="6">
        <v>0</v>
      </c>
      <c r="L51" s="6">
        <v>0</v>
      </c>
      <c r="M51" s="6">
        <v>11</v>
      </c>
      <c r="N51" s="6">
        <v>0</v>
      </c>
      <c r="O51" s="16">
        <v>0</v>
      </c>
      <c r="P51" s="16">
        <v>1</v>
      </c>
      <c r="Q51" s="16">
        <v>1</v>
      </c>
      <c r="R51" s="10">
        <f>SUM(K51:Q51)</f>
        <v>13</v>
      </c>
      <c r="S51" s="11">
        <f>R51/7</f>
        <v>1.8571428571428572</v>
      </c>
      <c r="T51" s="105">
        <f t="shared" si="0"/>
        <v>2.5057825751734771E-2</v>
      </c>
      <c r="U51" s="103">
        <f t="shared" si="1"/>
        <v>0</v>
      </c>
      <c r="V51" s="103">
        <f t="shared" si="2"/>
        <v>11</v>
      </c>
      <c r="W51" s="103">
        <f t="shared" si="3"/>
        <v>0</v>
      </c>
      <c r="X51" s="103">
        <f t="shared" si="4"/>
        <v>0.66666666666666663</v>
      </c>
    </row>
    <row r="52" spans="1:24" x14ac:dyDescent="0.25">
      <c r="A52" s="4">
        <v>51</v>
      </c>
      <c r="B52" s="5" t="s">
        <v>105</v>
      </c>
      <c r="C52" s="5" t="s">
        <v>106</v>
      </c>
      <c r="D52" s="5" t="s">
        <v>107</v>
      </c>
      <c r="E52" s="5" t="s">
        <v>108</v>
      </c>
      <c r="F52" s="6">
        <v>3</v>
      </c>
      <c r="G52" s="33" t="s">
        <v>194</v>
      </c>
      <c r="H52" s="4" t="s">
        <v>195</v>
      </c>
      <c r="I52" s="8" t="s">
        <v>196</v>
      </c>
      <c r="J52" s="8" t="s">
        <v>197</v>
      </c>
      <c r="K52" s="4">
        <v>0</v>
      </c>
      <c r="L52" s="4">
        <v>1</v>
      </c>
      <c r="M52" s="4">
        <v>0</v>
      </c>
      <c r="N52" s="4">
        <v>0</v>
      </c>
      <c r="O52" s="17">
        <v>1</v>
      </c>
      <c r="P52" s="17">
        <v>0</v>
      </c>
      <c r="Q52" s="17">
        <v>0</v>
      </c>
      <c r="R52" s="10">
        <f>SUM(K52:Q52)</f>
        <v>2</v>
      </c>
      <c r="S52" s="11">
        <f>R52/7</f>
        <v>0.2857142857142857</v>
      </c>
      <c r="T52" s="105">
        <f t="shared" si="0"/>
        <v>3.8550501156515032E-3</v>
      </c>
      <c r="U52" s="103">
        <f t="shared" si="1"/>
        <v>0.5</v>
      </c>
      <c r="V52" s="103">
        <f t="shared" si="2"/>
        <v>0</v>
      </c>
      <c r="W52" s="103">
        <f t="shared" si="3"/>
        <v>0</v>
      </c>
      <c r="X52" s="103">
        <f t="shared" si="4"/>
        <v>0.33333333333333331</v>
      </c>
    </row>
    <row r="53" spans="1:24" x14ac:dyDescent="0.25">
      <c r="A53" s="6">
        <v>52</v>
      </c>
      <c r="B53" s="13" t="s">
        <v>105</v>
      </c>
      <c r="C53" s="13" t="s">
        <v>106</v>
      </c>
      <c r="D53" s="13" t="s">
        <v>107</v>
      </c>
      <c r="E53" s="13" t="s">
        <v>108</v>
      </c>
      <c r="F53" s="6">
        <v>3</v>
      </c>
      <c r="G53" s="32" t="s">
        <v>194</v>
      </c>
      <c r="H53" s="6" t="s">
        <v>198</v>
      </c>
      <c r="I53" s="15" t="s">
        <v>199</v>
      </c>
      <c r="J53" s="15" t="s">
        <v>200</v>
      </c>
      <c r="K53" s="6">
        <v>21</v>
      </c>
      <c r="L53" s="6">
        <v>16</v>
      </c>
      <c r="M53" s="6">
        <v>1</v>
      </c>
      <c r="N53" s="6">
        <v>28</v>
      </c>
      <c r="O53" s="16">
        <v>2</v>
      </c>
      <c r="P53" s="16">
        <v>1</v>
      </c>
      <c r="Q53" s="16">
        <v>2</v>
      </c>
      <c r="R53" s="10">
        <f>SUM(K53:Q53)</f>
        <v>71</v>
      </c>
      <c r="S53" s="11">
        <f>R53/7</f>
        <v>10.142857142857142</v>
      </c>
      <c r="T53" s="105">
        <f t="shared" si="0"/>
        <v>0.13685427910562839</v>
      </c>
      <c r="U53" s="103">
        <f t="shared" si="1"/>
        <v>18.5</v>
      </c>
      <c r="V53" s="103">
        <f t="shared" si="2"/>
        <v>1</v>
      </c>
      <c r="W53" s="103">
        <f t="shared" si="3"/>
        <v>28</v>
      </c>
      <c r="X53" s="103">
        <f t="shared" si="4"/>
        <v>1.6666666666666667</v>
      </c>
    </row>
    <row r="54" spans="1:24" x14ac:dyDescent="0.25">
      <c r="A54" s="4">
        <v>53</v>
      </c>
      <c r="B54" s="5" t="s">
        <v>105</v>
      </c>
      <c r="C54" s="5" t="s">
        <v>106</v>
      </c>
      <c r="D54" s="5" t="s">
        <v>107</v>
      </c>
      <c r="E54" s="5" t="s">
        <v>108</v>
      </c>
      <c r="F54" s="6">
        <v>3</v>
      </c>
      <c r="G54" s="33" t="s">
        <v>201</v>
      </c>
      <c r="H54" s="4" t="s">
        <v>202</v>
      </c>
      <c r="I54" s="8" t="s">
        <v>203</v>
      </c>
      <c r="J54" s="8" t="s">
        <v>204</v>
      </c>
      <c r="K54" s="4">
        <v>0</v>
      </c>
      <c r="L54" s="4">
        <v>0</v>
      </c>
      <c r="M54" s="4">
        <v>0</v>
      </c>
      <c r="N54" s="4">
        <v>0</v>
      </c>
      <c r="O54" s="17">
        <v>1</v>
      </c>
      <c r="P54" s="17">
        <v>2</v>
      </c>
      <c r="Q54" s="17">
        <v>1</v>
      </c>
      <c r="R54" s="10">
        <f>SUM(K54:Q54)</f>
        <v>4</v>
      </c>
      <c r="S54" s="11">
        <f>R54/7</f>
        <v>0.5714285714285714</v>
      </c>
      <c r="T54" s="105">
        <f t="shared" si="0"/>
        <v>7.7101002313030064E-3</v>
      </c>
      <c r="U54" s="103">
        <f t="shared" si="1"/>
        <v>0</v>
      </c>
      <c r="V54" s="103">
        <f t="shared" si="2"/>
        <v>0</v>
      </c>
      <c r="W54" s="103">
        <f t="shared" si="3"/>
        <v>0</v>
      </c>
      <c r="X54" s="103">
        <f t="shared" si="4"/>
        <v>1.3333333333333333</v>
      </c>
    </row>
    <row r="55" spans="1:24" x14ac:dyDescent="0.25">
      <c r="A55" s="6">
        <v>54</v>
      </c>
      <c r="B55" s="13" t="s">
        <v>105</v>
      </c>
      <c r="C55" s="13" t="s">
        <v>106</v>
      </c>
      <c r="D55" s="13" t="s">
        <v>107</v>
      </c>
      <c r="E55" s="13" t="s">
        <v>108</v>
      </c>
      <c r="F55" s="6">
        <v>3</v>
      </c>
      <c r="G55" s="32" t="s">
        <v>205</v>
      </c>
      <c r="H55" s="6" t="s">
        <v>206</v>
      </c>
      <c r="I55" s="15" t="s">
        <v>207</v>
      </c>
      <c r="J55" s="15" t="s">
        <v>208</v>
      </c>
      <c r="K55" s="6">
        <v>5</v>
      </c>
      <c r="L55" s="6">
        <v>3</v>
      </c>
      <c r="M55" s="6">
        <v>0</v>
      </c>
      <c r="N55" s="6">
        <v>0</v>
      </c>
      <c r="O55" s="16">
        <v>0</v>
      </c>
      <c r="P55" s="16">
        <v>1</v>
      </c>
      <c r="Q55" s="16">
        <v>1</v>
      </c>
      <c r="R55" s="10">
        <f>SUM(K55:Q55)</f>
        <v>10</v>
      </c>
      <c r="S55" s="11">
        <f>R55/7</f>
        <v>1.4285714285714286</v>
      </c>
      <c r="T55" s="105">
        <f t="shared" si="0"/>
        <v>1.9275250578257516E-2</v>
      </c>
      <c r="U55" s="103">
        <f t="shared" si="1"/>
        <v>4</v>
      </c>
      <c r="V55" s="103">
        <f t="shared" si="2"/>
        <v>0</v>
      </c>
      <c r="W55" s="103">
        <f t="shared" si="3"/>
        <v>0</v>
      </c>
      <c r="X55" s="103">
        <f t="shared" si="4"/>
        <v>0.66666666666666663</v>
      </c>
    </row>
    <row r="56" spans="1:24" x14ac:dyDescent="0.25">
      <c r="A56" s="4">
        <v>55</v>
      </c>
      <c r="B56" s="5" t="s">
        <v>105</v>
      </c>
      <c r="C56" s="5" t="s">
        <v>106</v>
      </c>
      <c r="D56" s="5" t="s">
        <v>107</v>
      </c>
      <c r="E56" s="5" t="s">
        <v>108</v>
      </c>
      <c r="F56" s="6">
        <v>3</v>
      </c>
      <c r="G56" s="33" t="s">
        <v>54</v>
      </c>
      <c r="H56" s="4" t="s">
        <v>54</v>
      </c>
      <c r="I56" s="4" t="s">
        <v>54</v>
      </c>
      <c r="J56" s="4" t="s">
        <v>209</v>
      </c>
      <c r="K56" s="4">
        <v>0</v>
      </c>
      <c r="L56" s="4">
        <v>0</v>
      </c>
      <c r="M56" s="4">
        <v>62</v>
      </c>
      <c r="N56" s="4">
        <v>0</v>
      </c>
      <c r="O56" s="17">
        <v>0</v>
      </c>
      <c r="P56" s="17">
        <v>0</v>
      </c>
      <c r="Q56" s="17">
        <v>0</v>
      </c>
      <c r="R56" s="10">
        <f>SUM(K56:Q56)</f>
        <v>62</v>
      </c>
      <c r="S56" s="11">
        <f>R56/7</f>
        <v>8.8571428571428577</v>
      </c>
      <c r="T56" s="105">
        <f t="shared" si="0"/>
        <v>0.1195065535851966</v>
      </c>
      <c r="U56" s="103">
        <f t="shared" si="1"/>
        <v>0</v>
      </c>
      <c r="V56" s="103">
        <f t="shared" si="2"/>
        <v>62</v>
      </c>
      <c r="W56" s="103">
        <f t="shared" si="3"/>
        <v>0</v>
      </c>
      <c r="X56" s="103">
        <f t="shared" si="4"/>
        <v>0</v>
      </c>
    </row>
    <row r="57" spans="1:24" x14ac:dyDescent="0.25">
      <c r="A57" s="6">
        <v>56</v>
      </c>
      <c r="B57" s="13" t="s">
        <v>105</v>
      </c>
      <c r="C57" s="13" t="s">
        <v>106</v>
      </c>
      <c r="D57" s="13" t="s">
        <v>107</v>
      </c>
      <c r="E57" s="13" t="s">
        <v>108</v>
      </c>
      <c r="F57" s="6">
        <v>3</v>
      </c>
      <c r="G57" s="32" t="s">
        <v>54</v>
      </c>
      <c r="H57" s="6" t="s">
        <v>54</v>
      </c>
      <c r="I57" s="6" t="s">
        <v>54</v>
      </c>
      <c r="J57" s="6" t="s">
        <v>210</v>
      </c>
      <c r="K57" s="6">
        <v>0</v>
      </c>
      <c r="L57" s="6">
        <v>0</v>
      </c>
      <c r="M57" s="6">
        <v>109</v>
      </c>
      <c r="N57" s="6">
        <v>0</v>
      </c>
      <c r="O57" s="16">
        <v>0</v>
      </c>
      <c r="P57" s="16">
        <v>0</v>
      </c>
      <c r="Q57" s="16">
        <v>0</v>
      </c>
      <c r="R57" s="10">
        <f>SUM(K57:Q57)</f>
        <v>109</v>
      </c>
      <c r="S57" s="11">
        <f>R57/7</f>
        <v>15.571428571428571</v>
      </c>
      <c r="T57" s="105">
        <f t="shared" si="0"/>
        <v>0.21010023130300695</v>
      </c>
      <c r="U57" s="103">
        <f t="shared" si="1"/>
        <v>0</v>
      </c>
      <c r="V57" s="103">
        <f t="shared" si="2"/>
        <v>109</v>
      </c>
      <c r="W57" s="103">
        <f t="shared" si="3"/>
        <v>0</v>
      </c>
      <c r="X57" s="103">
        <f t="shared" si="4"/>
        <v>0</v>
      </c>
    </row>
    <row r="58" spans="1:24" x14ac:dyDescent="0.25">
      <c r="A58" s="4">
        <v>57</v>
      </c>
      <c r="B58" s="5" t="s">
        <v>105</v>
      </c>
      <c r="C58" s="5" t="s">
        <v>106</v>
      </c>
      <c r="D58" s="5" t="s">
        <v>107</v>
      </c>
      <c r="E58" s="5" t="s">
        <v>108</v>
      </c>
      <c r="F58" s="6">
        <v>3</v>
      </c>
      <c r="G58" s="33" t="s">
        <v>54</v>
      </c>
      <c r="H58" s="4" t="s">
        <v>54</v>
      </c>
      <c r="I58" s="4" t="s">
        <v>54</v>
      </c>
      <c r="J58" s="4" t="s">
        <v>211</v>
      </c>
      <c r="K58" s="4">
        <v>1</v>
      </c>
      <c r="L58" s="4">
        <v>9</v>
      </c>
      <c r="M58" s="4">
        <v>0</v>
      </c>
      <c r="N58" s="4">
        <v>5</v>
      </c>
      <c r="O58" s="17">
        <v>0</v>
      </c>
      <c r="P58" s="17">
        <v>0</v>
      </c>
      <c r="Q58" s="17">
        <v>0</v>
      </c>
      <c r="R58" s="10">
        <f>SUM(K58:Q58)</f>
        <v>15</v>
      </c>
      <c r="S58" s="11">
        <f>R58/7</f>
        <v>2.1428571428571428</v>
      </c>
      <c r="T58" s="105">
        <f t="shared" si="0"/>
        <v>2.8912875867386275E-2</v>
      </c>
      <c r="U58" s="103">
        <f t="shared" si="1"/>
        <v>5</v>
      </c>
      <c r="V58" s="103">
        <f t="shared" si="2"/>
        <v>0</v>
      </c>
      <c r="W58" s="103">
        <f t="shared" si="3"/>
        <v>5</v>
      </c>
      <c r="X58" s="103">
        <f t="shared" si="4"/>
        <v>0</v>
      </c>
    </row>
    <row r="59" spans="1:24" x14ac:dyDescent="0.25">
      <c r="A59" s="6">
        <v>58</v>
      </c>
      <c r="B59" s="13" t="s">
        <v>63</v>
      </c>
      <c r="C59" s="13" t="s">
        <v>21</v>
      </c>
      <c r="D59" s="13" t="s">
        <v>64</v>
      </c>
      <c r="E59" s="13" t="s">
        <v>65</v>
      </c>
      <c r="F59" s="6">
        <v>1</v>
      </c>
      <c r="G59" s="7" t="s">
        <v>66</v>
      </c>
      <c r="H59" s="6" t="s">
        <v>67</v>
      </c>
      <c r="I59" s="6" t="s">
        <v>68</v>
      </c>
      <c r="J59" s="6" t="s">
        <v>68</v>
      </c>
      <c r="K59" s="6">
        <v>114</v>
      </c>
      <c r="L59" s="6">
        <v>0</v>
      </c>
      <c r="M59" s="6">
        <v>0</v>
      </c>
      <c r="N59" s="6">
        <v>0</v>
      </c>
      <c r="O59" s="16">
        <v>0</v>
      </c>
      <c r="P59" s="16">
        <v>0</v>
      </c>
      <c r="Q59" s="16">
        <v>0</v>
      </c>
      <c r="R59" s="10">
        <f>SUM(K59:Q59)</f>
        <v>114</v>
      </c>
      <c r="S59" s="11">
        <f>R59/7</f>
        <v>16.285714285714285</v>
      </c>
      <c r="T59" s="105">
        <f t="shared" si="0"/>
        <v>0.21973785659213568</v>
      </c>
      <c r="U59" s="103">
        <f t="shared" si="1"/>
        <v>57</v>
      </c>
      <c r="V59" s="103">
        <f t="shared" si="2"/>
        <v>0</v>
      </c>
      <c r="W59" s="103">
        <f t="shared" si="3"/>
        <v>0</v>
      </c>
      <c r="X59" s="103">
        <f t="shared" si="4"/>
        <v>0</v>
      </c>
    </row>
    <row r="60" spans="1:24" x14ac:dyDescent="0.25">
      <c r="A60" s="4">
        <v>59</v>
      </c>
      <c r="B60" s="5" t="s">
        <v>69</v>
      </c>
      <c r="C60" s="5" t="s">
        <v>21</v>
      </c>
      <c r="D60" s="5" t="s">
        <v>70</v>
      </c>
      <c r="E60" s="5" t="s">
        <v>71</v>
      </c>
      <c r="F60" s="6">
        <v>1</v>
      </c>
      <c r="G60" s="18" t="s">
        <v>72</v>
      </c>
      <c r="H60" s="98" t="s">
        <v>73</v>
      </c>
      <c r="I60" s="98" t="s">
        <v>74</v>
      </c>
      <c r="J60" s="4" t="s">
        <v>74</v>
      </c>
      <c r="K60" s="100">
        <v>3</v>
      </c>
      <c r="L60" s="4">
        <v>1</v>
      </c>
      <c r="M60" s="4">
        <v>0</v>
      </c>
      <c r="N60" s="4">
        <v>0</v>
      </c>
      <c r="O60" s="17">
        <v>0</v>
      </c>
      <c r="P60" s="17">
        <v>0</v>
      </c>
      <c r="Q60" s="17">
        <v>0</v>
      </c>
      <c r="R60" s="10">
        <f>SUM(K60:Q60)</f>
        <v>4</v>
      </c>
      <c r="S60" s="11">
        <f>R60/7</f>
        <v>0.5714285714285714</v>
      </c>
      <c r="T60" s="105">
        <f t="shared" si="0"/>
        <v>7.7101002313030064E-3</v>
      </c>
      <c r="U60" s="103">
        <f t="shared" si="1"/>
        <v>2</v>
      </c>
      <c r="V60" s="103">
        <f t="shared" si="2"/>
        <v>0</v>
      </c>
      <c r="W60" s="103">
        <f t="shared" si="3"/>
        <v>0</v>
      </c>
      <c r="X60" s="103">
        <f t="shared" si="4"/>
        <v>0</v>
      </c>
    </row>
    <row r="61" spans="1:24" x14ac:dyDescent="0.25">
      <c r="A61" s="6">
        <v>60</v>
      </c>
      <c r="B61" s="13" t="s">
        <v>69</v>
      </c>
      <c r="C61" s="13" t="s">
        <v>21</v>
      </c>
      <c r="D61" s="13" t="s">
        <v>70</v>
      </c>
      <c r="E61" s="13" t="s">
        <v>71</v>
      </c>
      <c r="F61" s="6">
        <v>1</v>
      </c>
      <c r="G61" s="19" t="s">
        <v>75</v>
      </c>
      <c r="H61" s="6" t="s">
        <v>76</v>
      </c>
      <c r="I61" s="6" t="s">
        <v>77</v>
      </c>
      <c r="J61" s="99" t="s">
        <v>77</v>
      </c>
      <c r="K61" s="99">
        <v>0</v>
      </c>
      <c r="L61" s="99">
        <v>4</v>
      </c>
      <c r="M61" s="99">
        <v>0</v>
      </c>
      <c r="N61" s="99">
        <v>0</v>
      </c>
      <c r="O61" s="101">
        <v>0</v>
      </c>
      <c r="P61" s="101">
        <v>1</v>
      </c>
      <c r="Q61" s="101">
        <v>1</v>
      </c>
      <c r="R61" s="10">
        <f>SUM(K61:Q61)</f>
        <v>6</v>
      </c>
      <c r="S61" s="11">
        <f>R61/7</f>
        <v>0.8571428571428571</v>
      </c>
      <c r="T61" s="105">
        <f t="shared" si="0"/>
        <v>1.156515034695451E-2</v>
      </c>
      <c r="U61" s="103">
        <f t="shared" si="1"/>
        <v>2</v>
      </c>
      <c r="V61" s="103">
        <f t="shared" si="2"/>
        <v>0</v>
      </c>
      <c r="W61" s="103">
        <f t="shared" si="3"/>
        <v>0</v>
      </c>
      <c r="X61" s="103">
        <f t="shared" si="4"/>
        <v>0.66666666666666663</v>
      </c>
    </row>
    <row r="62" spans="1:24" x14ac:dyDescent="0.25">
      <c r="B62" s="38"/>
      <c r="C62" s="38"/>
      <c r="D62" s="38"/>
      <c r="E62" s="38"/>
      <c r="F62" s="38"/>
      <c r="J62" s="4"/>
      <c r="K62" s="40">
        <f>SUM(K2:K61)</f>
        <v>14886</v>
      </c>
      <c r="L62" s="40">
        <f t="shared" ref="L62:T62" si="5">SUM(L2:L61)</f>
        <v>11457</v>
      </c>
      <c r="M62" s="40">
        <f t="shared" si="5"/>
        <v>10379</v>
      </c>
      <c r="N62" s="40">
        <f t="shared" si="5"/>
        <v>1541</v>
      </c>
      <c r="O62" s="40">
        <f t="shared" si="5"/>
        <v>4557</v>
      </c>
      <c r="P62" s="40">
        <f t="shared" si="5"/>
        <v>5021</v>
      </c>
      <c r="Q62" s="40">
        <f t="shared" si="5"/>
        <v>4039</v>
      </c>
      <c r="R62" s="40">
        <f t="shared" si="5"/>
        <v>51880</v>
      </c>
      <c r="S62" s="40">
        <f t="shared" si="5"/>
        <v>7411.4285714285697</v>
      </c>
      <c r="T62" s="106">
        <f t="shared" si="5"/>
        <v>100</v>
      </c>
      <c r="U62" s="97">
        <f>SUM(U2:U61)</f>
        <v>13171.5</v>
      </c>
      <c r="V62" s="97">
        <f t="shared" ref="V62:X62" si="6">SUM(V2:V61)</f>
        <v>10379</v>
      </c>
      <c r="W62" s="97">
        <f t="shared" si="6"/>
        <v>1541</v>
      </c>
      <c r="X62" s="97">
        <f t="shared" si="6"/>
        <v>4539</v>
      </c>
    </row>
  </sheetData>
  <autoFilter ref="A1:T61" xr:uid="{CA127D75-1505-4538-987E-416FF1D841C7}">
    <sortState xmlns:xlrd2="http://schemas.microsoft.com/office/spreadsheetml/2017/richdata2" ref="A2:T61">
      <sortCondition ref="B2:B61"/>
      <sortCondition ref="C2:C61"/>
      <sortCondition ref="D2:D61"/>
      <sortCondition ref="E2:E61"/>
      <sortCondition ref="G2:G61"/>
      <sortCondition ref="H2:H61"/>
      <sortCondition ref="I2:I61"/>
      <sortCondition ref="J2:J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26-698D-4FA8-85C3-E57299608D29}">
  <dimension ref="A3:V64"/>
  <sheetViews>
    <sheetView topLeftCell="A43" workbookViewId="0">
      <selection activeCell="F3" sqref="F3:F63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2" bestFit="1" customWidth="1"/>
    <col min="4" max="4" width="12.7109375" bestFit="1" customWidth="1"/>
    <col min="5" max="5" width="14.5703125" bestFit="1" customWidth="1"/>
    <col min="6" max="6" width="6" bestFit="1" customWidth="1"/>
    <col min="7" max="7" width="16.5703125" bestFit="1" customWidth="1"/>
    <col min="8" max="8" width="20.85546875" bestFit="1" customWidth="1"/>
    <col min="9" max="9" width="19.85546875" bestFit="1" customWidth="1"/>
    <col min="10" max="10" width="33.28515625" bestFit="1" customWidth="1"/>
    <col min="11" max="12" width="10.28515625" bestFit="1" customWidth="1"/>
    <col min="13" max="13" width="13.5703125" bestFit="1" customWidth="1"/>
    <col min="14" max="14" width="9.85546875" bestFit="1" customWidth="1"/>
    <col min="15" max="17" width="7.28515625" bestFit="1" customWidth="1"/>
    <col min="18" max="18" width="9.28515625" bestFit="1" customWidth="1"/>
    <col min="19" max="19" width="9" bestFit="1" customWidth="1"/>
    <col min="20" max="20" width="11.5703125" bestFit="1" customWidth="1"/>
  </cols>
  <sheetData>
    <row r="3" spans="1:20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</row>
    <row r="4" spans="1:20" x14ac:dyDescent="0.25">
      <c r="A4" s="4">
        <v>1</v>
      </c>
      <c r="B4" s="5" t="s">
        <v>20</v>
      </c>
      <c r="C4" s="5" t="s">
        <v>21</v>
      </c>
      <c r="D4" s="5" t="s">
        <v>22</v>
      </c>
      <c r="E4" s="5" t="s">
        <v>23</v>
      </c>
      <c r="F4" s="6">
        <v>1</v>
      </c>
      <c r="G4" s="7" t="s">
        <v>24</v>
      </c>
      <c r="H4" s="4" t="s">
        <v>25</v>
      </c>
      <c r="I4" s="8" t="s">
        <v>26</v>
      </c>
      <c r="J4" s="8" t="s">
        <v>27</v>
      </c>
      <c r="K4" s="4">
        <v>0</v>
      </c>
      <c r="L4" s="4">
        <v>2</v>
      </c>
      <c r="M4" s="4">
        <v>0</v>
      </c>
      <c r="N4" s="4">
        <v>0</v>
      </c>
      <c r="O4" s="9">
        <v>0</v>
      </c>
      <c r="P4" s="9">
        <v>0</v>
      </c>
      <c r="Q4" s="9">
        <v>0</v>
      </c>
      <c r="R4" s="10">
        <f t="shared" ref="R4:R63" si="0">SUM(K4:Q4)</f>
        <v>2</v>
      </c>
      <c r="S4" s="11">
        <f t="shared" ref="S4:S63" si="1">R4/7</f>
        <v>0.2857142857142857</v>
      </c>
      <c r="T4" s="12">
        <f t="shared" ref="T4:T63" si="2">(R4/$R$19)</f>
        <v>4.2826552462526769E-3</v>
      </c>
    </row>
    <row r="5" spans="1:20" x14ac:dyDescent="0.25">
      <c r="A5" s="6">
        <v>2</v>
      </c>
      <c r="B5" s="13" t="s">
        <v>28</v>
      </c>
      <c r="C5" s="13" t="s">
        <v>29</v>
      </c>
      <c r="D5" s="13" t="s">
        <v>30</v>
      </c>
      <c r="E5" s="13" t="s">
        <v>31</v>
      </c>
      <c r="F5" s="6">
        <v>1</v>
      </c>
      <c r="G5" s="14" t="s">
        <v>32</v>
      </c>
      <c r="H5" s="6" t="s">
        <v>33</v>
      </c>
      <c r="I5" s="6" t="s">
        <v>34</v>
      </c>
      <c r="J5" s="15" t="s">
        <v>34</v>
      </c>
      <c r="K5" s="6">
        <v>26</v>
      </c>
      <c r="L5" s="6">
        <v>280</v>
      </c>
      <c r="M5" s="6">
        <v>43</v>
      </c>
      <c r="N5" s="6">
        <v>0</v>
      </c>
      <c r="O5" s="16">
        <v>0</v>
      </c>
      <c r="P5" s="16">
        <v>0</v>
      </c>
      <c r="Q5" s="16">
        <v>0</v>
      </c>
      <c r="R5" s="10">
        <f t="shared" si="0"/>
        <v>349</v>
      </c>
      <c r="S5" s="11">
        <f t="shared" si="1"/>
        <v>49.857142857142854</v>
      </c>
      <c r="T5" s="12">
        <f t="shared" si="2"/>
        <v>0.74732334047109206</v>
      </c>
    </row>
    <row r="6" spans="1:20" x14ac:dyDescent="0.25">
      <c r="A6" s="4">
        <v>3</v>
      </c>
      <c r="B6" s="5" t="s">
        <v>28</v>
      </c>
      <c r="C6" s="5" t="s">
        <v>29</v>
      </c>
      <c r="D6" s="5" t="s">
        <v>30</v>
      </c>
      <c r="E6" s="5" t="s">
        <v>35</v>
      </c>
      <c r="F6" s="6">
        <v>1</v>
      </c>
      <c r="G6" s="7" t="s">
        <v>36</v>
      </c>
      <c r="H6" s="4" t="s">
        <v>37</v>
      </c>
      <c r="I6" s="4" t="s">
        <v>38</v>
      </c>
      <c r="J6" s="8" t="s">
        <v>38</v>
      </c>
      <c r="K6" s="4">
        <v>561</v>
      </c>
      <c r="L6" s="4">
        <v>645</v>
      </c>
      <c r="M6" s="4">
        <v>207</v>
      </c>
      <c r="N6" s="4">
        <v>293</v>
      </c>
      <c r="O6" s="17">
        <v>8</v>
      </c>
      <c r="P6" s="17">
        <v>4</v>
      </c>
      <c r="Q6" s="17">
        <v>4</v>
      </c>
      <c r="R6" s="10">
        <f t="shared" si="0"/>
        <v>1722</v>
      </c>
      <c r="S6" s="11">
        <f t="shared" si="1"/>
        <v>246</v>
      </c>
      <c r="T6" s="12">
        <f t="shared" si="2"/>
        <v>3.6873661670235545</v>
      </c>
    </row>
    <row r="7" spans="1:20" x14ac:dyDescent="0.25">
      <c r="A7" s="4">
        <v>13</v>
      </c>
      <c r="B7" s="5" t="s">
        <v>28</v>
      </c>
      <c r="C7" s="5" t="s">
        <v>29</v>
      </c>
      <c r="D7" s="5" t="s">
        <v>30</v>
      </c>
      <c r="E7" s="5" t="s">
        <v>35</v>
      </c>
      <c r="F7" s="6">
        <v>1</v>
      </c>
      <c r="G7" s="7" t="s">
        <v>39</v>
      </c>
      <c r="H7" s="4" t="s">
        <v>40</v>
      </c>
      <c r="I7" s="4" t="s">
        <v>41</v>
      </c>
      <c r="J7" s="4" t="s">
        <v>41</v>
      </c>
      <c r="K7" s="4">
        <v>124</v>
      </c>
      <c r="L7" s="4">
        <v>412</v>
      </c>
      <c r="M7" s="4">
        <v>1107</v>
      </c>
      <c r="N7" s="4">
        <v>43</v>
      </c>
      <c r="O7" s="17">
        <v>236</v>
      </c>
      <c r="P7" s="17">
        <v>107</v>
      </c>
      <c r="Q7" s="17">
        <v>67</v>
      </c>
      <c r="R7" s="10">
        <f t="shared" si="0"/>
        <v>2096</v>
      </c>
      <c r="S7" s="11">
        <f t="shared" si="1"/>
        <v>299.42857142857144</v>
      </c>
      <c r="T7" s="12">
        <f t="shared" si="2"/>
        <v>4.4882226980728053</v>
      </c>
    </row>
    <row r="8" spans="1:20" x14ac:dyDescent="0.25">
      <c r="A8" s="6">
        <v>14</v>
      </c>
      <c r="B8" s="13" t="s">
        <v>28</v>
      </c>
      <c r="C8" s="13" t="s">
        <v>29</v>
      </c>
      <c r="D8" s="13" t="s">
        <v>30</v>
      </c>
      <c r="E8" s="13" t="s">
        <v>35</v>
      </c>
      <c r="F8" s="6">
        <v>1</v>
      </c>
      <c r="G8" s="14" t="s">
        <v>42</v>
      </c>
      <c r="H8" s="6" t="s">
        <v>43</v>
      </c>
      <c r="I8" s="15" t="s">
        <v>44</v>
      </c>
      <c r="J8" s="15" t="s">
        <v>45</v>
      </c>
      <c r="K8" s="6">
        <v>0</v>
      </c>
      <c r="L8" s="6">
        <v>3</v>
      </c>
      <c r="M8" s="6">
        <v>0</v>
      </c>
      <c r="N8" s="6">
        <v>0</v>
      </c>
      <c r="O8" s="16">
        <v>0</v>
      </c>
      <c r="P8" s="16">
        <v>0</v>
      </c>
      <c r="Q8" s="16">
        <v>0</v>
      </c>
      <c r="R8" s="10">
        <f t="shared" si="0"/>
        <v>3</v>
      </c>
      <c r="S8" s="11">
        <f t="shared" si="1"/>
        <v>0.42857142857142855</v>
      </c>
      <c r="T8" s="12">
        <f t="shared" si="2"/>
        <v>6.4239828693790149E-3</v>
      </c>
    </row>
    <row r="9" spans="1:20" x14ac:dyDescent="0.25">
      <c r="A9" s="4">
        <v>15</v>
      </c>
      <c r="B9" s="5" t="s">
        <v>28</v>
      </c>
      <c r="C9" s="5" t="s">
        <v>29</v>
      </c>
      <c r="D9" s="5" t="s">
        <v>30</v>
      </c>
      <c r="E9" s="5" t="s">
        <v>35</v>
      </c>
      <c r="F9" s="6">
        <v>1</v>
      </c>
      <c r="G9" s="7" t="s">
        <v>42</v>
      </c>
      <c r="H9" s="4" t="s">
        <v>46</v>
      </c>
      <c r="I9" s="4" t="s">
        <v>46</v>
      </c>
      <c r="J9" s="4" t="s">
        <v>47</v>
      </c>
      <c r="K9" s="4">
        <v>123</v>
      </c>
      <c r="L9" s="4">
        <v>219</v>
      </c>
      <c r="M9" s="4">
        <v>206</v>
      </c>
      <c r="N9" s="4">
        <v>7</v>
      </c>
      <c r="O9" s="17">
        <v>23</v>
      </c>
      <c r="P9" s="17">
        <v>46</v>
      </c>
      <c r="Q9" s="17">
        <v>35</v>
      </c>
      <c r="R9" s="10">
        <f t="shared" si="0"/>
        <v>659</v>
      </c>
      <c r="S9" s="11">
        <f t="shared" si="1"/>
        <v>94.142857142857139</v>
      </c>
      <c r="T9" s="12">
        <f t="shared" si="2"/>
        <v>1.411134903640257</v>
      </c>
    </row>
    <row r="10" spans="1:20" x14ac:dyDescent="0.25">
      <c r="A10" s="6">
        <v>16</v>
      </c>
      <c r="B10" s="13" t="s">
        <v>28</v>
      </c>
      <c r="C10" s="13" t="s">
        <v>29</v>
      </c>
      <c r="D10" s="13" t="s">
        <v>30</v>
      </c>
      <c r="E10" s="13" t="s">
        <v>35</v>
      </c>
      <c r="F10" s="6">
        <v>1</v>
      </c>
      <c r="G10" s="14" t="s">
        <v>48</v>
      </c>
      <c r="H10" s="6" t="s">
        <v>49</v>
      </c>
      <c r="I10" s="15" t="s">
        <v>50</v>
      </c>
      <c r="J10" s="15" t="s">
        <v>51</v>
      </c>
      <c r="K10" s="6">
        <v>691</v>
      </c>
      <c r="L10" s="6">
        <v>355</v>
      </c>
      <c r="M10" s="6">
        <v>1173</v>
      </c>
      <c r="N10" s="6">
        <v>127</v>
      </c>
      <c r="O10" s="16">
        <v>1168</v>
      </c>
      <c r="P10" s="16">
        <v>1574</v>
      </c>
      <c r="Q10" s="16">
        <v>1307</v>
      </c>
      <c r="R10" s="10">
        <f t="shared" si="0"/>
        <v>6395</v>
      </c>
      <c r="S10" s="11">
        <f t="shared" si="1"/>
        <v>913.57142857142856</v>
      </c>
      <c r="T10" s="12">
        <f t="shared" si="2"/>
        <v>13.693790149892934</v>
      </c>
    </row>
    <row r="11" spans="1:20" x14ac:dyDescent="0.25">
      <c r="A11" s="6">
        <v>18</v>
      </c>
      <c r="B11" s="13" t="s">
        <v>28</v>
      </c>
      <c r="C11" s="13" t="s">
        <v>29</v>
      </c>
      <c r="D11" s="13" t="s">
        <v>52</v>
      </c>
      <c r="E11" s="13" t="s">
        <v>53</v>
      </c>
      <c r="F11" s="6">
        <v>1</v>
      </c>
      <c r="G11" s="14" t="s">
        <v>54</v>
      </c>
      <c r="H11" s="6" t="s">
        <v>55</v>
      </c>
      <c r="I11" s="6" t="s">
        <v>55</v>
      </c>
      <c r="J11" s="6" t="s">
        <v>56</v>
      </c>
      <c r="K11" s="6">
        <v>260</v>
      </c>
      <c r="L11" s="6">
        <v>0</v>
      </c>
      <c r="M11" s="6">
        <v>0</v>
      </c>
      <c r="N11" s="6">
        <v>0</v>
      </c>
      <c r="O11" s="16">
        <v>0</v>
      </c>
      <c r="P11" s="16">
        <v>0</v>
      </c>
      <c r="Q11" s="16">
        <v>0</v>
      </c>
      <c r="R11" s="10">
        <f t="shared" si="0"/>
        <v>260</v>
      </c>
      <c r="S11" s="11">
        <f t="shared" si="1"/>
        <v>37.142857142857146</v>
      </c>
      <c r="T11" s="12">
        <f t="shared" si="2"/>
        <v>0.55674518201284795</v>
      </c>
    </row>
    <row r="12" spans="1:20" x14ac:dyDescent="0.25">
      <c r="A12" s="4">
        <v>19</v>
      </c>
      <c r="B12" s="5" t="s">
        <v>57</v>
      </c>
      <c r="C12" s="5" t="s">
        <v>21</v>
      </c>
      <c r="D12" s="5" t="s">
        <v>58</v>
      </c>
      <c r="E12" s="5" t="s">
        <v>21</v>
      </c>
      <c r="F12" s="6">
        <v>1</v>
      </c>
      <c r="G12" s="7" t="s">
        <v>59</v>
      </c>
      <c r="H12" s="4" t="s">
        <v>60</v>
      </c>
      <c r="I12" s="8" t="s">
        <v>61</v>
      </c>
      <c r="J12" s="8" t="s">
        <v>62</v>
      </c>
      <c r="K12" s="4">
        <v>6221</v>
      </c>
      <c r="L12" s="4">
        <v>2150</v>
      </c>
      <c r="M12" s="4">
        <v>2</v>
      </c>
      <c r="N12" s="4">
        <v>0</v>
      </c>
      <c r="O12" s="17">
        <v>8</v>
      </c>
      <c r="P12" s="17">
        <v>2</v>
      </c>
      <c r="Q12" s="17">
        <v>1</v>
      </c>
      <c r="R12" s="10">
        <f t="shared" si="0"/>
        <v>8384</v>
      </c>
      <c r="S12" s="11">
        <f t="shared" si="1"/>
        <v>1197.7142857142858</v>
      </c>
      <c r="T12" s="12">
        <f t="shared" si="2"/>
        <v>17.952890792291221</v>
      </c>
    </row>
    <row r="13" spans="1:20" x14ac:dyDescent="0.25">
      <c r="A13" s="6">
        <v>58</v>
      </c>
      <c r="B13" s="13" t="s">
        <v>63</v>
      </c>
      <c r="C13" s="13" t="s">
        <v>21</v>
      </c>
      <c r="D13" s="13" t="s">
        <v>64</v>
      </c>
      <c r="E13" s="13" t="s">
        <v>65</v>
      </c>
      <c r="F13" s="6">
        <v>1</v>
      </c>
      <c r="G13" s="7" t="s">
        <v>66</v>
      </c>
      <c r="H13" s="6" t="s">
        <v>67</v>
      </c>
      <c r="I13" s="6" t="s">
        <v>68</v>
      </c>
      <c r="J13" s="6" t="s">
        <v>68</v>
      </c>
      <c r="K13" s="6">
        <v>114</v>
      </c>
      <c r="L13" s="6">
        <v>0</v>
      </c>
      <c r="M13" s="6">
        <v>0</v>
      </c>
      <c r="N13" s="6">
        <v>0</v>
      </c>
      <c r="O13" s="16">
        <v>0</v>
      </c>
      <c r="P13" s="16">
        <v>0</v>
      </c>
      <c r="Q13" s="16">
        <v>0</v>
      </c>
      <c r="R13" s="10">
        <f t="shared" si="0"/>
        <v>114</v>
      </c>
      <c r="S13" s="11">
        <f t="shared" si="1"/>
        <v>16.285714285714285</v>
      </c>
      <c r="T13" s="12">
        <f t="shared" si="2"/>
        <v>0.24411134903640258</v>
      </c>
    </row>
    <row r="14" spans="1:20" x14ac:dyDescent="0.25">
      <c r="A14" s="4">
        <v>59</v>
      </c>
      <c r="B14" s="5" t="s">
        <v>69</v>
      </c>
      <c r="C14" s="5" t="s">
        <v>21</v>
      </c>
      <c r="D14" s="5" t="s">
        <v>70</v>
      </c>
      <c r="E14" s="5" t="s">
        <v>71</v>
      </c>
      <c r="F14" s="6">
        <v>1</v>
      </c>
      <c r="G14" s="18" t="s">
        <v>72</v>
      </c>
      <c r="H14" s="4" t="s">
        <v>73</v>
      </c>
      <c r="I14" s="4" t="s">
        <v>74</v>
      </c>
      <c r="J14" s="4" t="s">
        <v>74</v>
      </c>
      <c r="K14" s="4">
        <v>3</v>
      </c>
      <c r="L14" s="4">
        <v>1</v>
      </c>
      <c r="M14" s="4">
        <v>0</v>
      </c>
      <c r="N14" s="4">
        <v>0</v>
      </c>
      <c r="O14" s="17">
        <v>0</v>
      </c>
      <c r="P14" s="17">
        <v>0</v>
      </c>
      <c r="Q14" s="17">
        <v>0</v>
      </c>
      <c r="R14" s="10">
        <f t="shared" si="0"/>
        <v>4</v>
      </c>
      <c r="S14" s="11">
        <f t="shared" si="1"/>
        <v>0.5714285714285714</v>
      </c>
      <c r="T14" s="12">
        <f t="shared" si="2"/>
        <v>8.5653104925053538E-3</v>
      </c>
    </row>
    <row r="15" spans="1:20" x14ac:dyDescent="0.25">
      <c r="A15" s="6">
        <v>60</v>
      </c>
      <c r="B15" s="13" t="s">
        <v>69</v>
      </c>
      <c r="C15" s="13" t="s">
        <v>21</v>
      </c>
      <c r="D15" s="13" t="s">
        <v>70</v>
      </c>
      <c r="E15" s="13" t="s">
        <v>71</v>
      </c>
      <c r="F15" s="6">
        <v>1</v>
      </c>
      <c r="G15" s="19" t="s">
        <v>75</v>
      </c>
      <c r="H15" s="6" t="s">
        <v>76</v>
      </c>
      <c r="I15" s="6" t="s">
        <v>77</v>
      </c>
      <c r="J15" s="6" t="s">
        <v>77</v>
      </c>
      <c r="K15" s="6">
        <v>0</v>
      </c>
      <c r="L15" s="6">
        <v>4</v>
      </c>
      <c r="M15" s="6">
        <v>0</v>
      </c>
      <c r="N15" s="6">
        <v>0</v>
      </c>
      <c r="O15" s="16">
        <v>0</v>
      </c>
      <c r="P15" s="16">
        <v>1</v>
      </c>
      <c r="Q15" s="16">
        <v>1</v>
      </c>
      <c r="R15" s="10">
        <f t="shared" si="0"/>
        <v>6</v>
      </c>
      <c r="S15" s="11">
        <f t="shared" si="1"/>
        <v>0.8571428571428571</v>
      </c>
      <c r="T15" s="12">
        <f t="shared" si="2"/>
        <v>1.284796573875803E-2</v>
      </c>
    </row>
    <row r="16" spans="1:20" x14ac:dyDescent="0.25">
      <c r="A16" s="6">
        <v>4</v>
      </c>
      <c r="B16" s="13" t="s">
        <v>28</v>
      </c>
      <c r="C16" s="13" t="s">
        <v>29</v>
      </c>
      <c r="D16" s="13" t="s">
        <v>30</v>
      </c>
      <c r="E16" s="13" t="s">
        <v>35</v>
      </c>
      <c r="F16" s="6">
        <v>2</v>
      </c>
      <c r="G16" s="20" t="s">
        <v>39</v>
      </c>
      <c r="H16" s="6" t="s">
        <v>78</v>
      </c>
      <c r="I16" s="15" t="s">
        <v>79</v>
      </c>
      <c r="J16" s="15" t="s">
        <v>80</v>
      </c>
      <c r="K16" s="6">
        <v>0</v>
      </c>
      <c r="L16" s="6">
        <v>0</v>
      </c>
      <c r="M16" s="6">
        <v>0</v>
      </c>
      <c r="N16" s="6">
        <v>16</v>
      </c>
      <c r="O16" s="16">
        <v>0</v>
      </c>
      <c r="P16" s="16">
        <v>0</v>
      </c>
      <c r="Q16" s="16">
        <v>0</v>
      </c>
      <c r="R16" s="10">
        <f t="shared" si="0"/>
        <v>16</v>
      </c>
      <c r="S16" s="11">
        <f t="shared" si="1"/>
        <v>2.2857142857142856</v>
      </c>
      <c r="T16" s="12">
        <f t="shared" si="2"/>
        <v>3.4261241970021415E-2</v>
      </c>
    </row>
    <row r="17" spans="1:22" x14ac:dyDescent="0.25">
      <c r="A17" s="4">
        <v>5</v>
      </c>
      <c r="B17" s="5" t="s">
        <v>28</v>
      </c>
      <c r="C17" s="5" t="s">
        <v>29</v>
      </c>
      <c r="D17" s="5" t="s">
        <v>30</v>
      </c>
      <c r="E17" s="5" t="s">
        <v>35</v>
      </c>
      <c r="F17" s="6">
        <v>2</v>
      </c>
      <c r="G17" s="21" t="s">
        <v>39</v>
      </c>
      <c r="H17" s="4" t="s">
        <v>81</v>
      </c>
      <c r="I17" s="8" t="s">
        <v>82</v>
      </c>
      <c r="J17" s="8" t="s">
        <v>83</v>
      </c>
      <c r="K17" s="4">
        <v>117</v>
      </c>
      <c r="L17" s="4">
        <v>1</v>
      </c>
      <c r="M17" s="4">
        <v>9</v>
      </c>
      <c r="N17" s="4">
        <v>0</v>
      </c>
      <c r="O17" s="17">
        <v>2</v>
      </c>
      <c r="P17" s="17">
        <v>3</v>
      </c>
      <c r="Q17" s="17">
        <v>7</v>
      </c>
      <c r="R17" s="10">
        <f t="shared" si="0"/>
        <v>139</v>
      </c>
      <c r="S17" s="11">
        <f t="shared" si="1"/>
        <v>19.857142857142858</v>
      </c>
      <c r="T17" s="12">
        <f t="shared" si="2"/>
        <v>0.29764453961456105</v>
      </c>
      <c r="V17" t="s">
        <v>240</v>
      </c>
    </row>
    <row r="18" spans="1:22" x14ac:dyDescent="0.25">
      <c r="A18" s="6">
        <v>6</v>
      </c>
      <c r="B18" s="13" t="s">
        <v>28</v>
      </c>
      <c r="C18" s="13" t="s">
        <v>29</v>
      </c>
      <c r="D18" s="13" t="s">
        <v>30</v>
      </c>
      <c r="E18" s="13" t="s">
        <v>35</v>
      </c>
      <c r="F18" s="6">
        <v>2</v>
      </c>
      <c r="G18" s="20" t="s">
        <v>39</v>
      </c>
      <c r="H18" s="6" t="s">
        <v>84</v>
      </c>
      <c r="I18" s="15" t="s">
        <v>85</v>
      </c>
      <c r="J18" s="15" t="s">
        <v>86</v>
      </c>
      <c r="K18" s="6">
        <v>13</v>
      </c>
      <c r="L18" s="6">
        <v>4</v>
      </c>
      <c r="M18" s="6">
        <v>3</v>
      </c>
      <c r="N18" s="6">
        <v>22</v>
      </c>
      <c r="O18" s="16">
        <v>12</v>
      </c>
      <c r="P18" s="16">
        <v>17</v>
      </c>
      <c r="Q18" s="16">
        <v>8</v>
      </c>
      <c r="R18" s="10">
        <f t="shared" si="0"/>
        <v>79</v>
      </c>
      <c r="S18" s="11">
        <f t="shared" si="1"/>
        <v>11.285714285714286</v>
      </c>
      <c r="T18" s="12">
        <f t="shared" si="2"/>
        <v>0.16916488222698073</v>
      </c>
      <c r="V18" s="97">
        <f>SUM(R16:R25)</f>
        <v>25558</v>
      </c>
    </row>
    <row r="19" spans="1:22" x14ac:dyDescent="0.25">
      <c r="A19" s="22">
        <v>7</v>
      </c>
      <c r="B19" s="23" t="s">
        <v>28</v>
      </c>
      <c r="C19" s="23" t="s">
        <v>29</v>
      </c>
      <c r="D19" s="23" t="s">
        <v>30</v>
      </c>
      <c r="E19" s="23" t="s">
        <v>35</v>
      </c>
      <c r="F19" s="24">
        <v>2</v>
      </c>
      <c r="G19" s="20" t="s">
        <v>39</v>
      </c>
      <c r="H19" s="22" t="s">
        <v>84</v>
      </c>
      <c r="I19" s="25" t="s">
        <v>85</v>
      </c>
      <c r="J19" s="25" t="s">
        <v>87</v>
      </c>
      <c r="K19" s="22">
        <v>9</v>
      </c>
      <c r="L19" s="22">
        <v>91</v>
      </c>
      <c r="M19" s="22">
        <v>123</v>
      </c>
      <c r="N19" s="22">
        <v>114</v>
      </c>
      <c r="O19" s="26">
        <v>78</v>
      </c>
      <c r="P19" s="26">
        <v>22</v>
      </c>
      <c r="Q19" s="26">
        <v>30</v>
      </c>
      <c r="R19" s="27">
        <f t="shared" si="0"/>
        <v>467</v>
      </c>
      <c r="S19" s="28">
        <f t="shared" si="1"/>
        <v>66.714285714285708</v>
      </c>
      <c r="T19" s="29">
        <f t="shared" si="2"/>
        <v>1</v>
      </c>
    </row>
    <row r="20" spans="1:22" x14ac:dyDescent="0.25">
      <c r="A20" s="6">
        <v>8</v>
      </c>
      <c r="B20" s="13" t="s">
        <v>28</v>
      </c>
      <c r="C20" s="13" t="s">
        <v>29</v>
      </c>
      <c r="D20" s="13" t="s">
        <v>30</v>
      </c>
      <c r="E20" s="13" t="s">
        <v>35</v>
      </c>
      <c r="F20" s="6">
        <v>2</v>
      </c>
      <c r="G20" s="20" t="s">
        <v>39</v>
      </c>
      <c r="H20" s="6" t="s">
        <v>84</v>
      </c>
      <c r="I20" s="15" t="s">
        <v>88</v>
      </c>
      <c r="J20" s="15" t="s">
        <v>89</v>
      </c>
      <c r="K20" s="6">
        <v>950</v>
      </c>
      <c r="L20" s="6">
        <v>1331</v>
      </c>
      <c r="M20" s="6">
        <v>790</v>
      </c>
      <c r="N20" s="6">
        <v>0</v>
      </c>
      <c r="O20" s="16">
        <v>819</v>
      </c>
      <c r="P20" s="16">
        <v>1473</v>
      </c>
      <c r="Q20" s="16">
        <v>1059</v>
      </c>
      <c r="R20" s="10">
        <f t="shared" si="0"/>
        <v>6422</v>
      </c>
      <c r="S20" s="11">
        <f t="shared" si="1"/>
        <v>917.42857142857144</v>
      </c>
      <c r="T20" s="12">
        <f t="shared" si="2"/>
        <v>13.751605995717345</v>
      </c>
    </row>
    <row r="21" spans="1:22" x14ac:dyDescent="0.25">
      <c r="A21" s="4">
        <v>9</v>
      </c>
      <c r="B21" s="5" t="s">
        <v>28</v>
      </c>
      <c r="C21" s="5" t="s">
        <v>29</v>
      </c>
      <c r="D21" s="5" t="s">
        <v>30</v>
      </c>
      <c r="E21" s="5" t="s">
        <v>35</v>
      </c>
      <c r="F21" s="6">
        <v>2</v>
      </c>
      <c r="G21" s="21" t="s">
        <v>39</v>
      </c>
      <c r="H21" s="4" t="s">
        <v>90</v>
      </c>
      <c r="I21" s="8" t="s">
        <v>91</v>
      </c>
      <c r="J21" s="8" t="s">
        <v>92</v>
      </c>
      <c r="K21" s="4">
        <v>125</v>
      </c>
      <c r="L21" s="4">
        <v>1244</v>
      </c>
      <c r="M21" s="4">
        <v>216</v>
      </c>
      <c r="N21" s="4">
        <v>0</v>
      </c>
      <c r="O21" s="17">
        <v>511</v>
      </c>
      <c r="P21" s="17">
        <v>489</v>
      </c>
      <c r="Q21" s="17">
        <v>422</v>
      </c>
      <c r="R21" s="10">
        <f t="shared" si="0"/>
        <v>3007</v>
      </c>
      <c r="S21" s="11">
        <f t="shared" si="1"/>
        <v>429.57142857142856</v>
      </c>
      <c r="T21" s="30">
        <f t="shared" si="2"/>
        <v>6.4389721627408996</v>
      </c>
    </row>
    <row r="22" spans="1:22" x14ac:dyDescent="0.25">
      <c r="A22" s="6">
        <v>10</v>
      </c>
      <c r="B22" s="13" t="s">
        <v>28</v>
      </c>
      <c r="C22" s="13" t="s">
        <v>29</v>
      </c>
      <c r="D22" s="13" t="s">
        <v>30</v>
      </c>
      <c r="E22" s="13" t="s">
        <v>35</v>
      </c>
      <c r="F22" s="6">
        <v>2</v>
      </c>
      <c r="G22" s="20" t="s">
        <v>39</v>
      </c>
      <c r="H22" s="6" t="s">
        <v>90</v>
      </c>
      <c r="I22" s="15" t="s">
        <v>93</v>
      </c>
      <c r="J22" s="15" t="s">
        <v>94</v>
      </c>
      <c r="K22" s="6">
        <v>34</v>
      </c>
      <c r="L22" s="6">
        <v>370</v>
      </c>
      <c r="M22" s="6">
        <v>177</v>
      </c>
      <c r="N22" s="6">
        <v>0</v>
      </c>
      <c r="O22" s="16">
        <v>141</v>
      </c>
      <c r="P22" s="16">
        <v>139</v>
      </c>
      <c r="Q22" s="16">
        <v>88</v>
      </c>
      <c r="R22" s="10">
        <f t="shared" si="0"/>
        <v>949</v>
      </c>
      <c r="S22" s="11">
        <f t="shared" si="1"/>
        <v>135.57142857142858</v>
      </c>
      <c r="T22" s="12">
        <f t="shared" si="2"/>
        <v>2.0321199143468949</v>
      </c>
    </row>
    <row r="23" spans="1:22" x14ac:dyDescent="0.25">
      <c r="A23" s="22">
        <v>11</v>
      </c>
      <c r="B23" s="23" t="s">
        <v>28</v>
      </c>
      <c r="C23" s="23" t="s">
        <v>29</v>
      </c>
      <c r="D23" s="23" t="s">
        <v>30</v>
      </c>
      <c r="E23" s="23" t="s">
        <v>35</v>
      </c>
      <c r="F23" s="24">
        <v>2</v>
      </c>
      <c r="G23" s="20" t="s">
        <v>39</v>
      </c>
      <c r="H23" s="22" t="s">
        <v>90</v>
      </c>
      <c r="I23" s="25" t="s">
        <v>95</v>
      </c>
      <c r="J23" s="25" t="s">
        <v>96</v>
      </c>
      <c r="K23" s="22">
        <v>669</v>
      </c>
      <c r="L23" s="22">
        <v>550</v>
      </c>
      <c r="M23" s="22">
        <f>603-177</f>
        <v>426</v>
      </c>
      <c r="N23" s="22">
        <v>4</v>
      </c>
      <c r="O23" s="26">
        <v>668</v>
      </c>
      <c r="P23" s="26">
        <v>711</v>
      </c>
      <c r="Q23" s="26">
        <v>671</v>
      </c>
      <c r="R23" s="27">
        <f t="shared" si="0"/>
        <v>3699</v>
      </c>
      <c r="S23" s="28">
        <f t="shared" si="1"/>
        <v>528.42857142857144</v>
      </c>
      <c r="T23" s="31">
        <f t="shared" si="2"/>
        <v>7.9207708779443253</v>
      </c>
    </row>
    <row r="24" spans="1:22" x14ac:dyDescent="0.25">
      <c r="A24" s="6">
        <v>12</v>
      </c>
      <c r="B24" s="13" t="s">
        <v>28</v>
      </c>
      <c r="C24" s="13" t="s">
        <v>29</v>
      </c>
      <c r="D24" s="13" t="s">
        <v>30</v>
      </c>
      <c r="E24" s="13" t="s">
        <v>35</v>
      </c>
      <c r="F24" s="6">
        <v>2</v>
      </c>
      <c r="G24" s="20" t="s">
        <v>39</v>
      </c>
      <c r="H24" s="6" t="s">
        <v>97</v>
      </c>
      <c r="I24" s="15" t="s">
        <v>98</v>
      </c>
      <c r="J24" s="15" t="s">
        <v>99</v>
      </c>
      <c r="K24" s="6">
        <f>299+3468</f>
        <v>3767</v>
      </c>
      <c r="L24" s="6">
        <f>1019+2082</f>
        <v>3101</v>
      </c>
      <c r="M24" s="6">
        <v>1869</v>
      </c>
      <c r="N24" s="6">
        <v>679</v>
      </c>
      <c r="O24" s="16">
        <v>663</v>
      </c>
      <c r="P24" s="16">
        <v>347</v>
      </c>
      <c r="Q24" s="16">
        <v>255</v>
      </c>
      <c r="R24" s="10">
        <f t="shared" si="0"/>
        <v>10681</v>
      </c>
      <c r="S24" s="11">
        <f t="shared" si="1"/>
        <v>1525.8571428571429</v>
      </c>
      <c r="T24" s="12">
        <f t="shared" si="2"/>
        <v>22.871520342612421</v>
      </c>
    </row>
    <row r="25" spans="1:22" x14ac:dyDescent="0.25">
      <c r="A25" s="4">
        <v>17</v>
      </c>
      <c r="B25" s="5" t="s">
        <v>28</v>
      </c>
      <c r="C25" s="5" t="s">
        <v>29</v>
      </c>
      <c r="D25" s="5" t="s">
        <v>30</v>
      </c>
      <c r="E25" s="5" t="s">
        <v>100</v>
      </c>
      <c r="F25" s="6">
        <v>2</v>
      </c>
      <c r="G25" s="21" t="s">
        <v>101</v>
      </c>
      <c r="H25" s="4" t="s">
        <v>102</v>
      </c>
      <c r="I25" s="8" t="s">
        <v>103</v>
      </c>
      <c r="J25" s="4" t="s">
        <v>104</v>
      </c>
      <c r="K25" s="4">
        <v>98</v>
      </c>
      <c r="L25" s="4">
        <v>0</v>
      </c>
      <c r="M25" s="4">
        <v>0</v>
      </c>
      <c r="N25" s="4">
        <v>0</v>
      </c>
      <c r="O25" s="17">
        <v>1</v>
      </c>
      <c r="P25" s="17">
        <v>0</v>
      </c>
      <c r="Q25" s="17">
        <v>0</v>
      </c>
      <c r="R25" s="10">
        <f t="shared" si="0"/>
        <v>99</v>
      </c>
      <c r="S25" s="11">
        <f t="shared" si="1"/>
        <v>14.142857142857142</v>
      </c>
      <c r="T25" s="12">
        <f t="shared" si="2"/>
        <v>0.21199143468950749</v>
      </c>
    </row>
    <row r="26" spans="1:22" x14ac:dyDescent="0.25">
      <c r="A26" s="6">
        <v>20</v>
      </c>
      <c r="B26" s="13" t="s">
        <v>105</v>
      </c>
      <c r="C26" s="13" t="s">
        <v>106</v>
      </c>
      <c r="D26" s="13" t="s">
        <v>107</v>
      </c>
      <c r="E26" s="13" t="s">
        <v>108</v>
      </c>
      <c r="F26" s="6">
        <v>3</v>
      </c>
      <c r="G26" s="32" t="s">
        <v>109</v>
      </c>
      <c r="H26" s="6" t="s">
        <v>110</v>
      </c>
      <c r="I26" s="15" t="s">
        <v>111</v>
      </c>
      <c r="J26" s="15" t="s">
        <v>112</v>
      </c>
      <c r="K26" s="6">
        <v>0</v>
      </c>
      <c r="L26" s="6">
        <v>3</v>
      </c>
      <c r="M26" s="6">
        <v>56</v>
      </c>
      <c r="N26" s="6">
        <v>3</v>
      </c>
      <c r="O26" s="16">
        <v>1</v>
      </c>
      <c r="P26" s="16">
        <v>1</v>
      </c>
      <c r="Q26" s="16">
        <v>2</v>
      </c>
      <c r="R26" s="10">
        <f t="shared" si="0"/>
        <v>66</v>
      </c>
      <c r="S26" s="11">
        <f t="shared" si="1"/>
        <v>9.4285714285714288</v>
      </c>
      <c r="T26" s="12">
        <f t="shared" si="2"/>
        <v>0.14132762312633834</v>
      </c>
    </row>
    <row r="27" spans="1:22" x14ac:dyDescent="0.25">
      <c r="A27" s="4">
        <v>21</v>
      </c>
      <c r="B27" s="5" t="s">
        <v>105</v>
      </c>
      <c r="C27" s="5" t="s">
        <v>106</v>
      </c>
      <c r="D27" s="5" t="s">
        <v>107</v>
      </c>
      <c r="E27" s="5" t="s">
        <v>108</v>
      </c>
      <c r="F27" s="6">
        <v>3</v>
      </c>
      <c r="G27" s="33" t="s">
        <v>109</v>
      </c>
      <c r="H27" s="4" t="s">
        <v>113</v>
      </c>
      <c r="I27" s="8" t="s">
        <v>114</v>
      </c>
      <c r="J27" s="8" t="s">
        <v>115</v>
      </c>
      <c r="K27" s="4">
        <v>1</v>
      </c>
      <c r="L27" s="4">
        <v>0</v>
      </c>
      <c r="M27" s="4">
        <v>1</v>
      </c>
      <c r="N27" s="4">
        <v>0</v>
      </c>
      <c r="O27" s="17">
        <v>4</v>
      </c>
      <c r="P27" s="17">
        <v>3</v>
      </c>
      <c r="Q27" s="17">
        <v>2</v>
      </c>
      <c r="R27" s="10">
        <f t="shared" si="0"/>
        <v>11</v>
      </c>
      <c r="S27" s="11">
        <f t="shared" si="1"/>
        <v>1.5714285714285714</v>
      </c>
      <c r="T27" s="12">
        <f t="shared" si="2"/>
        <v>2.3554603854389723E-2</v>
      </c>
    </row>
    <row r="28" spans="1:22" x14ac:dyDescent="0.25">
      <c r="A28" s="6">
        <v>22</v>
      </c>
      <c r="B28" s="13" t="s">
        <v>105</v>
      </c>
      <c r="C28" s="13" t="s">
        <v>106</v>
      </c>
      <c r="D28" s="13" t="s">
        <v>107</v>
      </c>
      <c r="E28" s="13" t="s">
        <v>108</v>
      </c>
      <c r="F28" s="6">
        <v>3</v>
      </c>
      <c r="G28" s="32" t="s">
        <v>116</v>
      </c>
      <c r="H28" s="6" t="s">
        <v>117</v>
      </c>
      <c r="I28" s="15" t="s">
        <v>118</v>
      </c>
      <c r="J28" s="15" t="s">
        <v>119</v>
      </c>
      <c r="K28" s="6">
        <v>0</v>
      </c>
      <c r="L28" s="6">
        <v>0</v>
      </c>
      <c r="M28" s="6">
        <v>1</v>
      </c>
      <c r="N28" s="6">
        <v>0</v>
      </c>
      <c r="O28" s="16">
        <v>0</v>
      </c>
      <c r="P28" s="16">
        <v>0</v>
      </c>
      <c r="Q28" s="16">
        <v>0</v>
      </c>
      <c r="R28" s="10">
        <f t="shared" si="0"/>
        <v>1</v>
      </c>
      <c r="S28" s="11">
        <f t="shared" si="1"/>
        <v>0.14285714285714285</v>
      </c>
      <c r="T28" s="12">
        <f t="shared" si="2"/>
        <v>2.1413276231263384E-3</v>
      </c>
    </row>
    <row r="29" spans="1:22" x14ac:dyDescent="0.25">
      <c r="A29" s="4">
        <v>23</v>
      </c>
      <c r="B29" s="5" t="s">
        <v>105</v>
      </c>
      <c r="C29" s="5" t="s">
        <v>106</v>
      </c>
      <c r="D29" s="5" t="s">
        <v>107</v>
      </c>
      <c r="E29" s="5" t="s">
        <v>108</v>
      </c>
      <c r="F29" s="6">
        <v>3</v>
      </c>
      <c r="G29" s="33" t="s">
        <v>120</v>
      </c>
      <c r="H29" s="4" t="s">
        <v>121</v>
      </c>
      <c r="I29" s="8" t="s">
        <v>122</v>
      </c>
      <c r="J29" s="8" t="s">
        <v>123</v>
      </c>
      <c r="K29" s="4">
        <v>0</v>
      </c>
      <c r="L29" s="4">
        <v>0</v>
      </c>
      <c r="M29" s="4">
        <v>1</v>
      </c>
      <c r="N29" s="4">
        <v>0</v>
      </c>
      <c r="O29" s="17">
        <v>0</v>
      </c>
      <c r="P29" s="17">
        <v>0</v>
      </c>
      <c r="Q29" s="17">
        <v>0</v>
      </c>
      <c r="R29" s="10">
        <f t="shared" si="0"/>
        <v>1</v>
      </c>
      <c r="S29" s="11">
        <f t="shared" si="1"/>
        <v>0.14285714285714285</v>
      </c>
      <c r="T29" s="12">
        <f t="shared" si="2"/>
        <v>2.1413276231263384E-3</v>
      </c>
    </row>
    <row r="30" spans="1:22" x14ac:dyDescent="0.25">
      <c r="A30" s="6">
        <v>24</v>
      </c>
      <c r="B30" s="13" t="s">
        <v>105</v>
      </c>
      <c r="C30" s="13" t="s">
        <v>106</v>
      </c>
      <c r="D30" s="13" t="s">
        <v>107</v>
      </c>
      <c r="E30" s="13" t="s">
        <v>108</v>
      </c>
      <c r="F30" s="6">
        <v>3</v>
      </c>
      <c r="G30" s="32" t="s">
        <v>124</v>
      </c>
      <c r="H30" s="6" t="s">
        <v>125</v>
      </c>
      <c r="I30" s="6" t="s">
        <v>126</v>
      </c>
      <c r="J30" s="6" t="s">
        <v>126</v>
      </c>
      <c r="K30" s="6">
        <v>23</v>
      </c>
      <c r="L30" s="6">
        <v>43</v>
      </c>
      <c r="M30" s="6">
        <v>0</v>
      </c>
      <c r="N30" s="6">
        <v>0</v>
      </c>
      <c r="O30" s="16">
        <v>0</v>
      </c>
      <c r="P30" s="16">
        <v>0</v>
      </c>
      <c r="Q30" s="16">
        <v>1</v>
      </c>
      <c r="R30" s="10">
        <f t="shared" si="0"/>
        <v>67</v>
      </c>
      <c r="S30" s="11">
        <f t="shared" si="1"/>
        <v>9.5714285714285712</v>
      </c>
      <c r="T30" s="12">
        <f t="shared" si="2"/>
        <v>0.14346895074946467</v>
      </c>
    </row>
    <row r="31" spans="1:22" x14ac:dyDescent="0.25">
      <c r="A31" s="4">
        <v>25</v>
      </c>
      <c r="B31" s="5" t="s">
        <v>105</v>
      </c>
      <c r="C31" s="5" t="s">
        <v>106</v>
      </c>
      <c r="D31" s="5" t="s">
        <v>107</v>
      </c>
      <c r="E31" s="5" t="s">
        <v>108</v>
      </c>
      <c r="F31" s="6">
        <v>3</v>
      </c>
      <c r="G31" s="33" t="s">
        <v>127</v>
      </c>
      <c r="H31" s="4" t="s">
        <v>128</v>
      </c>
      <c r="I31" s="8" t="s">
        <v>129</v>
      </c>
      <c r="J31" s="8" t="s">
        <v>130</v>
      </c>
      <c r="K31" s="4">
        <v>24</v>
      </c>
      <c r="L31" s="4">
        <v>14</v>
      </c>
      <c r="M31" s="4">
        <v>9</v>
      </c>
      <c r="N31" s="4">
        <v>0</v>
      </c>
      <c r="O31" s="17">
        <v>0</v>
      </c>
      <c r="P31" s="17">
        <v>0</v>
      </c>
      <c r="Q31" s="17">
        <v>0</v>
      </c>
      <c r="R31" s="10">
        <f t="shared" si="0"/>
        <v>47</v>
      </c>
      <c r="S31" s="11">
        <f t="shared" si="1"/>
        <v>6.7142857142857144</v>
      </c>
      <c r="T31" s="12">
        <f t="shared" si="2"/>
        <v>0.1006423982869379</v>
      </c>
    </row>
    <row r="32" spans="1:22" x14ac:dyDescent="0.25">
      <c r="A32" s="6">
        <v>26</v>
      </c>
      <c r="B32" s="13" t="s">
        <v>105</v>
      </c>
      <c r="C32" s="13" t="s">
        <v>106</v>
      </c>
      <c r="D32" s="13" t="s">
        <v>107</v>
      </c>
      <c r="E32" s="13" t="s">
        <v>108</v>
      </c>
      <c r="F32" s="6">
        <v>3</v>
      </c>
      <c r="G32" s="32" t="s">
        <v>131</v>
      </c>
      <c r="H32" s="6" t="s">
        <v>132</v>
      </c>
      <c r="I32" s="15" t="s">
        <v>133</v>
      </c>
      <c r="J32" s="15" t="s">
        <v>134</v>
      </c>
      <c r="K32" s="6">
        <v>11</v>
      </c>
      <c r="L32" s="6">
        <v>4</v>
      </c>
      <c r="M32" s="6">
        <v>0</v>
      </c>
      <c r="N32" s="6">
        <v>0</v>
      </c>
      <c r="O32" s="16">
        <v>2</v>
      </c>
      <c r="P32" s="16">
        <v>1</v>
      </c>
      <c r="Q32" s="16">
        <v>1</v>
      </c>
      <c r="R32" s="10">
        <f t="shared" si="0"/>
        <v>19</v>
      </c>
      <c r="S32" s="11">
        <f t="shared" si="1"/>
        <v>2.7142857142857144</v>
      </c>
      <c r="T32" s="12">
        <f t="shared" si="2"/>
        <v>4.068522483940043E-2</v>
      </c>
    </row>
    <row r="33" spans="1:20" x14ac:dyDescent="0.25">
      <c r="A33" s="4">
        <v>27</v>
      </c>
      <c r="B33" s="5" t="s">
        <v>105</v>
      </c>
      <c r="C33" s="5" t="s">
        <v>106</v>
      </c>
      <c r="D33" s="5" t="s">
        <v>107</v>
      </c>
      <c r="E33" s="5" t="s">
        <v>108</v>
      </c>
      <c r="F33" s="6">
        <v>3</v>
      </c>
      <c r="G33" s="33" t="s">
        <v>131</v>
      </c>
      <c r="H33" s="4" t="s">
        <v>132</v>
      </c>
      <c r="I33" s="4" t="s">
        <v>135</v>
      </c>
      <c r="J33" s="4" t="s">
        <v>136</v>
      </c>
      <c r="K33" s="4">
        <v>5</v>
      </c>
      <c r="L33" s="4">
        <v>1</v>
      </c>
      <c r="M33" s="4">
        <v>0</v>
      </c>
      <c r="N33" s="4">
        <v>0</v>
      </c>
      <c r="O33" s="17">
        <v>0</v>
      </c>
      <c r="P33" s="17">
        <v>0</v>
      </c>
      <c r="Q33" s="17">
        <v>0</v>
      </c>
      <c r="R33" s="10">
        <f t="shared" si="0"/>
        <v>6</v>
      </c>
      <c r="S33" s="11">
        <f t="shared" si="1"/>
        <v>0.8571428571428571</v>
      </c>
      <c r="T33" s="12">
        <f t="shared" si="2"/>
        <v>1.284796573875803E-2</v>
      </c>
    </row>
    <row r="34" spans="1:20" x14ac:dyDescent="0.25">
      <c r="A34" s="6">
        <v>28</v>
      </c>
      <c r="B34" s="13" t="s">
        <v>105</v>
      </c>
      <c r="C34" s="13" t="s">
        <v>106</v>
      </c>
      <c r="D34" s="13" t="s">
        <v>107</v>
      </c>
      <c r="E34" s="13" t="s">
        <v>108</v>
      </c>
      <c r="F34" s="6">
        <v>3</v>
      </c>
      <c r="G34" s="32" t="s">
        <v>131</v>
      </c>
      <c r="H34" s="6" t="s">
        <v>137</v>
      </c>
      <c r="I34" s="6" t="s">
        <v>138</v>
      </c>
      <c r="J34" s="6" t="s">
        <v>138</v>
      </c>
      <c r="K34" s="6">
        <v>149</v>
      </c>
      <c r="L34" s="6">
        <v>33</v>
      </c>
      <c r="M34" s="6">
        <v>14</v>
      </c>
      <c r="N34" s="6">
        <v>0</v>
      </c>
      <c r="O34" s="16">
        <v>0</v>
      </c>
      <c r="P34" s="16">
        <v>2</v>
      </c>
      <c r="Q34" s="16">
        <v>1</v>
      </c>
      <c r="R34" s="10">
        <f t="shared" si="0"/>
        <v>199</v>
      </c>
      <c r="S34" s="11">
        <f t="shared" si="1"/>
        <v>28.428571428571427</v>
      </c>
      <c r="T34" s="12">
        <f t="shared" si="2"/>
        <v>0.42612419700214133</v>
      </c>
    </row>
    <row r="35" spans="1:20" x14ac:dyDescent="0.25">
      <c r="A35" s="4">
        <v>29</v>
      </c>
      <c r="B35" s="5" t="s">
        <v>105</v>
      </c>
      <c r="C35" s="5" t="s">
        <v>106</v>
      </c>
      <c r="D35" s="5" t="s">
        <v>107</v>
      </c>
      <c r="E35" s="5" t="s">
        <v>108</v>
      </c>
      <c r="F35" s="6">
        <v>3</v>
      </c>
      <c r="G35" s="33" t="s">
        <v>139</v>
      </c>
      <c r="H35" s="4" t="s">
        <v>140</v>
      </c>
      <c r="I35" s="4" t="s">
        <v>141</v>
      </c>
      <c r="J35" s="4" t="s">
        <v>142</v>
      </c>
      <c r="K35" s="4">
        <v>3</v>
      </c>
      <c r="L35" s="4">
        <v>21</v>
      </c>
      <c r="M35" s="4">
        <v>419</v>
      </c>
      <c r="N35" s="4">
        <v>136</v>
      </c>
      <c r="O35" s="17">
        <v>38</v>
      </c>
      <c r="P35" s="17">
        <v>10</v>
      </c>
      <c r="Q35" s="17">
        <v>10</v>
      </c>
      <c r="R35" s="10">
        <f t="shared" si="0"/>
        <v>637</v>
      </c>
      <c r="S35" s="11">
        <f t="shared" si="1"/>
        <v>91</v>
      </c>
      <c r="T35" s="12">
        <f t="shared" si="2"/>
        <v>1.3640256959314776</v>
      </c>
    </row>
    <row r="36" spans="1:20" x14ac:dyDescent="0.25">
      <c r="A36" s="6">
        <v>30</v>
      </c>
      <c r="B36" s="13" t="s">
        <v>105</v>
      </c>
      <c r="C36" s="13" t="s">
        <v>106</v>
      </c>
      <c r="D36" s="13" t="s">
        <v>107</v>
      </c>
      <c r="E36" s="13" t="s">
        <v>108</v>
      </c>
      <c r="F36" s="6">
        <v>3</v>
      </c>
      <c r="G36" s="32" t="s">
        <v>139</v>
      </c>
      <c r="H36" s="6" t="s">
        <v>143</v>
      </c>
      <c r="I36" s="15" t="s">
        <v>144</v>
      </c>
      <c r="J36" s="15" t="s">
        <v>145</v>
      </c>
      <c r="K36" s="6">
        <v>1</v>
      </c>
      <c r="L36" s="6">
        <v>3</v>
      </c>
      <c r="M36" s="6">
        <v>0</v>
      </c>
      <c r="N36" s="6">
        <v>0</v>
      </c>
      <c r="O36" s="16">
        <v>0</v>
      </c>
      <c r="P36" s="16">
        <v>0</v>
      </c>
      <c r="Q36" s="16">
        <v>0</v>
      </c>
      <c r="R36" s="10">
        <f t="shared" si="0"/>
        <v>4</v>
      </c>
      <c r="S36" s="11">
        <f t="shared" si="1"/>
        <v>0.5714285714285714</v>
      </c>
      <c r="T36" s="12">
        <f t="shared" si="2"/>
        <v>8.5653104925053538E-3</v>
      </c>
    </row>
    <row r="37" spans="1:20" x14ac:dyDescent="0.25">
      <c r="A37" s="4">
        <v>31</v>
      </c>
      <c r="B37" s="5" t="s">
        <v>105</v>
      </c>
      <c r="C37" s="5" t="s">
        <v>106</v>
      </c>
      <c r="D37" s="5" t="s">
        <v>107</v>
      </c>
      <c r="E37" s="5" t="s">
        <v>108</v>
      </c>
      <c r="F37" s="6">
        <v>3</v>
      </c>
      <c r="G37" s="33" t="s">
        <v>139</v>
      </c>
      <c r="H37" s="4" t="s">
        <v>146</v>
      </c>
      <c r="I37" s="8" t="s">
        <v>147</v>
      </c>
      <c r="J37" s="8" t="s">
        <v>148</v>
      </c>
      <c r="K37" s="4">
        <v>1</v>
      </c>
      <c r="L37" s="4">
        <v>2</v>
      </c>
      <c r="M37" s="4">
        <v>0</v>
      </c>
      <c r="N37" s="4">
        <v>0</v>
      </c>
      <c r="O37" s="17">
        <v>0</v>
      </c>
      <c r="P37" s="17">
        <v>1</v>
      </c>
      <c r="Q37" s="17">
        <v>1</v>
      </c>
      <c r="R37" s="10">
        <f t="shared" si="0"/>
        <v>5</v>
      </c>
      <c r="S37" s="11">
        <f t="shared" si="1"/>
        <v>0.7142857142857143</v>
      </c>
      <c r="T37" s="12">
        <f t="shared" si="2"/>
        <v>1.0706638115631691E-2</v>
      </c>
    </row>
    <row r="38" spans="1:20" x14ac:dyDescent="0.25">
      <c r="A38" s="6">
        <v>32</v>
      </c>
      <c r="B38" s="13" t="s">
        <v>105</v>
      </c>
      <c r="C38" s="13" t="s">
        <v>106</v>
      </c>
      <c r="D38" s="13" t="s">
        <v>107</v>
      </c>
      <c r="E38" s="13" t="s">
        <v>108</v>
      </c>
      <c r="F38" s="6">
        <v>3</v>
      </c>
      <c r="G38" s="32" t="s">
        <v>149</v>
      </c>
      <c r="H38" s="6" t="s">
        <v>150</v>
      </c>
      <c r="I38" s="15" t="s">
        <v>151</v>
      </c>
      <c r="J38" s="15" t="s">
        <v>152</v>
      </c>
      <c r="K38" s="6">
        <v>0</v>
      </c>
      <c r="L38" s="6">
        <v>1</v>
      </c>
      <c r="M38" s="6">
        <v>0</v>
      </c>
      <c r="N38" s="6">
        <v>0</v>
      </c>
      <c r="O38" s="16">
        <v>2</v>
      </c>
      <c r="P38" s="16">
        <v>0</v>
      </c>
      <c r="Q38" s="16">
        <v>10</v>
      </c>
      <c r="R38" s="10">
        <f t="shared" si="0"/>
        <v>13</v>
      </c>
      <c r="S38" s="11">
        <f t="shared" si="1"/>
        <v>1.8571428571428572</v>
      </c>
      <c r="T38" s="12">
        <f t="shared" si="2"/>
        <v>2.7837259100642397E-2</v>
      </c>
    </row>
    <row r="39" spans="1:20" x14ac:dyDescent="0.25">
      <c r="A39" s="4">
        <v>33</v>
      </c>
      <c r="B39" s="5" t="s">
        <v>105</v>
      </c>
      <c r="C39" s="5" t="s">
        <v>106</v>
      </c>
      <c r="D39" s="5" t="s">
        <v>107</v>
      </c>
      <c r="E39" s="5" t="s">
        <v>108</v>
      </c>
      <c r="F39" s="6">
        <v>3</v>
      </c>
      <c r="G39" s="33" t="s">
        <v>149</v>
      </c>
      <c r="H39" s="4" t="s">
        <v>150</v>
      </c>
      <c r="I39" s="8" t="s">
        <v>153</v>
      </c>
      <c r="J39" s="8" t="s">
        <v>154</v>
      </c>
      <c r="K39" s="4">
        <v>0</v>
      </c>
      <c r="L39" s="4">
        <v>0</v>
      </c>
      <c r="M39" s="4">
        <v>52</v>
      </c>
      <c r="N39" s="4">
        <v>0</v>
      </c>
      <c r="O39" s="17">
        <v>18</v>
      </c>
      <c r="P39" s="17">
        <v>0</v>
      </c>
      <c r="Q39" s="17">
        <v>1</v>
      </c>
      <c r="R39" s="10">
        <f t="shared" si="0"/>
        <v>71</v>
      </c>
      <c r="S39" s="11">
        <f t="shared" si="1"/>
        <v>10.142857142857142</v>
      </c>
      <c r="T39" s="12">
        <f t="shared" si="2"/>
        <v>0.15203426124197003</v>
      </c>
    </row>
    <row r="40" spans="1:20" x14ac:dyDescent="0.25">
      <c r="A40" s="6">
        <v>34</v>
      </c>
      <c r="B40" s="13" t="s">
        <v>105</v>
      </c>
      <c r="C40" s="13" t="s">
        <v>106</v>
      </c>
      <c r="D40" s="13" t="s">
        <v>107</v>
      </c>
      <c r="E40" s="13" t="s">
        <v>108</v>
      </c>
      <c r="F40" s="6">
        <v>3</v>
      </c>
      <c r="G40" s="32" t="s">
        <v>149</v>
      </c>
      <c r="H40" s="6" t="s">
        <v>155</v>
      </c>
      <c r="I40" s="15" t="s">
        <v>156</v>
      </c>
      <c r="J40" s="15" t="s">
        <v>157</v>
      </c>
      <c r="K40" s="6">
        <v>6</v>
      </c>
      <c r="L40" s="6">
        <v>2</v>
      </c>
      <c r="M40" s="6">
        <v>82</v>
      </c>
      <c r="N40" s="6">
        <v>2</v>
      </c>
      <c r="O40" s="16">
        <v>13</v>
      </c>
      <c r="P40" s="16">
        <v>4</v>
      </c>
      <c r="Q40" s="16">
        <v>5</v>
      </c>
      <c r="R40" s="10">
        <f t="shared" si="0"/>
        <v>114</v>
      </c>
      <c r="S40" s="11">
        <f t="shared" si="1"/>
        <v>16.285714285714285</v>
      </c>
      <c r="T40" s="12">
        <f t="shared" si="2"/>
        <v>0.24411134903640258</v>
      </c>
    </row>
    <row r="41" spans="1:20" x14ac:dyDescent="0.25">
      <c r="A41" s="4">
        <v>35</v>
      </c>
      <c r="B41" s="5" t="s">
        <v>105</v>
      </c>
      <c r="C41" s="5" t="s">
        <v>106</v>
      </c>
      <c r="D41" s="5" t="s">
        <v>107</v>
      </c>
      <c r="E41" s="5" t="s">
        <v>108</v>
      </c>
      <c r="F41" s="6">
        <v>3</v>
      </c>
      <c r="G41" s="33" t="s">
        <v>149</v>
      </c>
      <c r="H41" s="4" t="s">
        <v>158</v>
      </c>
      <c r="I41" s="8" t="s">
        <v>159</v>
      </c>
      <c r="J41" s="8" t="s">
        <v>160</v>
      </c>
      <c r="K41" s="47">
        <v>0</v>
      </c>
      <c r="L41" s="47">
        <v>103</v>
      </c>
      <c r="M41" s="47">
        <v>1214</v>
      </c>
      <c r="N41" s="47">
        <v>38</v>
      </c>
      <c r="O41" s="17">
        <v>28</v>
      </c>
      <c r="P41" s="17">
        <v>13</v>
      </c>
      <c r="Q41" s="17">
        <v>5</v>
      </c>
      <c r="R41" s="10">
        <f t="shared" si="0"/>
        <v>1401</v>
      </c>
      <c r="S41" s="11">
        <f t="shared" si="1"/>
        <v>200.14285714285714</v>
      </c>
      <c r="T41" s="12">
        <f t="shared" si="2"/>
        <v>3</v>
      </c>
    </row>
    <row r="42" spans="1:20" x14ac:dyDescent="0.25">
      <c r="A42" s="6">
        <v>36</v>
      </c>
      <c r="B42" s="13" t="s">
        <v>105</v>
      </c>
      <c r="C42" s="13" t="s">
        <v>106</v>
      </c>
      <c r="D42" s="13" t="s">
        <v>107</v>
      </c>
      <c r="E42" s="13" t="s">
        <v>108</v>
      </c>
      <c r="F42" s="6">
        <v>3</v>
      </c>
      <c r="G42" s="32" t="s">
        <v>149</v>
      </c>
      <c r="H42" s="6" t="s">
        <v>158</v>
      </c>
      <c r="I42" s="15" t="s">
        <v>161</v>
      </c>
      <c r="J42" s="15" t="s">
        <v>162</v>
      </c>
      <c r="K42" s="49">
        <v>0</v>
      </c>
      <c r="L42" s="49">
        <v>4</v>
      </c>
      <c r="M42" s="49">
        <v>5</v>
      </c>
      <c r="N42" s="49">
        <v>1</v>
      </c>
      <c r="O42" s="16">
        <v>2</v>
      </c>
      <c r="P42" s="16">
        <v>0</v>
      </c>
      <c r="Q42" s="16">
        <v>0</v>
      </c>
      <c r="R42" s="10">
        <f t="shared" si="0"/>
        <v>12</v>
      </c>
      <c r="S42" s="11">
        <f t="shared" si="1"/>
        <v>1.7142857142857142</v>
      </c>
      <c r="T42" s="12">
        <f t="shared" si="2"/>
        <v>2.569593147751606E-2</v>
      </c>
    </row>
    <row r="43" spans="1:20" x14ac:dyDescent="0.25">
      <c r="A43" s="4">
        <v>37</v>
      </c>
      <c r="B43" s="5" t="s">
        <v>105</v>
      </c>
      <c r="C43" s="5" t="s">
        <v>106</v>
      </c>
      <c r="D43" s="5" t="s">
        <v>107</v>
      </c>
      <c r="E43" s="5" t="s">
        <v>108</v>
      </c>
      <c r="F43" s="6">
        <v>3</v>
      </c>
      <c r="G43" s="33" t="s">
        <v>149</v>
      </c>
      <c r="H43" s="4" t="s">
        <v>158</v>
      </c>
      <c r="I43" s="8" t="s">
        <v>163</v>
      </c>
      <c r="J43" s="8" t="s">
        <v>164</v>
      </c>
      <c r="K43" s="47">
        <v>0</v>
      </c>
      <c r="L43" s="47">
        <v>63</v>
      </c>
      <c r="M43" s="47">
        <v>459</v>
      </c>
      <c r="N43" s="47">
        <v>0</v>
      </c>
      <c r="O43" s="17">
        <v>0</v>
      </c>
      <c r="P43" s="17">
        <v>0</v>
      </c>
      <c r="Q43" s="17">
        <v>0</v>
      </c>
      <c r="R43" s="10">
        <f t="shared" si="0"/>
        <v>522</v>
      </c>
      <c r="S43" s="11">
        <f t="shared" si="1"/>
        <v>74.571428571428569</v>
      </c>
      <c r="T43" s="12">
        <f t="shared" si="2"/>
        <v>1.1177730192719486</v>
      </c>
    </row>
    <row r="44" spans="1:20" x14ac:dyDescent="0.25">
      <c r="A44" s="6">
        <v>38</v>
      </c>
      <c r="B44" s="13" t="s">
        <v>105</v>
      </c>
      <c r="C44" s="13" t="s">
        <v>106</v>
      </c>
      <c r="D44" s="13" t="s">
        <v>107</v>
      </c>
      <c r="E44" s="13" t="s">
        <v>108</v>
      </c>
      <c r="F44" s="6">
        <v>3</v>
      </c>
      <c r="G44" s="32" t="s">
        <v>149</v>
      </c>
      <c r="H44" s="6" t="s">
        <v>158</v>
      </c>
      <c r="I44" s="15" t="s">
        <v>165</v>
      </c>
      <c r="J44" s="15" t="s">
        <v>166</v>
      </c>
      <c r="K44" s="49">
        <v>48</v>
      </c>
      <c r="L44" s="49">
        <v>81</v>
      </c>
      <c r="M44" s="49">
        <v>0</v>
      </c>
      <c r="N44" s="49">
        <v>0</v>
      </c>
      <c r="O44" s="16">
        <v>0</v>
      </c>
      <c r="P44" s="16">
        <v>0</v>
      </c>
      <c r="Q44" s="16">
        <v>0</v>
      </c>
      <c r="R44" s="10">
        <f t="shared" si="0"/>
        <v>129</v>
      </c>
      <c r="S44" s="11">
        <f t="shared" si="1"/>
        <v>18.428571428571427</v>
      </c>
      <c r="T44" s="12">
        <f t="shared" si="2"/>
        <v>0.27623126338329762</v>
      </c>
    </row>
    <row r="45" spans="1:20" x14ac:dyDescent="0.25">
      <c r="A45" s="4">
        <v>39</v>
      </c>
      <c r="B45" s="5" t="s">
        <v>105</v>
      </c>
      <c r="C45" s="5" t="s">
        <v>106</v>
      </c>
      <c r="D45" s="5" t="s">
        <v>107</v>
      </c>
      <c r="E45" s="5" t="s">
        <v>108</v>
      </c>
      <c r="F45" s="6">
        <v>3</v>
      </c>
      <c r="G45" s="33" t="s">
        <v>149</v>
      </c>
      <c r="H45" s="4" t="s">
        <v>158</v>
      </c>
      <c r="I45" s="8" t="s">
        <v>167</v>
      </c>
      <c r="J45" s="8" t="s">
        <v>168</v>
      </c>
      <c r="K45" s="47">
        <v>5</v>
      </c>
      <c r="L45" s="47">
        <v>1</v>
      </c>
      <c r="M45" s="47">
        <v>875</v>
      </c>
      <c r="N45" s="47">
        <v>2</v>
      </c>
      <c r="O45" s="17">
        <v>0</v>
      </c>
      <c r="P45" s="17">
        <v>1</v>
      </c>
      <c r="Q45" s="17">
        <v>1</v>
      </c>
      <c r="R45" s="10">
        <f t="shared" si="0"/>
        <v>885</v>
      </c>
      <c r="S45" s="11">
        <f t="shared" si="1"/>
        <v>126.42857142857143</v>
      </c>
      <c r="T45" s="12">
        <f t="shared" si="2"/>
        <v>1.8950749464668095</v>
      </c>
    </row>
    <row r="46" spans="1:20" x14ac:dyDescent="0.25">
      <c r="A46" s="6">
        <v>40</v>
      </c>
      <c r="B46" s="13" t="s">
        <v>105</v>
      </c>
      <c r="C46" s="13" t="s">
        <v>106</v>
      </c>
      <c r="D46" s="13" t="s">
        <v>107</v>
      </c>
      <c r="E46" s="13" t="s">
        <v>108</v>
      </c>
      <c r="F46" s="6">
        <v>3</v>
      </c>
      <c r="G46" s="32" t="s">
        <v>149</v>
      </c>
      <c r="H46" s="6" t="s">
        <v>158</v>
      </c>
      <c r="I46" s="15" t="s">
        <v>169</v>
      </c>
      <c r="J46" s="15" t="s">
        <v>170</v>
      </c>
      <c r="K46" s="49">
        <v>0</v>
      </c>
      <c r="L46" s="49">
        <v>0</v>
      </c>
      <c r="M46" s="49">
        <v>12</v>
      </c>
      <c r="N46" s="49">
        <v>0</v>
      </c>
      <c r="O46" s="16">
        <v>0</v>
      </c>
      <c r="P46" s="16">
        <v>0</v>
      </c>
      <c r="Q46" s="16">
        <v>0</v>
      </c>
      <c r="R46" s="10">
        <f t="shared" si="0"/>
        <v>12</v>
      </c>
      <c r="S46" s="11">
        <f t="shared" si="1"/>
        <v>1.7142857142857142</v>
      </c>
      <c r="T46" s="12">
        <f t="shared" si="2"/>
        <v>2.569593147751606E-2</v>
      </c>
    </row>
    <row r="47" spans="1:20" x14ac:dyDescent="0.25">
      <c r="A47" s="4">
        <v>41</v>
      </c>
      <c r="B47" s="5" t="s">
        <v>105</v>
      </c>
      <c r="C47" s="5" t="s">
        <v>106</v>
      </c>
      <c r="D47" s="5" t="s">
        <v>107</v>
      </c>
      <c r="E47" s="5" t="s">
        <v>108</v>
      </c>
      <c r="F47" s="6">
        <v>3</v>
      </c>
      <c r="G47" s="33" t="s">
        <v>149</v>
      </c>
      <c r="H47" s="4" t="s">
        <v>158</v>
      </c>
      <c r="I47" s="8" t="s">
        <v>171</v>
      </c>
      <c r="J47" s="8" t="s">
        <v>172</v>
      </c>
      <c r="K47" s="4">
        <v>2</v>
      </c>
      <c r="L47" s="4">
        <v>0</v>
      </c>
      <c r="M47" s="4">
        <v>0</v>
      </c>
      <c r="N47" s="4">
        <v>0</v>
      </c>
      <c r="O47" s="17">
        <v>0</v>
      </c>
      <c r="P47" s="17">
        <v>0</v>
      </c>
      <c r="Q47" s="17">
        <v>0</v>
      </c>
      <c r="R47" s="10">
        <f t="shared" si="0"/>
        <v>2</v>
      </c>
      <c r="S47" s="11">
        <f t="shared" si="1"/>
        <v>0.2857142857142857</v>
      </c>
      <c r="T47" s="12">
        <f t="shared" si="2"/>
        <v>4.2826552462526769E-3</v>
      </c>
    </row>
    <row r="48" spans="1:20" x14ac:dyDescent="0.25">
      <c r="A48" s="6">
        <v>42</v>
      </c>
      <c r="B48" s="13" t="s">
        <v>105</v>
      </c>
      <c r="C48" s="13" t="s">
        <v>106</v>
      </c>
      <c r="D48" s="13" t="s">
        <v>107</v>
      </c>
      <c r="E48" s="13" t="s">
        <v>108</v>
      </c>
      <c r="F48" s="6">
        <v>3</v>
      </c>
      <c r="G48" s="32" t="s">
        <v>149</v>
      </c>
      <c r="H48" s="6" t="s">
        <v>158</v>
      </c>
      <c r="I48" s="6" t="s">
        <v>173</v>
      </c>
      <c r="J48" s="6" t="s">
        <v>174</v>
      </c>
      <c r="K48" s="6">
        <v>1</v>
      </c>
      <c r="L48" s="6">
        <v>0</v>
      </c>
      <c r="M48" s="6">
        <v>571</v>
      </c>
      <c r="N48" s="6">
        <v>9</v>
      </c>
      <c r="O48" s="16">
        <v>8</v>
      </c>
      <c r="P48" s="16">
        <v>2</v>
      </c>
      <c r="Q48" s="16">
        <v>3</v>
      </c>
      <c r="R48" s="10">
        <f t="shared" si="0"/>
        <v>594</v>
      </c>
      <c r="S48" s="11">
        <f t="shared" si="1"/>
        <v>84.857142857142861</v>
      </c>
      <c r="T48" s="12">
        <f t="shared" si="2"/>
        <v>1.271948608137045</v>
      </c>
    </row>
    <row r="49" spans="1:20" x14ac:dyDescent="0.25">
      <c r="A49" s="4">
        <v>43</v>
      </c>
      <c r="B49" s="5" t="s">
        <v>105</v>
      </c>
      <c r="C49" s="5" t="s">
        <v>106</v>
      </c>
      <c r="D49" s="5" t="s">
        <v>107</v>
      </c>
      <c r="E49" s="5" t="s">
        <v>108</v>
      </c>
      <c r="F49" s="6">
        <v>3</v>
      </c>
      <c r="G49" s="33" t="s">
        <v>175</v>
      </c>
      <c r="H49" s="4" t="s">
        <v>176</v>
      </c>
      <c r="I49" s="8" t="s">
        <v>177</v>
      </c>
      <c r="J49" s="8" t="s">
        <v>178</v>
      </c>
      <c r="K49" s="4">
        <v>4</v>
      </c>
      <c r="L49" s="4">
        <v>16</v>
      </c>
      <c r="M49" s="4">
        <v>1</v>
      </c>
      <c r="N49" s="4">
        <v>0</v>
      </c>
      <c r="O49" s="17">
        <v>0</v>
      </c>
      <c r="P49" s="17">
        <v>0</v>
      </c>
      <c r="Q49" s="17">
        <v>0</v>
      </c>
      <c r="R49" s="10">
        <f t="shared" si="0"/>
        <v>21</v>
      </c>
      <c r="S49" s="11">
        <f t="shared" si="1"/>
        <v>3</v>
      </c>
      <c r="T49" s="12">
        <f t="shared" si="2"/>
        <v>4.4967880085653104E-2</v>
      </c>
    </row>
    <row r="50" spans="1:20" x14ac:dyDescent="0.25">
      <c r="A50" s="6">
        <v>44</v>
      </c>
      <c r="B50" s="13" t="s">
        <v>105</v>
      </c>
      <c r="C50" s="13" t="s">
        <v>106</v>
      </c>
      <c r="D50" s="13" t="s">
        <v>107</v>
      </c>
      <c r="E50" s="13" t="s">
        <v>108</v>
      </c>
      <c r="F50" s="6">
        <v>3</v>
      </c>
      <c r="G50" s="32" t="s">
        <v>175</v>
      </c>
      <c r="H50" s="34" t="s">
        <v>176</v>
      </c>
      <c r="I50" s="34" t="s">
        <v>179</v>
      </c>
      <c r="J50" s="6" t="s">
        <v>180</v>
      </c>
      <c r="K50" s="6">
        <v>642</v>
      </c>
      <c r="L50" s="6">
        <v>267</v>
      </c>
      <c r="M50" s="6">
        <v>61</v>
      </c>
      <c r="N50" s="6">
        <v>8</v>
      </c>
      <c r="O50" s="16">
        <v>95</v>
      </c>
      <c r="P50" s="16">
        <v>23</v>
      </c>
      <c r="Q50" s="16">
        <v>19</v>
      </c>
      <c r="R50" s="10">
        <f t="shared" si="0"/>
        <v>1115</v>
      </c>
      <c r="S50" s="11">
        <f t="shared" si="1"/>
        <v>159.28571428571428</v>
      </c>
      <c r="T50" s="12">
        <f t="shared" si="2"/>
        <v>2.3875802997858671</v>
      </c>
    </row>
    <row r="51" spans="1:20" x14ac:dyDescent="0.25">
      <c r="A51" s="4">
        <v>45</v>
      </c>
      <c r="B51" s="5" t="s">
        <v>105</v>
      </c>
      <c r="C51" s="5" t="s">
        <v>106</v>
      </c>
      <c r="D51" s="5" t="s">
        <v>107</v>
      </c>
      <c r="E51" s="5" t="s">
        <v>108</v>
      </c>
      <c r="F51" s="6">
        <v>3</v>
      </c>
      <c r="G51" s="33" t="s">
        <v>175</v>
      </c>
      <c r="H51" s="4" t="s">
        <v>176</v>
      </c>
      <c r="I51" s="4" t="s">
        <v>54</v>
      </c>
      <c r="J51" s="4" t="s">
        <v>181</v>
      </c>
      <c r="K51" s="4">
        <v>0</v>
      </c>
      <c r="L51" s="4">
        <v>0</v>
      </c>
      <c r="M51" s="4">
        <v>1</v>
      </c>
      <c r="N51" s="4">
        <v>0</v>
      </c>
      <c r="O51" s="17">
        <v>0</v>
      </c>
      <c r="P51" s="17">
        <v>0</v>
      </c>
      <c r="Q51" s="17">
        <v>0</v>
      </c>
      <c r="R51" s="10">
        <f t="shared" si="0"/>
        <v>1</v>
      </c>
      <c r="S51" s="11">
        <f t="shared" si="1"/>
        <v>0.14285714285714285</v>
      </c>
      <c r="T51" s="12">
        <f t="shared" si="2"/>
        <v>2.1413276231263384E-3</v>
      </c>
    </row>
    <row r="52" spans="1:20" x14ac:dyDescent="0.25">
      <c r="A52" s="6">
        <v>46</v>
      </c>
      <c r="B52" s="13" t="s">
        <v>105</v>
      </c>
      <c r="C52" s="13" t="s">
        <v>106</v>
      </c>
      <c r="D52" s="13" t="s">
        <v>107</v>
      </c>
      <c r="E52" s="13" t="s">
        <v>108</v>
      </c>
      <c r="F52" s="6">
        <v>3</v>
      </c>
      <c r="G52" s="32" t="s">
        <v>182</v>
      </c>
      <c r="H52" s="6" t="s">
        <v>183</v>
      </c>
      <c r="I52" s="15" t="s">
        <v>184</v>
      </c>
      <c r="J52" s="15" t="s">
        <v>185</v>
      </c>
      <c r="K52" s="6">
        <v>28</v>
      </c>
      <c r="L52" s="6">
        <v>0</v>
      </c>
      <c r="M52" s="6">
        <v>1</v>
      </c>
      <c r="N52" s="6">
        <v>4</v>
      </c>
      <c r="O52" s="16">
        <v>0</v>
      </c>
      <c r="P52" s="16">
        <v>1</v>
      </c>
      <c r="Q52" s="16">
        <v>1</v>
      </c>
      <c r="R52" s="10">
        <f t="shared" si="0"/>
        <v>35</v>
      </c>
      <c r="S52" s="11">
        <f t="shared" si="1"/>
        <v>5</v>
      </c>
      <c r="T52" s="12">
        <f t="shared" si="2"/>
        <v>7.4946466809421838E-2</v>
      </c>
    </row>
    <row r="53" spans="1:20" x14ac:dyDescent="0.25">
      <c r="A53" s="4">
        <v>47</v>
      </c>
      <c r="B53" s="5" t="s">
        <v>105</v>
      </c>
      <c r="C53" s="5" t="s">
        <v>106</v>
      </c>
      <c r="D53" s="5" t="s">
        <v>107</v>
      </c>
      <c r="E53" s="5" t="s">
        <v>108</v>
      </c>
      <c r="F53" s="6">
        <v>3</v>
      </c>
      <c r="G53" s="33" t="s">
        <v>186</v>
      </c>
      <c r="H53" s="4" t="s">
        <v>187</v>
      </c>
      <c r="I53" s="4" t="s">
        <v>54</v>
      </c>
      <c r="J53" s="4" t="s">
        <v>188</v>
      </c>
      <c r="K53" s="4">
        <v>0</v>
      </c>
      <c r="L53" s="4">
        <v>1</v>
      </c>
      <c r="M53" s="4">
        <v>0</v>
      </c>
      <c r="N53" s="4">
        <v>0</v>
      </c>
      <c r="O53" s="17">
        <v>0</v>
      </c>
      <c r="P53" s="17">
        <v>2</v>
      </c>
      <c r="Q53" s="17">
        <v>2</v>
      </c>
      <c r="R53" s="10">
        <f t="shared" si="0"/>
        <v>5</v>
      </c>
      <c r="S53" s="11">
        <f t="shared" si="1"/>
        <v>0.7142857142857143</v>
      </c>
      <c r="T53" s="12">
        <f t="shared" si="2"/>
        <v>1.0706638115631691E-2</v>
      </c>
    </row>
    <row r="54" spans="1:20" x14ac:dyDescent="0.25">
      <c r="A54" s="6">
        <v>48</v>
      </c>
      <c r="B54" s="13" t="s">
        <v>105</v>
      </c>
      <c r="C54" s="13" t="s">
        <v>106</v>
      </c>
      <c r="D54" s="13" t="s">
        <v>107</v>
      </c>
      <c r="E54" s="13" t="s">
        <v>108</v>
      </c>
      <c r="F54" s="6">
        <v>3</v>
      </c>
      <c r="G54" s="32" t="s">
        <v>186</v>
      </c>
      <c r="H54" s="6" t="s">
        <v>187</v>
      </c>
      <c r="I54" s="6" t="s">
        <v>54</v>
      </c>
      <c r="J54" s="6" t="s">
        <v>189</v>
      </c>
      <c r="K54" s="6">
        <v>0</v>
      </c>
      <c r="L54" s="6">
        <v>0</v>
      </c>
      <c r="M54" s="6">
        <v>10</v>
      </c>
      <c r="N54" s="6">
        <v>0</v>
      </c>
      <c r="O54" s="16">
        <v>4</v>
      </c>
      <c r="P54" s="16">
        <v>17</v>
      </c>
      <c r="Q54" s="16">
        <v>14</v>
      </c>
      <c r="R54" s="10">
        <f t="shared" si="0"/>
        <v>45</v>
      </c>
      <c r="S54" s="11">
        <f t="shared" si="1"/>
        <v>6.4285714285714288</v>
      </c>
      <c r="T54" s="12">
        <f t="shared" si="2"/>
        <v>9.6359743040685231E-2</v>
      </c>
    </row>
    <row r="55" spans="1:20" x14ac:dyDescent="0.25">
      <c r="A55" s="4">
        <v>49</v>
      </c>
      <c r="B55" s="5" t="s">
        <v>105</v>
      </c>
      <c r="C55" s="5" t="s">
        <v>106</v>
      </c>
      <c r="D55" s="5" t="s">
        <v>107</v>
      </c>
      <c r="E55" s="5" t="s">
        <v>108</v>
      </c>
      <c r="F55" s="6">
        <v>3</v>
      </c>
      <c r="G55" s="33" t="s">
        <v>186</v>
      </c>
      <c r="H55" s="4" t="s">
        <v>190</v>
      </c>
      <c r="I55" s="8" t="s">
        <v>191</v>
      </c>
      <c r="J55" s="8" t="s">
        <v>192</v>
      </c>
      <c r="K55" s="4">
        <v>0</v>
      </c>
      <c r="L55" s="4">
        <v>2</v>
      </c>
      <c r="M55" s="4">
        <v>0</v>
      </c>
      <c r="N55" s="4">
        <v>0</v>
      </c>
      <c r="O55" s="17">
        <v>0</v>
      </c>
      <c r="P55" s="17">
        <v>0</v>
      </c>
      <c r="Q55" s="17">
        <v>0</v>
      </c>
      <c r="R55" s="10">
        <f t="shared" si="0"/>
        <v>2</v>
      </c>
      <c r="S55" s="11">
        <f t="shared" si="1"/>
        <v>0.2857142857142857</v>
      </c>
      <c r="T55" s="12">
        <f t="shared" si="2"/>
        <v>4.2826552462526769E-3</v>
      </c>
    </row>
    <row r="56" spans="1:20" x14ac:dyDescent="0.25">
      <c r="A56" s="6">
        <v>50</v>
      </c>
      <c r="B56" s="13" t="s">
        <v>105</v>
      </c>
      <c r="C56" s="13" t="s">
        <v>106</v>
      </c>
      <c r="D56" s="13" t="s">
        <v>107</v>
      </c>
      <c r="E56" s="13" t="s">
        <v>108</v>
      </c>
      <c r="F56" s="6">
        <v>3</v>
      </c>
      <c r="G56" s="32" t="s">
        <v>186</v>
      </c>
      <c r="H56" s="6" t="s">
        <v>54</v>
      </c>
      <c r="I56" s="6" t="s">
        <v>54</v>
      </c>
      <c r="J56" s="6" t="s">
        <v>193</v>
      </c>
      <c r="K56" s="6">
        <v>0</v>
      </c>
      <c r="L56" s="6">
        <v>0</v>
      </c>
      <c r="M56" s="6">
        <v>11</v>
      </c>
      <c r="N56" s="6">
        <v>0</v>
      </c>
      <c r="O56" s="16">
        <v>0</v>
      </c>
      <c r="P56" s="16">
        <v>1</v>
      </c>
      <c r="Q56" s="16">
        <v>1</v>
      </c>
      <c r="R56" s="10">
        <f t="shared" si="0"/>
        <v>13</v>
      </c>
      <c r="S56" s="11">
        <f t="shared" si="1"/>
        <v>1.8571428571428572</v>
      </c>
      <c r="T56" s="12">
        <f t="shared" si="2"/>
        <v>2.7837259100642397E-2</v>
      </c>
    </row>
    <row r="57" spans="1:20" x14ac:dyDescent="0.25">
      <c r="A57" s="4">
        <v>51</v>
      </c>
      <c r="B57" s="5" t="s">
        <v>105</v>
      </c>
      <c r="C57" s="5" t="s">
        <v>106</v>
      </c>
      <c r="D57" s="5" t="s">
        <v>107</v>
      </c>
      <c r="E57" s="5" t="s">
        <v>108</v>
      </c>
      <c r="F57" s="6">
        <v>3</v>
      </c>
      <c r="G57" s="33" t="s">
        <v>194</v>
      </c>
      <c r="H57" s="4" t="s">
        <v>195</v>
      </c>
      <c r="I57" s="8" t="s">
        <v>196</v>
      </c>
      <c r="J57" s="8" t="s">
        <v>197</v>
      </c>
      <c r="K57" s="4">
        <v>0</v>
      </c>
      <c r="L57" s="4">
        <v>1</v>
      </c>
      <c r="M57" s="4">
        <v>0</v>
      </c>
      <c r="N57" s="4">
        <v>0</v>
      </c>
      <c r="O57" s="17">
        <v>1</v>
      </c>
      <c r="P57" s="17">
        <v>0</v>
      </c>
      <c r="Q57" s="17">
        <v>0</v>
      </c>
      <c r="R57" s="10">
        <f t="shared" si="0"/>
        <v>2</v>
      </c>
      <c r="S57" s="11">
        <f t="shared" si="1"/>
        <v>0.2857142857142857</v>
      </c>
      <c r="T57" s="12">
        <f t="shared" si="2"/>
        <v>4.2826552462526769E-3</v>
      </c>
    </row>
    <row r="58" spans="1:20" x14ac:dyDescent="0.25">
      <c r="A58" s="6">
        <v>52</v>
      </c>
      <c r="B58" s="13" t="s">
        <v>105</v>
      </c>
      <c r="C58" s="13" t="s">
        <v>106</v>
      </c>
      <c r="D58" s="13" t="s">
        <v>107</v>
      </c>
      <c r="E58" s="13" t="s">
        <v>108</v>
      </c>
      <c r="F58" s="6">
        <v>3</v>
      </c>
      <c r="G58" s="32" t="s">
        <v>194</v>
      </c>
      <c r="H58" s="6" t="s">
        <v>198</v>
      </c>
      <c r="I58" s="15" t="s">
        <v>199</v>
      </c>
      <c r="J58" s="15" t="s">
        <v>200</v>
      </c>
      <c r="K58" s="6">
        <v>21</v>
      </c>
      <c r="L58" s="6">
        <v>16</v>
      </c>
      <c r="M58" s="6">
        <v>1</v>
      </c>
      <c r="N58" s="6">
        <v>28</v>
      </c>
      <c r="O58" s="16">
        <v>2</v>
      </c>
      <c r="P58" s="16">
        <v>1</v>
      </c>
      <c r="Q58" s="16">
        <v>2</v>
      </c>
      <c r="R58" s="10">
        <f t="shared" si="0"/>
        <v>71</v>
      </c>
      <c r="S58" s="11">
        <f t="shared" si="1"/>
        <v>10.142857142857142</v>
      </c>
      <c r="T58" s="12">
        <f t="shared" si="2"/>
        <v>0.15203426124197003</v>
      </c>
    </row>
    <row r="59" spans="1:20" x14ac:dyDescent="0.25">
      <c r="A59" s="4">
        <v>53</v>
      </c>
      <c r="B59" s="5" t="s">
        <v>105</v>
      </c>
      <c r="C59" s="5" t="s">
        <v>106</v>
      </c>
      <c r="D59" s="5" t="s">
        <v>107</v>
      </c>
      <c r="E59" s="5" t="s">
        <v>108</v>
      </c>
      <c r="F59" s="6">
        <v>3</v>
      </c>
      <c r="G59" s="33" t="s">
        <v>201</v>
      </c>
      <c r="H59" s="4" t="s">
        <v>202</v>
      </c>
      <c r="I59" s="8" t="s">
        <v>203</v>
      </c>
      <c r="J59" s="8" t="s">
        <v>204</v>
      </c>
      <c r="K59" s="4">
        <v>0</v>
      </c>
      <c r="L59" s="4">
        <v>0</v>
      </c>
      <c r="M59" s="4">
        <v>0</v>
      </c>
      <c r="N59" s="4">
        <v>0</v>
      </c>
      <c r="O59" s="17">
        <v>1</v>
      </c>
      <c r="P59" s="17">
        <v>2</v>
      </c>
      <c r="Q59" s="17">
        <v>1</v>
      </c>
      <c r="R59" s="10">
        <f t="shared" si="0"/>
        <v>4</v>
      </c>
      <c r="S59" s="11">
        <f t="shared" si="1"/>
        <v>0.5714285714285714</v>
      </c>
      <c r="T59" s="12">
        <f t="shared" si="2"/>
        <v>8.5653104925053538E-3</v>
      </c>
    </row>
    <row r="60" spans="1:20" x14ac:dyDescent="0.25">
      <c r="A60" s="6">
        <v>54</v>
      </c>
      <c r="B60" s="13" t="s">
        <v>105</v>
      </c>
      <c r="C60" s="13" t="s">
        <v>106</v>
      </c>
      <c r="D60" s="13" t="s">
        <v>107</v>
      </c>
      <c r="E60" s="13" t="s">
        <v>108</v>
      </c>
      <c r="F60" s="6">
        <v>3</v>
      </c>
      <c r="G60" s="32" t="s">
        <v>205</v>
      </c>
      <c r="H60" s="6" t="s">
        <v>206</v>
      </c>
      <c r="I60" s="15" t="s">
        <v>207</v>
      </c>
      <c r="J60" s="15" t="s">
        <v>208</v>
      </c>
      <c r="K60" s="6">
        <v>5</v>
      </c>
      <c r="L60" s="6">
        <v>3</v>
      </c>
      <c r="M60" s="6">
        <v>0</v>
      </c>
      <c r="N60" s="6">
        <v>0</v>
      </c>
      <c r="O60" s="16">
        <v>0</v>
      </c>
      <c r="P60" s="16">
        <v>1</v>
      </c>
      <c r="Q60" s="16">
        <v>1</v>
      </c>
      <c r="R60" s="10">
        <f t="shared" si="0"/>
        <v>10</v>
      </c>
      <c r="S60" s="11">
        <f t="shared" si="1"/>
        <v>1.4285714285714286</v>
      </c>
      <c r="T60" s="12">
        <f t="shared" si="2"/>
        <v>2.1413276231263382E-2</v>
      </c>
    </row>
    <row r="61" spans="1:20" x14ac:dyDescent="0.25">
      <c r="A61" s="4">
        <v>55</v>
      </c>
      <c r="B61" s="5" t="s">
        <v>105</v>
      </c>
      <c r="C61" s="5" t="s">
        <v>106</v>
      </c>
      <c r="D61" s="5" t="s">
        <v>107</v>
      </c>
      <c r="E61" s="5" t="s">
        <v>108</v>
      </c>
      <c r="F61" s="6">
        <v>3</v>
      </c>
      <c r="G61" s="33" t="s">
        <v>54</v>
      </c>
      <c r="H61" s="4" t="s">
        <v>54</v>
      </c>
      <c r="I61" s="4" t="s">
        <v>54</v>
      </c>
      <c r="J61" s="4" t="s">
        <v>209</v>
      </c>
      <c r="K61" s="4">
        <v>0</v>
      </c>
      <c r="L61" s="4">
        <v>0</v>
      </c>
      <c r="M61" s="4">
        <v>62</v>
      </c>
      <c r="N61" s="4">
        <v>0</v>
      </c>
      <c r="O61" s="17">
        <v>0</v>
      </c>
      <c r="P61" s="17">
        <v>0</v>
      </c>
      <c r="Q61" s="17">
        <v>0</v>
      </c>
      <c r="R61" s="10">
        <f t="shared" si="0"/>
        <v>62</v>
      </c>
      <c r="S61" s="11">
        <f t="shared" si="1"/>
        <v>8.8571428571428577</v>
      </c>
      <c r="T61" s="12">
        <f t="shared" si="2"/>
        <v>0.13276231263383298</v>
      </c>
    </row>
    <row r="62" spans="1:20" x14ac:dyDescent="0.25">
      <c r="A62" s="6">
        <v>56</v>
      </c>
      <c r="B62" s="13" t="s">
        <v>105</v>
      </c>
      <c r="C62" s="13" t="s">
        <v>106</v>
      </c>
      <c r="D62" s="13" t="s">
        <v>107</v>
      </c>
      <c r="E62" s="13" t="s">
        <v>108</v>
      </c>
      <c r="F62" s="6">
        <v>3</v>
      </c>
      <c r="G62" s="32" t="s">
        <v>54</v>
      </c>
      <c r="H62" s="34" t="s">
        <v>54</v>
      </c>
      <c r="I62" s="34" t="s">
        <v>54</v>
      </c>
      <c r="J62" s="6" t="s">
        <v>210</v>
      </c>
      <c r="K62" s="35">
        <v>0</v>
      </c>
      <c r="L62" s="6">
        <v>0</v>
      </c>
      <c r="M62" s="6">
        <v>109</v>
      </c>
      <c r="N62" s="6">
        <v>0</v>
      </c>
      <c r="O62" s="16">
        <v>0</v>
      </c>
      <c r="P62" s="16">
        <v>0</v>
      </c>
      <c r="Q62" s="16">
        <v>0</v>
      </c>
      <c r="R62" s="10">
        <f t="shared" si="0"/>
        <v>109</v>
      </c>
      <c r="S62" s="11">
        <f t="shared" si="1"/>
        <v>15.571428571428571</v>
      </c>
      <c r="T62" s="12">
        <f t="shared" si="2"/>
        <v>0.23340471092077089</v>
      </c>
    </row>
    <row r="63" spans="1:20" x14ac:dyDescent="0.25">
      <c r="A63" s="4">
        <v>57</v>
      </c>
      <c r="B63" s="5" t="s">
        <v>105</v>
      </c>
      <c r="C63" s="5" t="s">
        <v>106</v>
      </c>
      <c r="D63" s="5" t="s">
        <v>107</v>
      </c>
      <c r="E63" s="5" t="s">
        <v>108</v>
      </c>
      <c r="F63" s="6">
        <v>3</v>
      </c>
      <c r="G63" s="33" t="s">
        <v>54</v>
      </c>
      <c r="H63" s="4" t="s">
        <v>54</v>
      </c>
      <c r="I63" s="4" t="s">
        <v>54</v>
      </c>
      <c r="J63" s="36" t="s">
        <v>211</v>
      </c>
      <c r="K63" s="36">
        <v>1</v>
      </c>
      <c r="L63" s="36">
        <v>9</v>
      </c>
      <c r="M63" s="36">
        <v>0</v>
      </c>
      <c r="N63" s="36">
        <v>5</v>
      </c>
      <c r="O63" s="37">
        <v>0</v>
      </c>
      <c r="P63" s="37">
        <v>0</v>
      </c>
      <c r="Q63" s="37">
        <v>0</v>
      </c>
      <c r="R63" s="10">
        <f t="shared" si="0"/>
        <v>15</v>
      </c>
      <c r="S63" s="11">
        <f t="shared" si="1"/>
        <v>2.1428571428571428</v>
      </c>
      <c r="T63" s="12">
        <f t="shared" si="2"/>
        <v>3.2119914346895075E-2</v>
      </c>
    </row>
    <row r="64" spans="1:20" x14ac:dyDescent="0.25">
      <c r="B64" s="38"/>
      <c r="C64" s="38"/>
      <c r="D64" s="38"/>
      <c r="E64" s="38"/>
      <c r="F64" s="39"/>
      <c r="J64" s="4" t="s">
        <v>212</v>
      </c>
      <c r="K64" s="40">
        <f t="shared" ref="K64:T64" si="3">SUM(K4:K63)</f>
        <v>14886</v>
      </c>
      <c r="L64" s="40">
        <f t="shared" si="3"/>
        <v>11457</v>
      </c>
      <c r="M64" s="41">
        <f t="shared" si="3"/>
        <v>10379</v>
      </c>
      <c r="N64" s="41">
        <f t="shared" si="3"/>
        <v>1541</v>
      </c>
      <c r="O64" s="41">
        <f t="shared" si="3"/>
        <v>4557</v>
      </c>
      <c r="P64" s="41">
        <f t="shared" si="3"/>
        <v>5021</v>
      </c>
      <c r="Q64" s="41">
        <f t="shared" si="3"/>
        <v>4039</v>
      </c>
      <c r="R64" s="42">
        <f t="shared" si="3"/>
        <v>51880</v>
      </c>
      <c r="S64" s="43">
        <f t="shared" si="3"/>
        <v>7411.4285714285697</v>
      </c>
      <c r="T64" s="44">
        <f t="shared" si="3"/>
        <v>111.09207708779438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F37B-041D-43FC-AAFE-E2CECB4136EE}">
  <sheetPr codeName="Sheet2"/>
  <dimension ref="A1:M62"/>
  <sheetViews>
    <sheetView workbookViewId="0">
      <selection activeCell="O18" sqref="O18"/>
    </sheetView>
  </sheetViews>
  <sheetFormatPr defaultRowHeight="15" x14ac:dyDescent="0.25"/>
  <cols>
    <col min="1" max="1" width="9.5703125" bestFit="1" customWidth="1"/>
    <col min="2" max="2" width="12.5703125" bestFit="1" customWidth="1"/>
    <col min="3" max="3" width="12" bestFit="1" customWidth="1"/>
    <col min="4" max="4" width="12.7109375" bestFit="1" customWidth="1"/>
    <col min="5" max="5" width="14.5703125" bestFit="1" customWidth="1"/>
    <col min="6" max="6" width="16.5703125" bestFit="1" customWidth="1"/>
    <col min="7" max="7" width="20.85546875" bestFit="1" customWidth="1"/>
    <col min="8" max="8" width="19.85546875" bestFit="1" customWidth="1"/>
    <col min="9" max="9" width="33.28515625" bestFit="1" customWidth="1"/>
    <col min="10" max="10" width="16.140625" bestFit="1" customWidth="1"/>
    <col min="11" max="11" width="11.140625" bestFit="1" customWidth="1"/>
    <col min="12" max="12" width="10.42578125" bestFit="1" customWidth="1"/>
    <col min="13" max="13" width="15.28515625" bestFit="1" customWidth="1"/>
  </cols>
  <sheetData>
    <row r="1" spans="1:13" x14ac:dyDescent="0.25">
      <c r="A1" s="45" t="s">
        <v>231</v>
      </c>
      <c r="B1" s="46" t="s">
        <v>1</v>
      </c>
      <c r="C1" s="46" t="s">
        <v>228</v>
      </c>
      <c r="D1" s="46" t="s">
        <v>3</v>
      </c>
      <c r="E1" s="46" t="s">
        <v>229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233</v>
      </c>
      <c r="K1" s="45" t="s">
        <v>236</v>
      </c>
      <c r="L1" s="45" t="s">
        <v>234</v>
      </c>
      <c r="M1" s="45" t="s">
        <v>235</v>
      </c>
    </row>
    <row r="2" spans="1:13" x14ac:dyDescent="0.25">
      <c r="A2" s="47" t="s">
        <v>232</v>
      </c>
      <c r="B2" s="48" t="s">
        <v>20</v>
      </c>
      <c r="C2" s="48" t="s">
        <v>230</v>
      </c>
      <c r="D2" s="48" t="s">
        <v>22</v>
      </c>
      <c r="E2" s="48" t="s">
        <v>23</v>
      </c>
      <c r="F2" s="50" t="s">
        <v>24</v>
      </c>
      <c r="G2" s="47" t="s">
        <v>25</v>
      </c>
      <c r="H2" s="51" t="s">
        <v>26</v>
      </c>
      <c r="I2" s="51" t="s">
        <v>217</v>
      </c>
      <c r="J2" s="83">
        <v>1</v>
      </c>
      <c r="K2" s="84">
        <v>0</v>
      </c>
      <c r="L2" s="84">
        <v>0</v>
      </c>
      <c r="M2" s="85">
        <v>0</v>
      </c>
    </row>
    <row r="3" spans="1:13" x14ac:dyDescent="0.25">
      <c r="A3" s="47" t="s">
        <v>232</v>
      </c>
      <c r="B3" s="52" t="s">
        <v>28</v>
      </c>
      <c r="C3" s="52" t="s">
        <v>29</v>
      </c>
      <c r="D3" s="52" t="s">
        <v>30</v>
      </c>
      <c r="E3" s="52" t="s">
        <v>31</v>
      </c>
      <c r="F3" s="53" t="s">
        <v>32</v>
      </c>
      <c r="G3" s="49" t="s">
        <v>33</v>
      </c>
      <c r="H3" s="49" t="s">
        <v>34</v>
      </c>
      <c r="I3" s="54" t="s">
        <v>34</v>
      </c>
      <c r="J3" s="83">
        <v>153</v>
      </c>
      <c r="K3" s="86">
        <v>43</v>
      </c>
      <c r="L3" s="86">
        <v>0</v>
      </c>
      <c r="M3" s="85">
        <v>0</v>
      </c>
    </row>
    <row r="4" spans="1:13" x14ac:dyDescent="0.25">
      <c r="A4" s="47" t="s">
        <v>232</v>
      </c>
      <c r="B4" s="48" t="s">
        <v>28</v>
      </c>
      <c r="C4" s="48" t="s">
        <v>29</v>
      </c>
      <c r="D4" s="48" t="s">
        <v>30</v>
      </c>
      <c r="E4" s="48" t="s">
        <v>35</v>
      </c>
      <c r="F4" s="50" t="s">
        <v>36</v>
      </c>
      <c r="G4" s="47" t="s">
        <v>37</v>
      </c>
      <c r="H4" s="47" t="s">
        <v>38</v>
      </c>
      <c r="I4" s="51" t="s">
        <v>38</v>
      </c>
      <c r="J4" s="83">
        <v>603</v>
      </c>
      <c r="K4" s="84">
        <v>207</v>
      </c>
      <c r="L4" s="84">
        <v>293</v>
      </c>
      <c r="M4" s="85">
        <v>5.333333333333333</v>
      </c>
    </row>
    <row r="5" spans="1:13" x14ac:dyDescent="0.25">
      <c r="A5" s="47" t="s">
        <v>232</v>
      </c>
      <c r="B5" s="48" t="s">
        <v>28</v>
      </c>
      <c r="C5" s="48" t="s">
        <v>29</v>
      </c>
      <c r="D5" s="48" t="s">
        <v>30</v>
      </c>
      <c r="E5" s="48" t="s">
        <v>35</v>
      </c>
      <c r="F5" s="50" t="s">
        <v>39</v>
      </c>
      <c r="G5" s="47" t="s">
        <v>40</v>
      </c>
      <c r="H5" s="47" t="s">
        <v>41</v>
      </c>
      <c r="I5" s="47" t="s">
        <v>41</v>
      </c>
      <c r="J5" s="83">
        <v>268</v>
      </c>
      <c r="K5" s="84">
        <v>1107</v>
      </c>
      <c r="L5" s="84">
        <v>43</v>
      </c>
      <c r="M5" s="85">
        <v>136.66666666666666</v>
      </c>
    </row>
    <row r="6" spans="1:13" x14ac:dyDescent="0.25">
      <c r="A6" s="47" t="s">
        <v>232</v>
      </c>
      <c r="B6" s="52" t="s">
        <v>28</v>
      </c>
      <c r="C6" s="52" t="s">
        <v>29</v>
      </c>
      <c r="D6" s="52" t="s">
        <v>30</v>
      </c>
      <c r="E6" s="52" t="s">
        <v>35</v>
      </c>
      <c r="F6" s="53" t="s">
        <v>42</v>
      </c>
      <c r="G6" s="49" t="s">
        <v>43</v>
      </c>
      <c r="H6" s="54" t="s">
        <v>44</v>
      </c>
      <c r="I6" s="54" t="s">
        <v>45</v>
      </c>
      <c r="J6" s="83">
        <v>2</v>
      </c>
      <c r="K6" s="86">
        <v>0</v>
      </c>
      <c r="L6" s="86">
        <v>0</v>
      </c>
      <c r="M6" s="85">
        <v>0</v>
      </c>
    </row>
    <row r="7" spans="1:13" x14ac:dyDescent="0.25">
      <c r="A7" s="47" t="s">
        <v>232</v>
      </c>
      <c r="B7" s="48" t="s">
        <v>28</v>
      </c>
      <c r="C7" s="48" t="s">
        <v>29</v>
      </c>
      <c r="D7" s="48" t="s">
        <v>30</v>
      </c>
      <c r="E7" s="48" t="s">
        <v>35</v>
      </c>
      <c r="F7" s="50" t="s">
        <v>42</v>
      </c>
      <c r="G7" s="47" t="s">
        <v>46</v>
      </c>
      <c r="H7" s="47" t="s">
        <v>46</v>
      </c>
      <c r="I7" s="47" t="s">
        <v>47</v>
      </c>
      <c r="J7" s="83">
        <v>171</v>
      </c>
      <c r="K7" s="84">
        <v>206</v>
      </c>
      <c r="L7" s="84">
        <v>7</v>
      </c>
      <c r="M7" s="85">
        <v>34.666666666666664</v>
      </c>
    </row>
    <row r="8" spans="1:13" x14ac:dyDescent="0.25">
      <c r="A8" s="47" t="s">
        <v>232</v>
      </c>
      <c r="B8" s="52" t="s">
        <v>28</v>
      </c>
      <c r="C8" s="52" t="s">
        <v>29</v>
      </c>
      <c r="D8" s="52" t="s">
        <v>30</v>
      </c>
      <c r="E8" s="52" t="s">
        <v>35</v>
      </c>
      <c r="F8" s="53" t="s">
        <v>48</v>
      </c>
      <c r="G8" s="49" t="s">
        <v>49</v>
      </c>
      <c r="H8" s="54" t="s">
        <v>50</v>
      </c>
      <c r="I8" s="54" t="s">
        <v>218</v>
      </c>
      <c r="J8" s="83">
        <v>523</v>
      </c>
      <c r="K8" s="86">
        <v>1173</v>
      </c>
      <c r="L8" s="86">
        <v>127</v>
      </c>
      <c r="M8" s="85">
        <v>1349.6666666666667</v>
      </c>
    </row>
    <row r="9" spans="1:13" x14ac:dyDescent="0.25">
      <c r="A9" s="47" t="s">
        <v>232</v>
      </c>
      <c r="B9" s="52" t="s">
        <v>28</v>
      </c>
      <c r="C9" s="52" t="s">
        <v>29</v>
      </c>
      <c r="D9" s="52" t="s">
        <v>52</v>
      </c>
      <c r="E9" s="52" t="s">
        <v>53</v>
      </c>
      <c r="F9" s="53" t="s">
        <v>54</v>
      </c>
      <c r="G9" s="49" t="s">
        <v>55</v>
      </c>
      <c r="H9" s="49" t="s">
        <v>55</v>
      </c>
      <c r="I9" s="49" t="s">
        <v>56</v>
      </c>
      <c r="J9" s="83">
        <v>130</v>
      </c>
      <c r="K9" s="86">
        <v>0</v>
      </c>
      <c r="L9" s="86">
        <v>0</v>
      </c>
      <c r="M9" s="85">
        <v>0</v>
      </c>
    </row>
    <row r="10" spans="1:13" x14ac:dyDescent="0.25">
      <c r="A10" s="47" t="s">
        <v>232</v>
      </c>
      <c r="B10" s="48" t="s">
        <v>57</v>
      </c>
      <c r="C10" s="48" t="s">
        <v>230</v>
      </c>
      <c r="D10" s="48" t="s">
        <v>58</v>
      </c>
      <c r="E10" s="48" t="s">
        <v>230</v>
      </c>
      <c r="F10" s="50" t="s">
        <v>59</v>
      </c>
      <c r="G10" s="47" t="s">
        <v>60</v>
      </c>
      <c r="H10" s="51" t="s">
        <v>61</v>
      </c>
      <c r="I10" s="51" t="s">
        <v>219</v>
      </c>
      <c r="J10" s="83">
        <v>4185.5</v>
      </c>
      <c r="K10" s="84">
        <v>2</v>
      </c>
      <c r="L10" s="84">
        <v>0</v>
      </c>
      <c r="M10" s="85">
        <v>3.6666666666666665</v>
      </c>
    </row>
    <row r="11" spans="1:13" x14ac:dyDescent="0.25">
      <c r="A11" s="47" t="s">
        <v>232</v>
      </c>
      <c r="B11" s="52" t="s">
        <v>63</v>
      </c>
      <c r="C11" s="52" t="s">
        <v>230</v>
      </c>
      <c r="D11" s="52" t="s">
        <v>64</v>
      </c>
      <c r="E11" s="52" t="s">
        <v>65</v>
      </c>
      <c r="F11" s="50" t="s">
        <v>66</v>
      </c>
      <c r="G11" s="49" t="s">
        <v>67</v>
      </c>
      <c r="H11" s="49" t="s">
        <v>68</v>
      </c>
      <c r="I11" s="49" t="s">
        <v>68</v>
      </c>
      <c r="J11" s="83">
        <v>57</v>
      </c>
      <c r="K11" s="86">
        <v>0</v>
      </c>
      <c r="L11" s="86">
        <v>0</v>
      </c>
      <c r="M11" s="85">
        <v>0</v>
      </c>
    </row>
    <row r="12" spans="1:13" x14ac:dyDescent="0.25">
      <c r="A12" s="47" t="s">
        <v>232</v>
      </c>
      <c r="B12" s="48" t="s">
        <v>69</v>
      </c>
      <c r="C12" s="48" t="s">
        <v>230</v>
      </c>
      <c r="D12" s="48" t="s">
        <v>70</v>
      </c>
      <c r="E12" s="48" t="s">
        <v>71</v>
      </c>
      <c r="F12" s="55" t="s">
        <v>72</v>
      </c>
      <c r="G12" s="47" t="s">
        <v>73</v>
      </c>
      <c r="H12" s="47" t="s">
        <v>74</v>
      </c>
      <c r="I12" s="47" t="s">
        <v>74</v>
      </c>
      <c r="J12" s="83">
        <v>2</v>
      </c>
      <c r="K12" s="84">
        <v>0</v>
      </c>
      <c r="L12" s="84">
        <v>0</v>
      </c>
      <c r="M12" s="85">
        <v>0</v>
      </c>
    </row>
    <row r="13" spans="1:13" x14ac:dyDescent="0.25">
      <c r="A13" s="47" t="s">
        <v>232</v>
      </c>
      <c r="B13" s="52" t="s">
        <v>69</v>
      </c>
      <c r="C13" s="52" t="s">
        <v>230</v>
      </c>
      <c r="D13" s="52" t="s">
        <v>70</v>
      </c>
      <c r="E13" s="52" t="s">
        <v>71</v>
      </c>
      <c r="F13" s="56" t="s">
        <v>75</v>
      </c>
      <c r="G13" s="49" t="s">
        <v>76</v>
      </c>
      <c r="H13" s="49" t="s">
        <v>77</v>
      </c>
      <c r="I13" s="49" t="s">
        <v>77</v>
      </c>
      <c r="J13" s="83">
        <v>2</v>
      </c>
      <c r="K13" s="86">
        <v>0</v>
      </c>
      <c r="L13" s="86">
        <v>0</v>
      </c>
      <c r="M13" s="85">
        <v>1</v>
      </c>
    </row>
    <row r="14" spans="1:13" x14ac:dyDescent="0.25">
      <c r="A14" s="47" t="s">
        <v>232</v>
      </c>
      <c r="B14" s="52" t="s">
        <v>28</v>
      </c>
      <c r="C14" s="52" t="s">
        <v>29</v>
      </c>
      <c r="D14" s="52" t="s">
        <v>30</v>
      </c>
      <c r="E14" s="52" t="s">
        <v>35</v>
      </c>
      <c r="F14" s="57" t="s">
        <v>39</v>
      </c>
      <c r="G14" s="49" t="s">
        <v>78</v>
      </c>
      <c r="H14" s="54" t="s">
        <v>79</v>
      </c>
      <c r="I14" s="54" t="s">
        <v>220</v>
      </c>
      <c r="J14" s="83">
        <v>0</v>
      </c>
      <c r="K14" s="86">
        <v>0</v>
      </c>
      <c r="L14" s="86">
        <v>16</v>
      </c>
      <c r="M14" s="85">
        <v>0</v>
      </c>
    </row>
    <row r="15" spans="1:13" x14ac:dyDescent="0.25">
      <c r="A15" s="47" t="s">
        <v>232</v>
      </c>
      <c r="B15" s="48" t="s">
        <v>28</v>
      </c>
      <c r="C15" s="48" t="s">
        <v>29</v>
      </c>
      <c r="D15" s="48" t="s">
        <v>30</v>
      </c>
      <c r="E15" s="48" t="s">
        <v>35</v>
      </c>
      <c r="F15" s="58" t="s">
        <v>39</v>
      </c>
      <c r="G15" s="47" t="s">
        <v>81</v>
      </c>
      <c r="H15" s="51" t="s">
        <v>82</v>
      </c>
      <c r="I15" s="51" t="s">
        <v>221</v>
      </c>
      <c r="J15" s="83">
        <v>59</v>
      </c>
      <c r="K15" s="84">
        <v>9</v>
      </c>
      <c r="L15" s="84">
        <v>0</v>
      </c>
      <c r="M15" s="85">
        <v>4</v>
      </c>
    </row>
    <row r="16" spans="1:13" x14ac:dyDescent="0.25">
      <c r="A16" s="47" t="s">
        <v>232</v>
      </c>
      <c r="B16" s="52" t="s">
        <v>28</v>
      </c>
      <c r="C16" s="52" t="s">
        <v>29</v>
      </c>
      <c r="D16" s="52" t="s">
        <v>30</v>
      </c>
      <c r="E16" s="52" t="s">
        <v>35</v>
      </c>
      <c r="F16" s="57" t="s">
        <v>39</v>
      </c>
      <c r="G16" s="49" t="s">
        <v>84</v>
      </c>
      <c r="H16" s="54" t="s">
        <v>85</v>
      </c>
      <c r="I16" s="54" t="s">
        <v>86</v>
      </c>
      <c r="J16" s="83">
        <v>8.5</v>
      </c>
      <c r="K16" s="86">
        <v>3</v>
      </c>
      <c r="L16" s="86">
        <v>22</v>
      </c>
      <c r="M16" s="85">
        <v>12.333333333333334</v>
      </c>
    </row>
    <row r="17" spans="1:13" x14ac:dyDescent="0.25">
      <c r="A17" s="47" t="s">
        <v>232</v>
      </c>
      <c r="B17" s="60" t="s">
        <v>28</v>
      </c>
      <c r="C17" s="60" t="s">
        <v>29</v>
      </c>
      <c r="D17" s="60" t="s">
        <v>30</v>
      </c>
      <c r="E17" s="60" t="s">
        <v>35</v>
      </c>
      <c r="F17" s="57" t="s">
        <v>39</v>
      </c>
      <c r="G17" s="59" t="s">
        <v>84</v>
      </c>
      <c r="H17" s="61" t="s">
        <v>85</v>
      </c>
      <c r="I17" s="61" t="s">
        <v>87</v>
      </c>
      <c r="J17" s="87">
        <v>50</v>
      </c>
      <c r="K17" s="88">
        <v>123</v>
      </c>
      <c r="L17" s="88">
        <v>114</v>
      </c>
      <c r="M17" s="89">
        <v>43</v>
      </c>
    </row>
    <row r="18" spans="1:13" x14ac:dyDescent="0.25">
      <c r="A18" s="47" t="s">
        <v>232</v>
      </c>
      <c r="B18" s="52" t="s">
        <v>28</v>
      </c>
      <c r="C18" s="52" t="s">
        <v>29</v>
      </c>
      <c r="D18" s="52" t="s">
        <v>30</v>
      </c>
      <c r="E18" s="52" t="s">
        <v>35</v>
      </c>
      <c r="F18" s="57" t="s">
        <v>39</v>
      </c>
      <c r="G18" s="49" t="s">
        <v>84</v>
      </c>
      <c r="H18" s="54" t="s">
        <v>88</v>
      </c>
      <c r="I18" s="54" t="s">
        <v>89</v>
      </c>
      <c r="J18" s="83">
        <v>1140.5</v>
      </c>
      <c r="K18" s="86">
        <v>790</v>
      </c>
      <c r="L18" s="86">
        <v>0</v>
      </c>
      <c r="M18" s="85">
        <v>1110.3333333333333</v>
      </c>
    </row>
    <row r="19" spans="1:13" x14ac:dyDescent="0.25">
      <c r="A19" s="47" t="s">
        <v>232</v>
      </c>
      <c r="B19" s="48" t="s">
        <v>28</v>
      </c>
      <c r="C19" s="48" t="s">
        <v>29</v>
      </c>
      <c r="D19" s="48" t="s">
        <v>30</v>
      </c>
      <c r="E19" s="48" t="s">
        <v>35</v>
      </c>
      <c r="F19" s="58" t="s">
        <v>39</v>
      </c>
      <c r="G19" s="47" t="s">
        <v>90</v>
      </c>
      <c r="H19" s="51" t="s">
        <v>91</v>
      </c>
      <c r="I19" s="51" t="s">
        <v>92</v>
      </c>
      <c r="J19" s="90">
        <v>684.5</v>
      </c>
      <c r="K19" s="91">
        <v>216</v>
      </c>
      <c r="L19" s="91">
        <v>0</v>
      </c>
      <c r="M19" s="92">
        <v>474</v>
      </c>
    </row>
    <row r="20" spans="1:13" x14ac:dyDescent="0.25">
      <c r="A20" s="47" t="s">
        <v>232</v>
      </c>
      <c r="B20" s="52" t="s">
        <v>28</v>
      </c>
      <c r="C20" s="52" t="s">
        <v>29</v>
      </c>
      <c r="D20" s="52" t="s">
        <v>30</v>
      </c>
      <c r="E20" s="52" t="s">
        <v>35</v>
      </c>
      <c r="F20" s="57" t="s">
        <v>39</v>
      </c>
      <c r="G20" s="49" t="s">
        <v>90</v>
      </c>
      <c r="H20" s="54" t="s">
        <v>93</v>
      </c>
      <c r="I20" s="54" t="s">
        <v>94</v>
      </c>
      <c r="J20" s="83">
        <v>202</v>
      </c>
      <c r="K20" s="86">
        <v>177</v>
      </c>
      <c r="L20" s="86">
        <v>0</v>
      </c>
      <c r="M20" s="85">
        <v>122.66666666666667</v>
      </c>
    </row>
    <row r="21" spans="1:13" x14ac:dyDescent="0.25">
      <c r="A21" s="47" t="s">
        <v>232</v>
      </c>
      <c r="B21" s="60" t="s">
        <v>28</v>
      </c>
      <c r="C21" s="60" t="s">
        <v>29</v>
      </c>
      <c r="D21" s="60" t="s">
        <v>30</v>
      </c>
      <c r="E21" s="60" t="s">
        <v>35</v>
      </c>
      <c r="F21" s="57" t="s">
        <v>39</v>
      </c>
      <c r="G21" s="59" t="s">
        <v>90</v>
      </c>
      <c r="H21" s="61" t="s">
        <v>95</v>
      </c>
      <c r="I21" s="61" t="s">
        <v>96</v>
      </c>
      <c r="J21" s="93">
        <v>609.5</v>
      </c>
      <c r="K21" s="94">
        <v>426</v>
      </c>
      <c r="L21" s="94">
        <v>4</v>
      </c>
      <c r="M21" s="95">
        <v>683.33333333333337</v>
      </c>
    </row>
    <row r="22" spans="1:13" x14ac:dyDescent="0.25">
      <c r="A22" s="47" t="s">
        <v>232</v>
      </c>
      <c r="B22" s="52" t="s">
        <v>28</v>
      </c>
      <c r="C22" s="52" t="s">
        <v>29</v>
      </c>
      <c r="D22" s="52" t="s">
        <v>30</v>
      </c>
      <c r="E22" s="52" t="s">
        <v>35</v>
      </c>
      <c r="F22" s="57" t="s">
        <v>39</v>
      </c>
      <c r="G22" s="49" t="s">
        <v>97</v>
      </c>
      <c r="H22" s="54" t="s">
        <v>98</v>
      </c>
      <c r="I22" s="54" t="s">
        <v>222</v>
      </c>
      <c r="J22" s="83">
        <v>3434</v>
      </c>
      <c r="K22" s="86">
        <v>1869</v>
      </c>
      <c r="L22" s="86">
        <v>679</v>
      </c>
      <c r="M22" s="85">
        <v>421.66666666666669</v>
      </c>
    </row>
    <row r="23" spans="1:13" x14ac:dyDescent="0.25">
      <c r="A23" s="47" t="s">
        <v>232</v>
      </c>
      <c r="B23" s="48" t="s">
        <v>28</v>
      </c>
      <c r="C23" s="48" t="s">
        <v>29</v>
      </c>
      <c r="D23" s="48" t="s">
        <v>30</v>
      </c>
      <c r="E23" s="48" t="s">
        <v>100</v>
      </c>
      <c r="F23" s="58" t="s">
        <v>101</v>
      </c>
      <c r="G23" s="47" t="s">
        <v>102</v>
      </c>
      <c r="H23" s="51" t="s">
        <v>103</v>
      </c>
      <c r="I23" s="47" t="s">
        <v>223</v>
      </c>
      <c r="J23" s="83">
        <v>49</v>
      </c>
      <c r="K23" s="84">
        <v>0</v>
      </c>
      <c r="L23" s="84">
        <v>0</v>
      </c>
      <c r="M23" s="85">
        <v>1</v>
      </c>
    </row>
    <row r="24" spans="1:13" x14ac:dyDescent="0.25">
      <c r="A24" s="47" t="s">
        <v>232</v>
      </c>
      <c r="B24" s="52" t="s">
        <v>105</v>
      </c>
      <c r="C24" s="52" t="s">
        <v>106</v>
      </c>
      <c r="D24" s="52" t="s">
        <v>107</v>
      </c>
      <c r="E24" s="52" t="s">
        <v>108</v>
      </c>
      <c r="F24" s="62" t="s">
        <v>109</v>
      </c>
      <c r="G24" s="49" t="s">
        <v>110</v>
      </c>
      <c r="H24" s="54" t="s">
        <v>111</v>
      </c>
      <c r="I24" s="54" t="s">
        <v>112</v>
      </c>
      <c r="J24" s="83">
        <v>1.5</v>
      </c>
      <c r="K24" s="86">
        <v>56</v>
      </c>
      <c r="L24" s="86">
        <v>3</v>
      </c>
      <c r="M24" s="85">
        <v>2</v>
      </c>
    </row>
    <row r="25" spans="1:13" x14ac:dyDescent="0.25">
      <c r="A25" s="47" t="s">
        <v>232</v>
      </c>
      <c r="B25" s="48" t="s">
        <v>105</v>
      </c>
      <c r="C25" s="48" t="s">
        <v>106</v>
      </c>
      <c r="D25" s="48" t="s">
        <v>107</v>
      </c>
      <c r="E25" s="48" t="s">
        <v>108</v>
      </c>
      <c r="F25" s="63" t="s">
        <v>109</v>
      </c>
      <c r="G25" s="47" t="s">
        <v>113</v>
      </c>
      <c r="H25" s="51" t="s">
        <v>114</v>
      </c>
      <c r="I25" s="51" t="s">
        <v>115</v>
      </c>
      <c r="J25" s="83">
        <v>1</v>
      </c>
      <c r="K25" s="84">
        <v>1</v>
      </c>
      <c r="L25" s="84">
        <v>0</v>
      </c>
      <c r="M25" s="85">
        <v>3</v>
      </c>
    </row>
    <row r="26" spans="1:13" x14ac:dyDescent="0.25">
      <c r="A26" s="47" t="s">
        <v>232</v>
      </c>
      <c r="B26" s="52" t="s">
        <v>105</v>
      </c>
      <c r="C26" s="52" t="s">
        <v>106</v>
      </c>
      <c r="D26" s="52" t="s">
        <v>107</v>
      </c>
      <c r="E26" s="52" t="s">
        <v>108</v>
      </c>
      <c r="F26" s="62" t="s">
        <v>116</v>
      </c>
      <c r="G26" s="49" t="s">
        <v>117</v>
      </c>
      <c r="H26" s="54" t="s">
        <v>118</v>
      </c>
      <c r="I26" s="54" t="s">
        <v>119</v>
      </c>
      <c r="J26" s="83">
        <v>0</v>
      </c>
      <c r="K26" s="86">
        <v>1</v>
      </c>
      <c r="L26" s="86">
        <v>0</v>
      </c>
      <c r="M26" s="85">
        <v>0</v>
      </c>
    </row>
    <row r="27" spans="1:13" x14ac:dyDescent="0.25">
      <c r="A27" s="47" t="s">
        <v>232</v>
      </c>
      <c r="B27" s="48" t="s">
        <v>105</v>
      </c>
      <c r="C27" s="48" t="s">
        <v>106</v>
      </c>
      <c r="D27" s="48" t="s">
        <v>107</v>
      </c>
      <c r="E27" s="48" t="s">
        <v>108</v>
      </c>
      <c r="F27" s="63" t="s">
        <v>120</v>
      </c>
      <c r="G27" s="47" t="s">
        <v>121</v>
      </c>
      <c r="H27" s="51" t="s">
        <v>122</v>
      </c>
      <c r="I27" s="51" t="s">
        <v>123</v>
      </c>
      <c r="J27" s="83">
        <v>0</v>
      </c>
      <c r="K27" s="84">
        <v>1</v>
      </c>
      <c r="L27" s="84">
        <v>0</v>
      </c>
      <c r="M27" s="85">
        <v>0</v>
      </c>
    </row>
    <row r="28" spans="1:13" x14ac:dyDescent="0.25">
      <c r="A28" s="47" t="s">
        <v>232</v>
      </c>
      <c r="B28" s="52" t="s">
        <v>105</v>
      </c>
      <c r="C28" s="52" t="s">
        <v>106</v>
      </c>
      <c r="D28" s="52" t="s">
        <v>107</v>
      </c>
      <c r="E28" s="52" t="s">
        <v>108</v>
      </c>
      <c r="F28" s="62" t="s">
        <v>124</v>
      </c>
      <c r="G28" s="49" t="s">
        <v>125</v>
      </c>
      <c r="H28" s="49" t="s">
        <v>126</v>
      </c>
      <c r="I28" s="49" t="s">
        <v>126</v>
      </c>
      <c r="J28" s="83">
        <v>33</v>
      </c>
      <c r="K28" s="86">
        <v>0</v>
      </c>
      <c r="L28" s="86">
        <v>0</v>
      </c>
      <c r="M28" s="85">
        <v>1</v>
      </c>
    </row>
    <row r="29" spans="1:13" x14ac:dyDescent="0.25">
      <c r="A29" s="47" t="s">
        <v>232</v>
      </c>
      <c r="B29" s="48" t="s">
        <v>105</v>
      </c>
      <c r="C29" s="48" t="s">
        <v>106</v>
      </c>
      <c r="D29" s="48" t="s">
        <v>107</v>
      </c>
      <c r="E29" s="48" t="s">
        <v>108</v>
      </c>
      <c r="F29" s="63" t="s">
        <v>127</v>
      </c>
      <c r="G29" s="47" t="s">
        <v>128</v>
      </c>
      <c r="H29" s="51" t="s">
        <v>129</v>
      </c>
      <c r="I29" s="51" t="s">
        <v>130</v>
      </c>
      <c r="J29" s="83">
        <v>19</v>
      </c>
      <c r="K29" s="84">
        <v>9</v>
      </c>
      <c r="L29" s="84">
        <v>0</v>
      </c>
      <c r="M29" s="85">
        <v>0</v>
      </c>
    </row>
    <row r="30" spans="1:13" x14ac:dyDescent="0.25">
      <c r="A30" s="47" t="s">
        <v>232</v>
      </c>
      <c r="B30" s="52" t="s">
        <v>105</v>
      </c>
      <c r="C30" s="52" t="s">
        <v>106</v>
      </c>
      <c r="D30" s="52" t="s">
        <v>107</v>
      </c>
      <c r="E30" s="52" t="s">
        <v>108</v>
      </c>
      <c r="F30" s="62" t="s">
        <v>131</v>
      </c>
      <c r="G30" s="49" t="s">
        <v>132</v>
      </c>
      <c r="H30" s="54" t="s">
        <v>133</v>
      </c>
      <c r="I30" s="54" t="s">
        <v>134</v>
      </c>
      <c r="J30" s="83">
        <v>7.5</v>
      </c>
      <c r="K30" s="86">
        <v>0</v>
      </c>
      <c r="L30" s="86">
        <v>0</v>
      </c>
      <c r="M30" s="85">
        <v>2</v>
      </c>
    </row>
    <row r="31" spans="1:13" x14ac:dyDescent="0.25">
      <c r="A31" s="47" t="s">
        <v>232</v>
      </c>
      <c r="B31" s="48" t="s">
        <v>105</v>
      </c>
      <c r="C31" s="48" t="s">
        <v>106</v>
      </c>
      <c r="D31" s="48" t="s">
        <v>107</v>
      </c>
      <c r="E31" s="48" t="s">
        <v>108</v>
      </c>
      <c r="F31" s="63" t="s">
        <v>131</v>
      </c>
      <c r="G31" s="47" t="s">
        <v>132</v>
      </c>
      <c r="H31" s="47" t="s">
        <v>135</v>
      </c>
      <c r="I31" s="47" t="s">
        <v>136</v>
      </c>
      <c r="J31" s="83">
        <v>3</v>
      </c>
      <c r="K31" s="84">
        <v>0</v>
      </c>
      <c r="L31" s="84">
        <v>0</v>
      </c>
      <c r="M31" s="85">
        <v>0</v>
      </c>
    </row>
    <row r="32" spans="1:13" x14ac:dyDescent="0.25">
      <c r="A32" s="47" t="s">
        <v>232</v>
      </c>
      <c r="B32" s="52" t="s">
        <v>105</v>
      </c>
      <c r="C32" s="52" t="s">
        <v>106</v>
      </c>
      <c r="D32" s="52" t="s">
        <v>107</v>
      </c>
      <c r="E32" s="52" t="s">
        <v>108</v>
      </c>
      <c r="F32" s="62" t="s">
        <v>131</v>
      </c>
      <c r="G32" s="49" t="s">
        <v>137</v>
      </c>
      <c r="H32" s="49" t="s">
        <v>138</v>
      </c>
      <c r="I32" s="49" t="s">
        <v>138</v>
      </c>
      <c r="J32" s="83">
        <v>91</v>
      </c>
      <c r="K32" s="86">
        <v>14</v>
      </c>
      <c r="L32" s="86">
        <v>0</v>
      </c>
      <c r="M32" s="85">
        <v>1</v>
      </c>
    </row>
    <row r="33" spans="1:13" x14ac:dyDescent="0.25">
      <c r="A33" s="47" t="s">
        <v>232</v>
      </c>
      <c r="B33" s="48" t="s">
        <v>105</v>
      </c>
      <c r="C33" s="48" t="s">
        <v>106</v>
      </c>
      <c r="D33" s="48" t="s">
        <v>107</v>
      </c>
      <c r="E33" s="48" t="s">
        <v>108</v>
      </c>
      <c r="F33" s="63" t="s">
        <v>139</v>
      </c>
      <c r="G33" s="47" t="s">
        <v>140</v>
      </c>
      <c r="H33" s="47" t="s">
        <v>141</v>
      </c>
      <c r="I33" s="47" t="s">
        <v>142</v>
      </c>
      <c r="J33" s="83">
        <v>12</v>
      </c>
      <c r="K33" s="84">
        <v>419</v>
      </c>
      <c r="L33" s="84">
        <v>136</v>
      </c>
      <c r="M33" s="85">
        <v>19.333333333333332</v>
      </c>
    </row>
    <row r="34" spans="1:13" x14ac:dyDescent="0.25">
      <c r="A34" s="47" t="s">
        <v>232</v>
      </c>
      <c r="B34" s="52" t="s">
        <v>105</v>
      </c>
      <c r="C34" s="52" t="s">
        <v>106</v>
      </c>
      <c r="D34" s="52" t="s">
        <v>107</v>
      </c>
      <c r="E34" s="52" t="s">
        <v>108</v>
      </c>
      <c r="F34" s="62" t="s">
        <v>139</v>
      </c>
      <c r="G34" s="49" t="s">
        <v>143</v>
      </c>
      <c r="H34" s="54" t="s">
        <v>144</v>
      </c>
      <c r="I34" s="54" t="s">
        <v>145</v>
      </c>
      <c r="J34" s="83">
        <v>2</v>
      </c>
      <c r="K34" s="86">
        <v>0</v>
      </c>
      <c r="L34" s="86">
        <v>0</v>
      </c>
      <c r="M34" s="85">
        <v>0</v>
      </c>
    </row>
    <row r="35" spans="1:13" x14ac:dyDescent="0.25">
      <c r="A35" s="47" t="s">
        <v>232</v>
      </c>
      <c r="B35" s="48" t="s">
        <v>105</v>
      </c>
      <c r="C35" s="48" t="s">
        <v>106</v>
      </c>
      <c r="D35" s="48" t="s">
        <v>107</v>
      </c>
      <c r="E35" s="48" t="s">
        <v>108</v>
      </c>
      <c r="F35" s="63" t="s">
        <v>139</v>
      </c>
      <c r="G35" s="47" t="s">
        <v>146</v>
      </c>
      <c r="H35" s="51" t="s">
        <v>147</v>
      </c>
      <c r="I35" s="51" t="s">
        <v>148</v>
      </c>
      <c r="J35" s="83">
        <v>1.5</v>
      </c>
      <c r="K35" s="84">
        <v>0</v>
      </c>
      <c r="L35" s="84">
        <v>0</v>
      </c>
      <c r="M35" s="85">
        <v>1</v>
      </c>
    </row>
    <row r="36" spans="1:13" x14ac:dyDescent="0.25">
      <c r="A36" s="47" t="s">
        <v>232</v>
      </c>
      <c r="B36" s="52" t="s">
        <v>105</v>
      </c>
      <c r="C36" s="52" t="s">
        <v>106</v>
      </c>
      <c r="D36" s="52" t="s">
        <v>107</v>
      </c>
      <c r="E36" s="52" t="s">
        <v>108</v>
      </c>
      <c r="F36" s="62" t="s">
        <v>149</v>
      </c>
      <c r="G36" s="49" t="s">
        <v>150</v>
      </c>
      <c r="H36" s="54" t="s">
        <v>151</v>
      </c>
      <c r="I36" s="54" t="s">
        <v>152</v>
      </c>
      <c r="J36" s="83">
        <v>1</v>
      </c>
      <c r="K36" s="86">
        <v>0</v>
      </c>
      <c r="L36" s="86">
        <v>0</v>
      </c>
      <c r="M36" s="85">
        <v>4</v>
      </c>
    </row>
    <row r="37" spans="1:13" x14ac:dyDescent="0.25">
      <c r="A37" s="47" t="s">
        <v>232</v>
      </c>
      <c r="B37" s="48" t="s">
        <v>105</v>
      </c>
      <c r="C37" s="48" t="s">
        <v>106</v>
      </c>
      <c r="D37" s="48" t="s">
        <v>107</v>
      </c>
      <c r="E37" s="48" t="s">
        <v>108</v>
      </c>
      <c r="F37" s="63" t="s">
        <v>149</v>
      </c>
      <c r="G37" s="47" t="s">
        <v>150</v>
      </c>
      <c r="H37" s="51" t="s">
        <v>153</v>
      </c>
      <c r="I37" s="51" t="s">
        <v>224</v>
      </c>
      <c r="J37" s="83">
        <v>0</v>
      </c>
      <c r="K37" s="84">
        <v>52</v>
      </c>
      <c r="L37" s="84">
        <v>0</v>
      </c>
      <c r="M37" s="85">
        <v>6.333333333333333</v>
      </c>
    </row>
    <row r="38" spans="1:13" x14ac:dyDescent="0.25">
      <c r="A38" s="47" t="s">
        <v>232</v>
      </c>
      <c r="B38" s="52" t="s">
        <v>105</v>
      </c>
      <c r="C38" s="52" t="s">
        <v>106</v>
      </c>
      <c r="D38" s="52" t="s">
        <v>107</v>
      </c>
      <c r="E38" s="52" t="s">
        <v>108</v>
      </c>
      <c r="F38" s="62" t="s">
        <v>149</v>
      </c>
      <c r="G38" s="49" t="s">
        <v>155</v>
      </c>
      <c r="H38" s="54" t="s">
        <v>156</v>
      </c>
      <c r="I38" s="54" t="s">
        <v>157</v>
      </c>
      <c r="J38" s="83">
        <v>4</v>
      </c>
      <c r="K38" s="86">
        <v>82</v>
      </c>
      <c r="L38" s="86">
        <v>2</v>
      </c>
      <c r="M38" s="85">
        <v>7.333333333333333</v>
      </c>
    </row>
    <row r="39" spans="1:13" x14ac:dyDescent="0.25">
      <c r="A39" s="47" t="s">
        <v>232</v>
      </c>
      <c r="B39" s="48" t="s">
        <v>105</v>
      </c>
      <c r="C39" s="48" t="s">
        <v>106</v>
      </c>
      <c r="D39" s="48" t="s">
        <v>107</v>
      </c>
      <c r="E39" s="48" t="s">
        <v>108</v>
      </c>
      <c r="F39" s="63" t="s">
        <v>149</v>
      </c>
      <c r="G39" s="47" t="s">
        <v>158</v>
      </c>
      <c r="H39" s="51" t="s">
        <v>159</v>
      </c>
      <c r="I39" s="51" t="s">
        <v>160</v>
      </c>
      <c r="J39" s="83">
        <v>51.5</v>
      </c>
      <c r="K39" s="84">
        <v>1214</v>
      </c>
      <c r="L39" s="84">
        <v>38</v>
      </c>
      <c r="M39" s="85">
        <v>15.333333333333334</v>
      </c>
    </row>
    <row r="40" spans="1:13" x14ac:dyDescent="0.25">
      <c r="A40" s="47" t="s">
        <v>232</v>
      </c>
      <c r="B40" s="52" t="s">
        <v>105</v>
      </c>
      <c r="C40" s="52" t="s">
        <v>106</v>
      </c>
      <c r="D40" s="52" t="s">
        <v>107</v>
      </c>
      <c r="E40" s="52" t="s">
        <v>108</v>
      </c>
      <c r="F40" s="62" t="s">
        <v>149</v>
      </c>
      <c r="G40" s="49" t="s">
        <v>158</v>
      </c>
      <c r="H40" s="54" t="s">
        <v>161</v>
      </c>
      <c r="I40" s="54" t="s">
        <v>162</v>
      </c>
      <c r="J40" s="83">
        <v>2</v>
      </c>
      <c r="K40" s="84">
        <v>5</v>
      </c>
      <c r="L40" s="86">
        <v>1</v>
      </c>
      <c r="M40" s="85">
        <v>1</v>
      </c>
    </row>
    <row r="41" spans="1:13" x14ac:dyDescent="0.25">
      <c r="A41" s="47" t="s">
        <v>232</v>
      </c>
      <c r="B41" s="48" t="s">
        <v>105</v>
      </c>
      <c r="C41" s="48" t="s">
        <v>106</v>
      </c>
      <c r="D41" s="48" t="s">
        <v>107</v>
      </c>
      <c r="E41" s="48" t="s">
        <v>108</v>
      </c>
      <c r="F41" s="63" t="s">
        <v>149</v>
      </c>
      <c r="G41" s="47" t="s">
        <v>158</v>
      </c>
      <c r="H41" s="51" t="s">
        <v>163</v>
      </c>
      <c r="I41" s="51" t="s">
        <v>164</v>
      </c>
      <c r="J41" s="83">
        <v>31.5</v>
      </c>
      <c r="K41" s="84">
        <v>459</v>
      </c>
      <c r="L41" s="84">
        <v>0</v>
      </c>
      <c r="M41" s="85">
        <v>0</v>
      </c>
    </row>
    <row r="42" spans="1:13" x14ac:dyDescent="0.25">
      <c r="A42" s="47" t="s">
        <v>232</v>
      </c>
      <c r="B42" s="52" t="s">
        <v>105</v>
      </c>
      <c r="C42" s="52" t="s">
        <v>106</v>
      </c>
      <c r="D42" s="52" t="s">
        <v>107</v>
      </c>
      <c r="E42" s="52" t="s">
        <v>108</v>
      </c>
      <c r="F42" s="62" t="s">
        <v>149</v>
      </c>
      <c r="G42" s="49" t="s">
        <v>158</v>
      </c>
      <c r="H42" s="54" t="s">
        <v>165</v>
      </c>
      <c r="I42" s="54" t="s">
        <v>166</v>
      </c>
      <c r="J42" s="83">
        <v>64.5</v>
      </c>
      <c r="K42" s="84">
        <v>0</v>
      </c>
      <c r="L42" s="86">
        <v>0</v>
      </c>
      <c r="M42" s="85">
        <v>0</v>
      </c>
    </row>
    <row r="43" spans="1:13" x14ac:dyDescent="0.25">
      <c r="A43" s="47" t="s">
        <v>232</v>
      </c>
      <c r="B43" s="48" t="s">
        <v>105</v>
      </c>
      <c r="C43" s="48" t="s">
        <v>106</v>
      </c>
      <c r="D43" s="48" t="s">
        <v>107</v>
      </c>
      <c r="E43" s="48" t="s">
        <v>108</v>
      </c>
      <c r="F43" s="63" t="s">
        <v>149</v>
      </c>
      <c r="G43" s="47" t="s">
        <v>158</v>
      </c>
      <c r="H43" s="51" t="s">
        <v>167</v>
      </c>
      <c r="I43" s="51" t="s">
        <v>225</v>
      </c>
      <c r="J43" s="83">
        <v>3</v>
      </c>
      <c r="K43" s="84">
        <v>875</v>
      </c>
      <c r="L43" s="84">
        <v>2</v>
      </c>
      <c r="M43" s="85">
        <v>1</v>
      </c>
    </row>
    <row r="44" spans="1:13" x14ac:dyDescent="0.25">
      <c r="A44" s="47" t="s">
        <v>232</v>
      </c>
      <c r="B44" s="52" t="s">
        <v>105</v>
      </c>
      <c r="C44" s="52" t="s">
        <v>106</v>
      </c>
      <c r="D44" s="52" t="s">
        <v>107</v>
      </c>
      <c r="E44" s="52" t="s">
        <v>108</v>
      </c>
      <c r="F44" s="62" t="s">
        <v>149</v>
      </c>
      <c r="G44" s="49" t="s">
        <v>158</v>
      </c>
      <c r="H44" s="54" t="s">
        <v>169</v>
      </c>
      <c r="I44" s="54" t="s">
        <v>170</v>
      </c>
      <c r="J44" s="83">
        <v>0</v>
      </c>
      <c r="K44" s="86">
        <v>12</v>
      </c>
      <c r="L44" s="86">
        <v>0</v>
      </c>
      <c r="M44" s="85">
        <v>0</v>
      </c>
    </row>
    <row r="45" spans="1:13" x14ac:dyDescent="0.25">
      <c r="A45" s="47" t="s">
        <v>232</v>
      </c>
      <c r="B45" s="48" t="s">
        <v>105</v>
      </c>
      <c r="C45" s="48" t="s">
        <v>106</v>
      </c>
      <c r="D45" s="48" t="s">
        <v>107</v>
      </c>
      <c r="E45" s="48" t="s">
        <v>108</v>
      </c>
      <c r="F45" s="63" t="s">
        <v>149</v>
      </c>
      <c r="G45" s="47" t="s">
        <v>158</v>
      </c>
      <c r="H45" s="51" t="s">
        <v>171</v>
      </c>
      <c r="I45" s="51" t="s">
        <v>172</v>
      </c>
      <c r="J45" s="83">
        <v>1</v>
      </c>
      <c r="K45" s="84">
        <v>0</v>
      </c>
      <c r="L45" s="84">
        <v>0</v>
      </c>
      <c r="M45" s="85">
        <v>0</v>
      </c>
    </row>
    <row r="46" spans="1:13" x14ac:dyDescent="0.25">
      <c r="A46" s="47" t="s">
        <v>232</v>
      </c>
      <c r="B46" s="52" t="s">
        <v>105</v>
      </c>
      <c r="C46" s="52" t="s">
        <v>106</v>
      </c>
      <c r="D46" s="52" t="s">
        <v>107</v>
      </c>
      <c r="E46" s="52" t="s">
        <v>108</v>
      </c>
      <c r="F46" s="62" t="s">
        <v>149</v>
      </c>
      <c r="G46" s="49" t="s">
        <v>158</v>
      </c>
      <c r="H46" s="49" t="s">
        <v>173</v>
      </c>
      <c r="I46" s="49" t="s">
        <v>174</v>
      </c>
      <c r="J46" s="83">
        <v>1</v>
      </c>
      <c r="K46" s="86">
        <v>571</v>
      </c>
      <c r="L46" s="86">
        <v>9</v>
      </c>
      <c r="M46" s="85">
        <v>4.333333333333333</v>
      </c>
    </row>
    <row r="47" spans="1:13" x14ac:dyDescent="0.25">
      <c r="A47" s="47" t="s">
        <v>232</v>
      </c>
      <c r="B47" s="48" t="s">
        <v>105</v>
      </c>
      <c r="C47" s="48" t="s">
        <v>106</v>
      </c>
      <c r="D47" s="48" t="s">
        <v>107</v>
      </c>
      <c r="E47" s="48" t="s">
        <v>108</v>
      </c>
      <c r="F47" s="63" t="s">
        <v>175</v>
      </c>
      <c r="G47" s="47" t="s">
        <v>176</v>
      </c>
      <c r="H47" s="51" t="s">
        <v>177</v>
      </c>
      <c r="I47" s="51" t="s">
        <v>178</v>
      </c>
      <c r="J47" s="83">
        <v>10</v>
      </c>
      <c r="K47" s="84">
        <v>1</v>
      </c>
      <c r="L47" s="84">
        <v>0</v>
      </c>
      <c r="M47" s="85">
        <v>0</v>
      </c>
    </row>
    <row r="48" spans="1:13" x14ac:dyDescent="0.25">
      <c r="A48" s="47" t="s">
        <v>232</v>
      </c>
      <c r="B48" s="52" t="s">
        <v>105</v>
      </c>
      <c r="C48" s="52" t="s">
        <v>106</v>
      </c>
      <c r="D48" s="52" t="s">
        <v>107</v>
      </c>
      <c r="E48" s="52" t="s">
        <v>108</v>
      </c>
      <c r="F48" s="62" t="s">
        <v>175</v>
      </c>
      <c r="G48" s="64" t="s">
        <v>176</v>
      </c>
      <c r="H48" s="64" t="s">
        <v>179</v>
      </c>
      <c r="I48" s="49" t="s">
        <v>180</v>
      </c>
      <c r="J48" s="83">
        <v>454.5</v>
      </c>
      <c r="K48" s="86">
        <v>61</v>
      </c>
      <c r="L48" s="86">
        <v>8</v>
      </c>
      <c r="M48" s="85">
        <v>45.666666666666664</v>
      </c>
    </row>
    <row r="49" spans="1:13" x14ac:dyDescent="0.25">
      <c r="A49" s="47" t="s">
        <v>232</v>
      </c>
      <c r="B49" s="48" t="s">
        <v>105</v>
      </c>
      <c r="C49" s="48" t="s">
        <v>106</v>
      </c>
      <c r="D49" s="48" t="s">
        <v>107</v>
      </c>
      <c r="E49" s="48" t="s">
        <v>108</v>
      </c>
      <c r="F49" s="63" t="s">
        <v>175</v>
      </c>
      <c r="G49" s="47" t="s">
        <v>176</v>
      </c>
      <c r="H49" s="47" t="s">
        <v>54</v>
      </c>
      <c r="I49" s="47" t="s">
        <v>181</v>
      </c>
      <c r="J49" s="83">
        <v>0</v>
      </c>
      <c r="K49" s="84">
        <v>1</v>
      </c>
      <c r="L49" s="84">
        <v>0</v>
      </c>
      <c r="M49" s="85">
        <v>0</v>
      </c>
    </row>
    <row r="50" spans="1:13" x14ac:dyDescent="0.25">
      <c r="A50" s="47" t="s">
        <v>232</v>
      </c>
      <c r="B50" s="52" t="s">
        <v>105</v>
      </c>
      <c r="C50" s="52" t="s">
        <v>106</v>
      </c>
      <c r="D50" s="52" t="s">
        <v>107</v>
      </c>
      <c r="E50" s="52" t="s">
        <v>108</v>
      </c>
      <c r="F50" s="62" t="s">
        <v>182</v>
      </c>
      <c r="G50" s="49" t="s">
        <v>183</v>
      </c>
      <c r="H50" s="54" t="s">
        <v>184</v>
      </c>
      <c r="I50" s="54" t="s">
        <v>185</v>
      </c>
      <c r="J50" s="83">
        <v>14</v>
      </c>
      <c r="K50" s="86">
        <v>1</v>
      </c>
      <c r="L50" s="86">
        <v>4</v>
      </c>
      <c r="M50" s="85">
        <v>1</v>
      </c>
    </row>
    <row r="51" spans="1:13" x14ac:dyDescent="0.25">
      <c r="A51" s="47" t="s">
        <v>232</v>
      </c>
      <c r="B51" s="48" t="s">
        <v>105</v>
      </c>
      <c r="C51" s="48" t="s">
        <v>106</v>
      </c>
      <c r="D51" s="48" t="s">
        <v>107</v>
      </c>
      <c r="E51" s="48" t="s">
        <v>108</v>
      </c>
      <c r="F51" s="63" t="s">
        <v>186</v>
      </c>
      <c r="G51" s="47" t="s">
        <v>187</v>
      </c>
      <c r="H51" s="47" t="s">
        <v>54</v>
      </c>
      <c r="I51" s="47" t="s">
        <v>188</v>
      </c>
      <c r="J51" s="83">
        <v>1</v>
      </c>
      <c r="K51" s="84">
        <v>0</v>
      </c>
      <c r="L51" s="84">
        <v>0</v>
      </c>
      <c r="M51" s="85">
        <v>1.3333333333333333</v>
      </c>
    </row>
    <row r="52" spans="1:13" x14ac:dyDescent="0.25">
      <c r="A52" s="47" t="s">
        <v>232</v>
      </c>
      <c r="B52" s="52" t="s">
        <v>105</v>
      </c>
      <c r="C52" s="52" t="s">
        <v>106</v>
      </c>
      <c r="D52" s="52" t="s">
        <v>107</v>
      </c>
      <c r="E52" s="52" t="s">
        <v>108</v>
      </c>
      <c r="F52" s="62" t="s">
        <v>186</v>
      </c>
      <c r="G52" s="49" t="s">
        <v>187</v>
      </c>
      <c r="H52" s="49" t="s">
        <v>54</v>
      </c>
      <c r="I52" s="49" t="s">
        <v>189</v>
      </c>
      <c r="J52" s="83">
        <v>0</v>
      </c>
      <c r="K52" s="86">
        <v>10</v>
      </c>
      <c r="L52" s="86">
        <v>0</v>
      </c>
      <c r="M52" s="85">
        <v>11.666666666666666</v>
      </c>
    </row>
    <row r="53" spans="1:13" x14ac:dyDescent="0.25">
      <c r="A53" s="47" t="s">
        <v>232</v>
      </c>
      <c r="B53" s="48" t="s">
        <v>105</v>
      </c>
      <c r="C53" s="48" t="s">
        <v>106</v>
      </c>
      <c r="D53" s="48" t="s">
        <v>107</v>
      </c>
      <c r="E53" s="48" t="s">
        <v>108</v>
      </c>
      <c r="F53" s="63" t="s">
        <v>186</v>
      </c>
      <c r="G53" s="47" t="s">
        <v>190</v>
      </c>
      <c r="H53" s="51" t="s">
        <v>191</v>
      </c>
      <c r="I53" s="51" t="s">
        <v>226</v>
      </c>
      <c r="J53" s="83">
        <v>1</v>
      </c>
      <c r="K53" s="84">
        <v>0</v>
      </c>
      <c r="L53" s="84">
        <v>0</v>
      </c>
      <c r="M53" s="85">
        <v>0</v>
      </c>
    </row>
    <row r="54" spans="1:13" x14ac:dyDescent="0.25">
      <c r="A54" s="47" t="s">
        <v>232</v>
      </c>
      <c r="B54" s="52" t="s">
        <v>105</v>
      </c>
      <c r="C54" s="52" t="s">
        <v>106</v>
      </c>
      <c r="D54" s="52" t="s">
        <v>107</v>
      </c>
      <c r="E54" s="52" t="s">
        <v>108</v>
      </c>
      <c r="F54" s="62" t="s">
        <v>186</v>
      </c>
      <c r="G54" s="49" t="s">
        <v>54</v>
      </c>
      <c r="H54" s="49" t="s">
        <v>54</v>
      </c>
      <c r="I54" s="49" t="s">
        <v>193</v>
      </c>
      <c r="J54" s="83">
        <v>0</v>
      </c>
      <c r="K54" s="86">
        <v>11</v>
      </c>
      <c r="L54" s="86">
        <v>0</v>
      </c>
      <c r="M54" s="85">
        <v>1</v>
      </c>
    </row>
    <row r="55" spans="1:13" x14ac:dyDescent="0.25">
      <c r="A55" s="47" t="s">
        <v>232</v>
      </c>
      <c r="B55" s="48" t="s">
        <v>105</v>
      </c>
      <c r="C55" s="48" t="s">
        <v>106</v>
      </c>
      <c r="D55" s="48" t="s">
        <v>107</v>
      </c>
      <c r="E55" s="48" t="s">
        <v>108</v>
      </c>
      <c r="F55" s="63" t="s">
        <v>194</v>
      </c>
      <c r="G55" s="47" t="s">
        <v>195</v>
      </c>
      <c r="H55" s="51" t="s">
        <v>196</v>
      </c>
      <c r="I55" s="51" t="s">
        <v>197</v>
      </c>
      <c r="J55" s="83">
        <v>1</v>
      </c>
      <c r="K55" s="84">
        <v>0</v>
      </c>
      <c r="L55" s="84">
        <v>0</v>
      </c>
      <c r="M55" s="85">
        <v>1</v>
      </c>
    </row>
    <row r="56" spans="1:13" x14ac:dyDescent="0.25">
      <c r="A56" s="47" t="s">
        <v>232</v>
      </c>
      <c r="B56" s="52" t="s">
        <v>105</v>
      </c>
      <c r="C56" s="52" t="s">
        <v>106</v>
      </c>
      <c r="D56" s="52" t="s">
        <v>107</v>
      </c>
      <c r="E56" s="52" t="s">
        <v>108</v>
      </c>
      <c r="F56" s="62" t="s">
        <v>194</v>
      </c>
      <c r="G56" s="49" t="s">
        <v>198</v>
      </c>
      <c r="H56" s="54" t="s">
        <v>199</v>
      </c>
      <c r="I56" s="54" t="s">
        <v>227</v>
      </c>
      <c r="J56" s="83">
        <v>18.5</v>
      </c>
      <c r="K56" s="86">
        <v>1</v>
      </c>
      <c r="L56" s="86">
        <v>28</v>
      </c>
      <c r="M56" s="85">
        <v>1.6666666666666667</v>
      </c>
    </row>
    <row r="57" spans="1:13" x14ac:dyDescent="0.25">
      <c r="A57" s="47" t="s">
        <v>232</v>
      </c>
      <c r="B57" s="48" t="s">
        <v>105</v>
      </c>
      <c r="C57" s="48" t="s">
        <v>106</v>
      </c>
      <c r="D57" s="48" t="s">
        <v>107</v>
      </c>
      <c r="E57" s="48" t="s">
        <v>108</v>
      </c>
      <c r="F57" s="63" t="s">
        <v>201</v>
      </c>
      <c r="G57" s="47" t="s">
        <v>202</v>
      </c>
      <c r="H57" s="51" t="s">
        <v>203</v>
      </c>
      <c r="I57" s="51" t="s">
        <v>204</v>
      </c>
      <c r="J57" s="83">
        <v>0</v>
      </c>
      <c r="K57" s="84">
        <v>0</v>
      </c>
      <c r="L57" s="84">
        <v>0</v>
      </c>
      <c r="M57" s="85">
        <v>1.3333333333333333</v>
      </c>
    </row>
    <row r="58" spans="1:13" x14ac:dyDescent="0.25">
      <c r="A58" s="47" t="s">
        <v>232</v>
      </c>
      <c r="B58" s="52" t="s">
        <v>105</v>
      </c>
      <c r="C58" s="52" t="s">
        <v>106</v>
      </c>
      <c r="D58" s="52" t="s">
        <v>107</v>
      </c>
      <c r="E58" s="52" t="s">
        <v>108</v>
      </c>
      <c r="F58" s="62" t="s">
        <v>205</v>
      </c>
      <c r="G58" s="49" t="s">
        <v>206</v>
      </c>
      <c r="H58" s="54" t="s">
        <v>207</v>
      </c>
      <c r="I58" s="54" t="s">
        <v>208</v>
      </c>
      <c r="J58" s="83">
        <v>4</v>
      </c>
      <c r="K58" s="86">
        <v>0</v>
      </c>
      <c r="L58" s="86">
        <v>0</v>
      </c>
      <c r="M58" s="85">
        <v>1</v>
      </c>
    </row>
    <row r="59" spans="1:13" x14ac:dyDescent="0.25">
      <c r="A59" s="47" t="s">
        <v>232</v>
      </c>
      <c r="B59" s="48" t="s">
        <v>105</v>
      </c>
      <c r="C59" s="48" t="s">
        <v>106</v>
      </c>
      <c r="D59" s="48" t="s">
        <v>107</v>
      </c>
      <c r="E59" s="48" t="s">
        <v>108</v>
      </c>
      <c r="F59" s="63" t="s">
        <v>54</v>
      </c>
      <c r="G59" s="47" t="s">
        <v>54</v>
      </c>
      <c r="H59" s="47" t="s">
        <v>54</v>
      </c>
      <c r="I59" s="47" t="s">
        <v>209</v>
      </c>
      <c r="J59" s="83">
        <v>0</v>
      </c>
      <c r="K59" s="84">
        <v>62</v>
      </c>
      <c r="L59" s="84">
        <v>0</v>
      </c>
      <c r="M59" s="85">
        <v>0</v>
      </c>
    </row>
    <row r="60" spans="1:13" x14ac:dyDescent="0.25">
      <c r="A60" s="47" t="s">
        <v>232</v>
      </c>
      <c r="B60" s="52" t="s">
        <v>105</v>
      </c>
      <c r="C60" s="52" t="s">
        <v>106</v>
      </c>
      <c r="D60" s="52" t="s">
        <v>107</v>
      </c>
      <c r="E60" s="52" t="s">
        <v>108</v>
      </c>
      <c r="F60" s="62" t="s">
        <v>54</v>
      </c>
      <c r="G60" s="64" t="s">
        <v>54</v>
      </c>
      <c r="H60" s="64" t="s">
        <v>54</v>
      </c>
      <c r="I60" s="49" t="s">
        <v>210</v>
      </c>
      <c r="J60" s="83">
        <v>0</v>
      </c>
      <c r="K60" s="86">
        <v>109</v>
      </c>
      <c r="L60" s="86">
        <v>0</v>
      </c>
      <c r="M60" s="85">
        <v>0</v>
      </c>
    </row>
    <row r="61" spans="1:13" x14ac:dyDescent="0.25">
      <c r="A61" s="47" t="s">
        <v>232</v>
      </c>
      <c r="B61" s="48" t="s">
        <v>105</v>
      </c>
      <c r="C61" s="48" t="s">
        <v>106</v>
      </c>
      <c r="D61" s="48" t="s">
        <v>107</v>
      </c>
      <c r="E61" s="48" t="s">
        <v>108</v>
      </c>
      <c r="F61" s="63" t="s">
        <v>54</v>
      </c>
      <c r="G61" s="47" t="s">
        <v>54</v>
      </c>
      <c r="H61" s="47" t="s">
        <v>54</v>
      </c>
      <c r="I61" s="65" t="s">
        <v>211</v>
      </c>
      <c r="J61" s="83">
        <v>5</v>
      </c>
      <c r="K61" s="96">
        <v>0</v>
      </c>
      <c r="L61" s="96">
        <v>5</v>
      </c>
      <c r="M61" s="85">
        <v>0</v>
      </c>
    </row>
    <row r="62" spans="1:13" x14ac:dyDescent="0.25">
      <c r="A62" s="66"/>
      <c r="B62" s="67"/>
      <c r="C62" s="67"/>
      <c r="D62" s="67"/>
      <c r="E62" s="67"/>
      <c r="F62" s="66"/>
      <c r="G62" s="66"/>
      <c r="H62" s="66"/>
      <c r="I62" s="47"/>
      <c r="J62" s="82"/>
      <c r="K62" s="82"/>
      <c r="L62" s="82"/>
      <c r="M62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BDAC-92FD-4E34-99BC-C660D2FAE03E}">
  <sheetPr codeName="Sheet3"/>
  <dimension ref="A1:M62"/>
  <sheetViews>
    <sheetView workbookViewId="0">
      <selection activeCell="B2" sqref="B2:B21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2" bestFit="1" customWidth="1"/>
    <col min="4" max="4" width="12.7109375" bestFit="1" customWidth="1"/>
    <col min="5" max="5" width="14.5703125" bestFit="1" customWidth="1"/>
    <col min="6" max="6" width="16.5703125" bestFit="1" customWidth="1"/>
    <col min="7" max="7" width="20.85546875" bestFit="1" customWidth="1"/>
    <col min="8" max="8" width="19.85546875" bestFit="1" customWidth="1"/>
    <col min="9" max="9" width="33.28515625" bestFit="1" customWidth="1"/>
    <col min="10" max="10" width="16.140625" bestFit="1" customWidth="1"/>
    <col min="11" max="11" width="11.140625" bestFit="1" customWidth="1"/>
    <col min="12" max="12" width="10.42578125" bestFit="1" customWidth="1"/>
    <col min="13" max="13" width="15.28515625" bestFit="1" customWidth="1"/>
  </cols>
  <sheetData>
    <row r="1" spans="1:13" x14ac:dyDescent="0.25">
      <c r="A1" s="45" t="s">
        <v>0</v>
      </c>
      <c r="B1" s="46" t="s">
        <v>1</v>
      </c>
      <c r="C1" s="46" t="s">
        <v>228</v>
      </c>
      <c r="D1" s="46" t="s">
        <v>3</v>
      </c>
      <c r="E1" s="46" t="s">
        <v>229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213</v>
      </c>
      <c r="K1" s="45" t="s">
        <v>214</v>
      </c>
      <c r="L1" s="45" t="s">
        <v>215</v>
      </c>
      <c r="M1" s="45" t="s">
        <v>216</v>
      </c>
    </row>
    <row r="2" spans="1:13" x14ac:dyDescent="0.25">
      <c r="A2" s="47">
        <v>1</v>
      </c>
      <c r="B2" s="48" t="s">
        <v>20</v>
      </c>
      <c r="C2" s="48" t="s">
        <v>230</v>
      </c>
      <c r="D2" s="48" t="s">
        <v>22</v>
      </c>
      <c r="E2" s="48" t="s">
        <v>23</v>
      </c>
      <c r="F2" s="50" t="s">
        <v>24</v>
      </c>
      <c r="G2" s="47" t="s">
        <v>25</v>
      </c>
      <c r="H2" s="51" t="s">
        <v>26</v>
      </c>
      <c r="I2" s="51" t="s">
        <v>217</v>
      </c>
      <c r="J2" s="68">
        <v>1</v>
      </c>
      <c r="K2" s="69">
        <v>0</v>
      </c>
      <c r="L2" s="69">
        <v>0</v>
      </c>
      <c r="M2" s="70">
        <v>0</v>
      </c>
    </row>
    <row r="3" spans="1:13" x14ac:dyDescent="0.25">
      <c r="A3" s="49">
        <v>2</v>
      </c>
      <c r="B3" s="52" t="s">
        <v>28</v>
      </c>
      <c r="C3" s="52" t="s">
        <v>29</v>
      </c>
      <c r="D3" s="52" t="s">
        <v>30</v>
      </c>
      <c r="E3" s="52" t="s">
        <v>31</v>
      </c>
      <c r="F3" s="53" t="s">
        <v>32</v>
      </c>
      <c r="G3" s="49" t="s">
        <v>33</v>
      </c>
      <c r="H3" s="49" t="s">
        <v>34</v>
      </c>
      <c r="I3" s="54" t="s">
        <v>34</v>
      </c>
      <c r="J3" s="68">
        <v>153</v>
      </c>
      <c r="K3" s="71">
        <v>43</v>
      </c>
      <c r="L3" s="71">
        <v>0</v>
      </c>
      <c r="M3" s="70">
        <v>0</v>
      </c>
    </row>
    <row r="4" spans="1:13" x14ac:dyDescent="0.25">
      <c r="A4" s="47">
        <v>3</v>
      </c>
      <c r="B4" s="48" t="s">
        <v>28</v>
      </c>
      <c r="C4" s="48" t="s">
        <v>29</v>
      </c>
      <c r="D4" s="48" t="s">
        <v>30</v>
      </c>
      <c r="E4" s="48" t="s">
        <v>35</v>
      </c>
      <c r="F4" s="50" t="s">
        <v>36</v>
      </c>
      <c r="G4" s="47" t="s">
        <v>37</v>
      </c>
      <c r="H4" s="47" t="s">
        <v>38</v>
      </c>
      <c r="I4" s="51" t="s">
        <v>38</v>
      </c>
      <c r="J4" s="68">
        <v>603</v>
      </c>
      <c r="K4" s="69">
        <v>207</v>
      </c>
      <c r="L4" s="69">
        <v>293</v>
      </c>
      <c r="M4" s="70">
        <v>5.333333333333333</v>
      </c>
    </row>
    <row r="5" spans="1:13" x14ac:dyDescent="0.25">
      <c r="A5" s="47">
        <v>13</v>
      </c>
      <c r="B5" s="48" t="s">
        <v>28</v>
      </c>
      <c r="C5" s="48" t="s">
        <v>29</v>
      </c>
      <c r="D5" s="48" t="s">
        <v>30</v>
      </c>
      <c r="E5" s="48" t="s">
        <v>35</v>
      </c>
      <c r="F5" s="50" t="s">
        <v>39</v>
      </c>
      <c r="G5" s="47" t="s">
        <v>40</v>
      </c>
      <c r="H5" s="47" t="s">
        <v>41</v>
      </c>
      <c r="I5" s="47" t="s">
        <v>41</v>
      </c>
      <c r="J5" s="68">
        <v>268</v>
      </c>
      <c r="K5" s="69">
        <v>1107</v>
      </c>
      <c r="L5" s="69">
        <v>43</v>
      </c>
      <c r="M5" s="70">
        <v>136.66666666666666</v>
      </c>
    </row>
    <row r="6" spans="1:13" x14ac:dyDescent="0.25">
      <c r="A6" s="49">
        <v>14</v>
      </c>
      <c r="B6" s="52" t="s">
        <v>28</v>
      </c>
      <c r="C6" s="52" t="s">
        <v>29</v>
      </c>
      <c r="D6" s="52" t="s">
        <v>30</v>
      </c>
      <c r="E6" s="52" t="s">
        <v>35</v>
      </c>
      <c r="F6" s="53" t="s">
        <v>42</v>
      </c>
      <c r="G6" s="49" t="s">
        <v>43</v>
      </c>
      <c r="H6" s="54" t="s">
        <v>44</v>
      </c>
      <c r="I6" s="54" t="s">
        <v>45</v>
      </c>
      <c r="J6" s="68">
        <v>1.5</v>
      </c>
      <c r="K6" s="71">
        <v>0</v>
      </c>
      <c r="L6" s="71">
        <v>0</v>
      </c>
      <c r="M6" s="70">
        <v>0</v>
      </c>
    </row>
    <row r="7" spans="1:13" x14ac:dyDescent="0.25">
      <c r="A7" s="47">
        <v>15</v>
      </c>
      <c r="B7" s="48" t="s">
        <v>28</v>
      </c>
      <c r="C7" s="48" t="s">
        <v>29</v>
      </c>
      <c r="D7" s="48" t="s">
        <v>30</v>
      </c>
      <c r="E7" s="48" t="s">
        <v>35</v>
      </c>
      <c r="F7" s="50" t="s">
        <v>42</v>
      </c>
      <c r="G7" s="47" t="s">
        <v>46</v>
      </c>
      <c r="H7" s="47" t="s">
        <v>46</v>
      </c>
      <c r="I7" s="47" t="s">
        <v>47</v>
      </c>
      <c r="J7" s="68">
        <v>171</v>
      </c>
      <c r="K7" s="69">
        <v>206</v>
      </c>
      <c r="L7" s="69">
        <v>7</v>
      </c>
      <c r="M7" s="70">
        <v>34.666666666666664</v>
      </c>
    </row>
    <row r="8" spans="1:13" x14ac:dyDescent="0.25">
      <c r="A8" s="49">
        <v>16</v>
      </c>
      <c r="B8" s="52" t="s">
        <v>28</v>
      </c>
      <c r="C8" s="52" t="s">
        <v>29</v>
      </c>
      <c r="D8" s="52" t="s">
        <v>30</v>
      </c>
      <c r="E8" s="52" t="s">
        <v>35</v>
      </c>
      <c r="F8" s="53" t="s">
        <v>48</v>
      </c>
      <c r="G8" s="49" t="s">
        <v>49</v>
      </c>
      <c r="H8" s="54" t="s">
        <v>50</v>
      </c>
      <c r="I8" s="54" t="s">
        <v>218</v>
      </c>
      <c r="J8" s="68">
        <v>523</v>
      </c>
      <c r="K8" s="71">
        <v>1173</v>
      </c>
      <c r="L8" s="71">
        <v>127</v>
      </c>
      <c r="M8" s="70">
        <v>1349.6666666666667</v>
      </c>
    </row>
    <row r="9" spans="1:13" x14ac:dyDescent="0.25">
      <c r="A9" s="49">
        <v>18</v>
      </c>
      <c r="B9" s="52" t="s">
        <v>28</v>
      </c>
      <c r="C9" s="52" t="s">
        <v>29</v>
      </c>
      <c r="D9" s="52" t="s">
        <v>52</v>
      </c>
      <c r="E9" s="52" t="s">
        <v>53</v>
      </c>
      <c r="F9" s="53" t="s">
        <v>54</v>
      </c>
      <c r="G9" s="49" t="s">
        <v>55</v>
      </c>
      <c r="H9" s="49" t="s">
        <v>55</v>
      </c>
      <c r="I9" s="49" t="s">
        <v>56</v>
      </c>
      <c r="J9" s="68">
        <v>130</v>
      </c>
      <c r="K9" s="71">
        <v>0</v>
      </c>
      <c r="L9" s="71">
        <v>0</v>
      </c>
      <c r="M9" s="70">
        <v>0</v>
      </c>
    </row>
    <row r="10" spans="1:13" x14ac:dyDescent="0.25">
      <c r="A10" s="47">
        <v>19</v>
      </c>
      <c r="B10" s="48" t="s">
        <v>57</v>
      </c>
      <c r="C10" s="48" t="s">
        <v>230</v>
      </c>
      <c r="D10" s="48" t="s">
        <v>58</v>
      </c>
      <c r="E10" s="48" t="s">
        <v>230</v>
      </c>
      <c r="F10" s="50" t="s">
        <v>59</v>
      </c>
      <c r="G10" s="47" t="s">
        <v>60</v>
      </c>
      <c r="H10" s="51" t="s">
        <v>61</v>
      </c>
      <c r="I10" s="51" t="s">
        <v>219</v>
      </c>
      <c r="J10" s="68">
        <v>4185.5</v>
      </c>
      <c r="K10" s="69">
        <v>2</v>
      </c>
      <c r="L10" s="69">
        <v>0</v>
      </c>
      <c r="M10" s="70">
        <v>3.6666666666666665</v>
      </c>
    </row>
    <row r="11" spans="1:13" x14ac:dyDescent="0.25">
      <c r="A11" s="49">
        <v>58</v>
      </c>
      <c r="B11" s="52" t="s">
        <v>63</v>
      </c>
      <c r="C11" s="52" t="s">
        <v>230</v>
      </c>
      <c r="D11" s="52" t="s">
        <v>64</v>
      </c>
      <c r="E11" s="52" t="s">
        <v>65</v>
      </c>
      <c r="F11" s="50" t="s">
        <v>66</v>
      </c>
      <c r="G11" s="49" t="s">
        <v>67</v>
      </c>
      <c r="H11" s="49" t="s">
        <v>68</v>
      </c>
      <c r="I11" s="49" t="s">
        <v>68</v>
      </c>
      <c r="J11" s="68">
        <v>57</v>
      </c>
      <c r="K11" s="71">
        <v>0</v>
      </c>
      <c r="L11" s="71">
        <v>0</v>
      </c>
      <c r="M11" s="70">
        <v>0</v>
      </c>
    </row>
    <row r="12" spans="1:13" x14ac:dyDescent="0.25">
      <c r="A12" s="47">
        <v>59</v>
      </c>
      <c r="B12" s="48" t="s">
        <v>69</v>
      </c>
      <c r="C12" s="48" t="s">
        <v>230</v>
      </c>
      <c r="D12" s="48" t="s">
        <v>70</v>
      </c>
      <c r="E12" s="48" t="s">
        <v>71</v>
      </c>
      <c r="F12" s="55" t="s">
        <v>72</v>
      </c>
      <c r="G12" s="47" t="s">
        <v>73</v>
      </c>
      <c r="H12" s="47" t="s">
        <v>74</v>
      </c>
      <c r="I12" s="47" t="s">
        <v>74</v>
      </c>
      <c r="J12" s="68">
        <v>2</v>
      </c>
      <c r="K12" s="69">
        <v>0</v>
      </c>
      <c r="L12" s="69">
        <v>0</v>
      </c>
      <c r="M12" s="70">
        <v>0</v>
      </c>
    </row>
    <row r="13" spans="1:13" x14ac:dyDescent="0.25">
      <c r="A13" s="49">
        <v>60</v>
      </c>
      <c r="B13" s="52" t="s">
        <v>69</v>
      </c>
      <c r="C13" s="52" t="s">
        <v>230</v>
      </c>
      <c r="D13" s="52" t="s">
        <v>70</v>
      </c>
      <c r="E13" s="52" t="s">
        <v>71</v>
      </c>
      <c r="F13" s="56" t="s">
        <v>75</v>
      </c>
      <c r="G13" s="49" t="s">
        <v>76</v>
      </c>
      <c r="H13" s="49" t="s">
        <v>77</v>
      </c>
      <c r="I13" s="49" t="s">
        <v>77</v>
      </c>
      <c r="J13" s="68">
        <v>2</v>
      </c>
      <c r="K13" s="71">
        <v>0</v>
      </c>
      <c r="L13" s="71">
        <v>0</v>
      </c>
      <c r="M13" s="70">
        <v>0.66666666666666663</v>
      </c>
    </row>
    <row r="14" spans="1:13" x14ac:dyDescent="0.25">
      <c r="A14" s="49">
        <v>4</v>
      </c>
      <c r="B14" s="52" t="s">
        <v>28</v>
      </c>
      <c r="C14" s="52" t="s">
        <v>29</v>
      </c>
      <c r="D14" s="52" t="s">
        <v>30</v>
      </c>
      <c r="E14" s="52" t="s">
        <v>35</v>
      </c>
      <c r="F14" s="57" t="s">
        <v>39</v>
      </c>
      <c r="G14" s="49" t="s">
        <v>78</v>
      </c>
      <c r="H14" s="54" t="s">
        <v>79</v>
      </c>
      <c r="I14" s="54" t="s">
        <v>220</v>
      </c>
      <c r="J14" s="68">
        <v>0</v>
      </c>
      <c r="K14" s="71">
        <v>0</v>
      </c>
      <c r="L14" s="71">
        <v>16</v>
      </c>
      <c r="M14" s="70">
        <v>0</v>
      </c>
    </row>
    <row r="15" spans="1:13" x14ac:dyDescent="0.25">
      <c r="A15" s="47">
        <v>5</v>
      </c>
      <c r="B15" s="48" t="s">
        <v>28</v>
      </c>
      <c r="C15" s="48" t="s">
        <v>29</v>
      </c>
      <c r="D15" s="48" t="s">
        <v>30</v>
      </c>
      <c r="E15" s="48" t="s">
        <v>35</v>
      </c>
      <c r="F15" s="58" t="s">
        <v>39</v>
      </c>
      <c r="G15" s="47" t="s">
        <v>81</v>
      </c>
      <c r="H15" s="51" t="s">
        <v>82</v>
      </c>
      <c r="I15" s="51" t="s">
        <v>221</v>
      </c>
      <c r="J15" s="68">
        <v>59</v>
      </c>
      <c r="K15" s="69">
        <v>9</v>
      </c>
      <c r="L15" s="69">
        <v>0</v>
      </c>
      <c r="M15" s="70">
        <v>4</v>
      </c>
    </row>
    <row r="16" spans="1:13" x14ac:dyDescent="0.25">
      <c r="A16" s="49">
        <v>6</v>
      </c>
      <c r="B16" s="52" t="s">
        <v>28</v>
      </c>
      <c r="C16" s="52" t="s">
        <v>29</v>
      </c>
      <c r="D16" s="52" t="s">
        <v>30</v>
      </c>
      <c r="E16" s="52" t="s">
        <v>35</v>
      </c>
      <c r="F16" s="57" t="s">
        <v>39</v>
      </c>
      <c r="G16" s="49" t="s">
        <v>84</v>
      </c>
      <c r="H16" s="54" t="s">
        <v>85</v>
      </c>
      <c r="I16" s="54" t="s">
        <v>86</v>
      </c>
      <c r="J16" s="68">
        <v>8.5</v>
      </c>
      <c r="K16" s="71">
        <v>3</v>
      </c>
      <c r="L16" s="71">
        <v>22</v>
      </c>
      <c r="M16" s="70">
        <v>12.333333333333334</v>
      </c>
    </row>
    <row r="17" spans="1:13" x14ac:dyDescent="0.25">
      <c r="A17" s="59">
        <v>7</v>
      </c>
      <c r="B17" s="60" t="s">
        <v>28</v>
      </c>
      <c r="C17" s="60" t="s">
        <v>29</v>
      </c>
      <c r="D17" s="60" t="s">
        <v>30</v>
      </c>
      <c r="E17" s="60" t="s">
        <v>35</v>
      </c>
      <c r="F17" s="57" t="s">
        <v>39</v>
      </c>
      <c r="G17" s="59" t="s">
        <v>84</v>
      </c>
      <c r="H17" s="61" t="s">
        <v>85</v>
      </c>
      <c r="I17" s="61" t="s">
        <v>87</v>
      </c>
      <c r="J17" s="72">
        <v>50</v>
      </c>
      <c r="K17" s="73">
        <v>123</v>
      </c>
      <c r="L17" s="73">
        <v>114</v>
      </c>
      <c r="M17" s="74">
        <v>43</v>
      </c>
    </row>
    <row r="18" spans="1:13" x14ac:dyDescent="0.25">
      <c r="A18" s="49">
        <v>8</v>
      </c>
      <c r="B18" s="52" t="s">
        <v>28</v>
      </c>
      <c r="C18" s="52" t="s">
        <v>29</v>
      </c>
      <c r="D18" s="52" t="s">
        <v>30</v>
      </c>
      <c r="E18" s="52" t="s">
        <v>35</v>
      </c>
      <c r="F18" s="57" t="s">
        <v>39</v>
      </c>
      <c r="G18" s="49" t="s">
        <v>84</v>
      </c>
      <c r="H18" s="54" t="s">
        <v>88</v>
      </c>
      <c r="I18" s="54" t="s">
        <v>89</v>
      </c>
      <c r="J18" s="68">
        <v>1140.5</v>
      </c>
      <c r="K18" s="71">
        <v>790</v>
      </c>
      <c r="L18" s="71">
        <v>0</v>
      </c>
      <c r="M18" s="70">
        <v>1110.3333333333333</v>
      </c>
    </row>
    <row r="19" spans="1:13" x14ac:dyDescent="0.25">
      <c r="A19" s="47">
        <v>9</v>
      </c>
      <c r="B19" s="48" t="s">
        <v>28</v>
      </c>
      <c r="C19" s="48" t="s">
        <v>29</v>
      </c>
      <c r="D19" s="48" t="s">
        <v>30</v>
      </c>
      <c r="E19" s="48" t="s">
        <v>35</v>
      </c>
      <c r="F19" s="58" t="s">
        <v>39</v>
      </c>
      <c r="G19" s="47" t="s">
        <v>90</v>
      </c>
      <c r="H19" s="51" t="s">
        <v>91</v>
      </c>
      <c r="I19" s="51" t="s">
        <v>92</v>
      </c>
      <c r="J19" s="75">
        <v>684.5</v>
      </c>
      <c r="K19" s="76">
        <v>216</v>
      </c>
      <c r="L19" s="76">
        <v>0</v>
      </c>
      <c r="M19" s="77">
        <v>474</v>
      </c>
    </row>
    <row r="20" spans="1:13" x14ac:dyDescent="0.25">
      <c r="A20" s="49">
        <v>10</v>
      </c>
      <c r="B20" s="52" t="s">
        <v>28</v>
      </c>
      <c r="C20" s="52" t="s">
        <v>29</v>
      </c>
      <c r="D20" s="52" t="s">
        <v>30</v>
      </c>
      <c r="E20" s="52" t="s">
        <v>35</v>
      </c>
      <c r="F20" s="57" t="s">
        <v>39</v>
      </c>
      <c r="G20" s="49" t="s">
        <v>90</v>
      </c>
      <c r="H20" s="54" t="s">
        <v>93</v>
      </c>
      <c r="I20" s="54" t="s">
        <v>94</v>
      </c>
      <c r="J20" s="68">
        <v>202</v>
      </c>
      <c r="K20" s="71">
        <v>177</v>
      </c>
      <c r="L20" s="71">
        <v>0</v>
      </c>
      <c r="M20" s="70">
        <v>122.66666666666667</v>
      </c>
    </row>
    <row r="21" spans="1:13" x14ac:dyDescent="0.25">
      <c r="A21" s="59">
        <v>11</v>
      </c>
      <c r="B21" s="60" t="s">
        <v>28</v>
      </c>
      <c r="C21" s="60" t="s">
        <v>29</v>
      </c>
      <c r="D21" s="60" t="s">
        <v>30</v>
      </c>
      <c r="E21" s="60" t="s">
        <v>35</v>
      </c>
      <c r="F21" s="57" t="s">
        <v>39</v>
      </c>
      <c r="G21" s="59" t="s">
        <v>90</v>
      </c>
      <c r="H21" s="61" t="s">
        <v>95</v>
      </c>
      <c r="I21" s="61" t="s">
        <v>96</v>
      </c>
      <c r="J21" s="78">
        <v>609.5</v>
      </c>
      <c r="K21" s="79">
        <v>426</v>
      </c>
      <c r="L21" s="79">
        <v>4</v>
      </c>
      <c r="M21" s="80">
        <v>683.33333333333337</v>
      </c>
    </row>
    <row r="22" spans="1:13" x14ac:dyDescent="0.25">
      <c r="A22" s="49">
        <v>12</v>
      </c>
      <c r="B22" s="52" t="s">
        <v>28</v>
      </c>
      <c r="C22" s="52" t="s">
        <v>29</v>
      </c>
      <c r="D22" s="52" t="s">
        <v>30</v>
      </c>
      <c r="E22" s="52" t="s">
        <v>35</v>
      </c>
      <c r="F22" s="57" t="s">
        <v>39</v>
      </c>
      <c r="G22" s="49" t="s">
        <v>97</v>
      </c>
      <c r="H22" s="54" t="s">
        <v>98</v>
      </c>
      <c r="I22" s="54" t="s">
        <v>222</v>
      </c>
      <c r="J22" s="68">
        <v>3434</v>
      </c>
      <c r="K22" s="71">
        <v>1869</v>
      </c>
      <c r="L22" s="71">
        <v>679</v>
      </c>
      <c r="M22" s="70">
        <v>421.66666666666669</v>
      </c>
    </row>
    <row r="23" spans="1:13" x14ac:dyDescent="0.25">
      <c r="A23" s="47">
        <v>17</v>
      </c>
      <c r="B23" s="48" t="s">
        <v>28</v>
      </c>
      <c r="C23" s="48" t="s">
        <v>29</v>
      </c>
      <c r="D23" s="48" t="s">
        <v>30</v>
      </c>
      <c r="E23" s="48" t="s">
        <v>100</v>
      </c>
      <c r="F23" s="58" t="s">
        <v>101</v>
      </c>
      <c r="G23" s="47" t="s">
        <v>102</v>
      </c>
      <c r="H23" s="51" t="s">
        <v>103</v>
      </c>
      <c r="I23" s="47" t="s">
        <v>223</v>
      </c>
      <c r="J23" s="68">
        <v>49</v>
      </c>
      <c r="K23" s="69">
        <v>0</v>
      </c>
      <c r="L23" s="69">
        <v>0</v>
      </c>
      <c r="M23" s="70">
        <v>1</v>
      </c>
    </row>
    <row r="24" spans="1:13" x14ac:dyDescent="0.25">
      <c r="A24" s="49">
        <v>20</v>
      </c>
      <c r="B24" s="52" t="s">
        <v>105</v>
      </c>
      <c r="C24" s="52" t="s">
        <v>106</v>
      </c>
      <c r="D24" s="52" t="s">
        <v>107</v>
      </c>
      <c r="E24" s="52" t="s">
        <v>108</v>
      </c>
      <c r="F24" s="62" t="s">
        <v>109</v>
      </c>
      <c r="G24" s="49" t="s">
        <v>110</v>
      </c>
      <c r="H24" s="54" t="s">
        <v>111</v>
      </c>
      <c r="I24" s="54" t="s">
        <v>112</v>
      </c>
      <c r="J24" s="68">
        <v>1.5</v>
      </c>
      <c r="K24" s="71">
        <v>56</v>
      </c>
      <c r="L24" s="71">
        <v>3</v>
      </c>
      <c r="M24" s="70">
        <v>2</v>
      </c>
    </row>
    <row r="25" spans="1:13" x14ac:dyDescent="0.25">
      <c r="A25" s="47">
        <v>21</v>
      </c>
      <c r="B25" s="48" t="s">
        <v>105</v>
      </c>
      <c r="C25" s="48" t="s">
        <v>106</v>
      </c>
      <c r="D25" s="48" t="s">
        <v>107</v>
      </c>
      <c r="E25" s="48" t="s">
        <v>108</v>
      </c>
      <c r="F25" s="63" t="s">
        <v>109</v>
      </c>
      <c r="G25" s="47" t="s">
        <v>113</v>
      </c>
      <c r="H25" s="51" t="s">
        <v>114</v>
      </c>
      <c r="I25" s="51" t="s">
        <v>115</v>
      </c>
      <c r="J25" s="68">
        <v>0.5</v>
      </c>
      <c r="K25" s="69">
        <v>1</v>
      </c>
      <c r="L25" s="69">
        <v>0</v>
      </c>
      <c r="M25" s="70">
        <v>3</v>
      </c>
    </row>
    <row r="26" spans="1:13" x14ac:dyDescent="0.25">
      <c r="A26" s="49">
        <v>22</v>
      </c>
      <c r="B26" s="52" t="s">
        <v>105</v>
      </c>
      <c r="C26" s="52" t="s">
        <v>106</v>
      </c>
      <c r="D26" s="52" t="s">
        <v>107</v>
      </c>
      <c r="E26" s="52" t="s">
        <v>108</v>
      </c>
      <c r="F26" s="62" t="s">
        <v>116</v>
      </c>
      <c r="G26" s="49" t="s">
        <v>117</v>
      </c>
      <c r="H26" s="54" t="s">
        <v>118</v>
      </c>
      <c r="I26" s="54" t="s">
        <v>119</v>
      </c>
      <c r="J26" s="68">
        <v>0</v>
      </c>
      <c r="K26" s="71">
        <v>1</v>
      </c>
      <c r="L26" s="71">
        <v>0</v>
      </c>
      <c r="M26" s="70">
        <v>0</v>
      </c>
    </row>
    <row r="27" spans="1:13" x14ac:dyDescent="0.25">
      <c r="A27" s="47">
        <v>23</v>
      </c>
      <c r="B27" s="48" t="s">
        <v>105</v>
      </c>
      <c r="C27" s="48" t="s">
        <v>106</v>
      </c>
      <c r="D27" s="48" t="s">
        <v>107</v>
      </c>
      <c r="E27" s="48" t="s">
        <v>108</v>
      </c>
      <c r="F27" s="63" t="s">
        <v>120</v>
      </c>
      <c r="G27" s="47" t="s">
        <v>121</v>
      </c>
      <c r="H27" s="51" t="s">
        <v>122</v>
      </c>
      <c r="I27" s="51" t="s">
        <v>123</v>
      </c>
      <c r="J27" s="68">
        <v>0</v>
      </c>
      <c r="K27" s="69">
        <v>1</v>
      </c>
      <c r="L27" s="69">
        <v>0</v>
      </c>
      <c r="M27" s="70">
        <v>0</v>
      </c>
    </row>
    <row r="28" spans="1:13" x14ac:dyDescent="0.25">
      <c r="A28" s="49">
        <v>24</v>
      </c>
      <c r="B28" s="52" t="s">
        <v>105</v>
      </c>
      <c r="C28" s="52" t="s">
        <v>106</v>
      </c>
      <c r="D28" s="52" t="s">
        <v>107</v>
      </c>
      <c r="E28" s="52" t="s">
        <v>108</v>
      </c>
      <c r="F28" s="62" t="s">
        <v>124</v>
      </c>
      <c r="G28" s="49" t="s">
        <v>125</v>
      </c>
      <c r="H28" s="49" t="s">
        <v>126</v>
      </c>
      <c r="I28" s="49" t="s">
        <v>126</v>
      </c>
      <c r="J28" s="68">
        <v>33</v>
      </c>
      <c r="K28" s="71">
        <v>0</v>
      </c>
      <c r="L28" s="71">
        <v>0</v>
      </c>
      <c r="M28" s="70">
        <v>1</v>
      </c>
    </row>
    <row r="29" spans="1:13" x14ac:dyDescent="0.25">
      <c r="A29" s="47">
        <v>25</v>
      </c>
      <c r="B29" s="48" t="s">
        <v>105</v>
      </c>
      <c r="C29" s="48" t="s">
        <v>106</v>
      </c>
      <c r="D29" s="48" t="s">
        <v>107</v>
      </c>
      <c r="E29" s="48" t="s">
        <v>108</v>
      </c>
      <c r="F29" s="63" t="s">
        <v>127</v>
      </c>
      <c r="G29" s="47" t="s">
        <v>128</v>
      </c>
      <c r="H29" s="51" t="s">
        <v>129</v>
      </c>
      <c r="I29" s="51" t="s">
        <v>130</v>
      </c>
      <c r="J29" s="68">
        <v>19</v>
      </c>
      <c r="K29" s="69">
        <v>9</v>
      </c>
      <c r="L29" s="69">
        <v>0</v>
      </c>
      <c r="M29" s="70">
        <v>0</v>
      </c>
    </row>
    <row r="30" spans="1:13" x14ac:dyDescent="0.25">
      <c r="A30" s="49">
        <v>26</v>
      </c>
      <c r="B30" s="52" t="s">
        <v>105</v>
      </c>
      <c r="C30" s="52" t="s">
        <v>106</v>
      </c>
      <c r="D30" s="52" t="s">
        <v>107</v>
      </c>
      <c r="E30" s="52" t="s">
        <v>108</v>
      </c>
      <c r="F30" s="62" t="s">
        <v>131</v>
      </c>
      <c r="G30" s="49" t="s">
        <v>132</v>
      </c>
      <c r="H30" s="54" t="s">
        <v>133</v>
      </c>
      <c r="I30" s="54" t="s">
        <v>134</v>
      </c>
      <c r="J30" s="68">
        <v>7.5</v>
      </c>
      <c r="K30" s="71">
        <v>0</v>
      </c>
      <c r="L30" s="71">
        <v>0</v>
      </c>
      <c r="M30" s="70">
        <v>2</v>
      </c>
    </row>
    <row r="31" spans="1:13" x14ac:dyDescent="0.25">
      <c r="A31" s="47">
        <v>27</v>
      </c>
      <c r="B31" s="48" t="s">
        <v>105</v>
      </c>
      <c r="C31" s="48" t="s">
        <v>106</v>
      </c>
      <c r="D31" s="48" t="s">
        <v>107</v>
      </c>
      <c r="E31" s="48" t="s">
        <v>108</v>
      </c>
      <c r="F31" s="63" t="s">
        <v>131</v>
      </c>
      <c r="G31" s="47" t="s">
        <v>132</v>
      </c>
      <c r="H31" s="47" t="s">
        <v>135</v>
      </c>
      <c r="I31" s="47" t="s">
        <v>136</v>
      </c>
      <c r="J31" s="68">
        <v>3</v>
      </c>
      <c r="K31" s="69">
        <v>0</v>
      </c>
      <c r="L31" s="69">
        <v>0</v>
      </c>
      <c r="M31" s="70">
        <v>0</v>
      </c>
    </row>
    <row r="32" spans="1:13" x14ac:dyDescent="0.25">
      <c r="A32" s="49">
        <v>28</v>
      </c>
      <c r="B32" s="52" t="s">
        <v>105</v>
      </c>
      <c r="C32" s="52" t="s">
        <v>106</v>
      </c>
      <c r="D32" s="52" t="s">
        <v>107</v>
      </c>
      <c r="E32" s="52" t="s">
        <v>108</v>
      </c>
      <c r="F32" s="62" t="s">
        <v>131</v>
      </c>
      <c r="G32" s="49" t="s">
        <v>137</v>
      </c>
      <c r="H32" s="49" t="s">
        <v>138</v>
      </c>
      <c r="I32" s="49" t="s">
        <v>138</v>
      </c>
      <c r="J32" s="68">
        <v>91</v>
      </c>
      <c r="K32" s="71">
        <v>14</v>
      </c>
      <c r="L32" s="71">
        <v>0</v>
      </c>
      <c r="M32" s="70">
        <v>1</v>
      </c>
    </row>
    <row r="33" spans="1:13" x14ac:dyDescent="0.25">
      <c r="A33" s="47">
        <v>29</v>
      </c>
      <c r="B33" s="48" t="s">
        <v>105</v>
      </c>
      <c r="C33" s="48" t="s">
        <v>106</v>
      </c>
      <c r="D33" s="48" t="s">
        <v>107</v>
      </c>
      <c r="E33" s="48" t="s">
        <v>108</v>
      </c>
      <c r="F33" s="63" t="s">
        <v>139</v>
      </c>
      <c r="G33" s="47" t="s">
        <v>140</v>
      </c>
      <c r="H33" s="47" t="s">
        <v>141</v>
      </c>
      <c r="I33" s="47" t="s">
        <v>142</v>
      </c>
      <c r="J33" s="68">
        <v>12</v>
      </c>
      <c r="K33" s="69">
        <v>419</v>
      </c>
      <c r="L33" s="69">
        <v>136</v>
      </c>
      <c r="M33" s="70">
        <v>19.333333333333332</v>
      </c>
    </row>
    <row r="34" spans="1:13" x14ac:dyDescent="0.25">
      <c r="A34" s="49">
        <v>30</v>
      </c>
      <c r="B34" s="52" t="s">
        <v>105</v>
      </c>
      <c r="C34" s="52" t="s">
        <v>106</v>
      </c>
      <c r="D34" s="52" t="s">
        <v>107</v>
      </c>
      <c r="E34" s="52" t="s">
        <v>108</v>
      </c>
      <c r="F34" s="62" t="s">
        <v>139</v>
      </c>
      <c r="G34" s="49" t="s">
        <v>143</v>
      </c>
      <c r="H34" s="54" t="s">
        <v>144</v>
      </c>
      <c r="I34" s="54" t="s">
        <v>145</v>
      </c>
      <c r="J34" s="68">
        <v>2</v>
      </c>
      <c r="K34" s="71">
        <v>0</v>
      </c>
      <c r="L34" s="71">
        <v>0</v>
      </c>
      <c r="M34" s="70">
        <v>0</v>
      </c>
    </row>
    <row r="35" spans="1:13" x14ac:dyDescent="0.25">
      <c r="A35" s="47">
        <v>31</v>
      </c>
      <c r="B35" s="48" t="s">
        <v>105</v>
      </c>
      <c r="C35" s="48" t="s">
        <v>106</v>
      </c>
      <c r="D35" s="48" t="s">
        <v>107</v>
      </c>
      <c r="E35" s="48" t="s">
        <v>108</v>
      </c>
      <c r="F35" s="63" t="s">
        <v>139</v>
      </c>
      <c r="G35" s="47" t="s">
        <v>146</v>
      </c>
      <c r="H35" s="51" t="s">
        <v>147</v>
      </c>
      <c r="I35" s="51" t="s">
        <v>148</v>
      </c>
      <c r="J35" s="68">
        <v>1.5</v>
      </c>
      <c r="K35" s="69">
        <v>0</v>
      </c>
      <c r="L35" s="69">
        <v>0</v>
      </c>
      <c r="M35" s="70">
        <v>0.66666666666666663</v>
      </c>
    </row>
    <row r="36" spans="1:13" x14ac:dyDescent="0.25">
      <c r="A36" s="49">
        <v>32</v>
      </c>
      <c r="B36" s="52" t="s">
        <v>105</v>
      </c>
      <c r="C36" s="52" t="s">
        <v>106</v>
      </c>
      <c r="D36" s="52" t="s">
        <v>107</v>
      </c>
      <c r="E36" s="52" t="s">
        <v>108</v>
      </c>
      <c r="F36" s="62" t="s">
        <v>149</v>
      </c>
      <c r="G36" s="49" t="s">
        <v>150</v>
      </c>
      <c r="H36" s="54" t="s">
        <v>151</v>
      </c>
      <c r="I36" s="54" t="s">
        <v>152</v>
      </c>
      <c r="J36" s="68">
        <v>0.5</v>
      </c>
      <c r="K36" s="71">
        <v>0</v>
      </c>
      <c r="L36" s="71">
        <v>0</v>
      </c>
      <c r="M36" s="70">
        <v>4</v>
      </c>
    </row>
    <row r="37" spans="1:13" x14ac:dyDescent="0.25">
      <c r="A37" s="47">
        <v>33</v>
      </c>
      <c r="B37" s="48" t="s">
        <v>105</v>
      </c>
      <c r="C37" s="48" t="s">
        <v>106</v>
      </c>
      <c r="D37" s="48" t="s">
        <v>107</v>
      </c>
      <c r="E37" s="48" t="s">
        <v>108</v>
      </c>
      <c r="F37" s="63" t="s">
        <v>149</v>
      </c>
      <c r="G37" s="47" t="s">
        <v>150</v>
      </c>
      <c r="H37" s="51" t="s">
        <v>153</v>
      </c>
      <c r="I37" s="51" t="s">
        <v>224</v>
      </c>
      <c r="J37" s="68">
        <v>0</v>
      </c>
      <c r="K37" s="69">
        <v>52</v>
      </c>
      <c r="L37" s="69">
        <v>0</v>
      </c>
      <c r="M37" s="70">
        <v>6.333333333333333</v>
      </c>
    </row>
    <row r="38" spans="1:13" x14ac:dyDescent="0.25">
      <c r="A38" s="49">
        <v>34</v>
      </c>
      <c r="B38" s="52" t="s">
        <v>105</v>
      </c>
      <c r="C38" s="52" t="s">
        <v>106</v>
      </c>
      <c r="D38" s="52" t="s">
        <v>107</v>
      </c>
      <c r="E38" s="52" t="s">
        <v>108</v>
      </c>
      <c r="F38" s="62" t="s">
        <v>149</v>
      </c>
      <c r="G38" s="49" t="s">
        <v>155</v>
      </c>
      <c r="H38" s="54" t="s">
        <v>156</v>
      </c>
      <c r="I38" s="54" t="s">
        <v>157</v>
      </c>
      <c r="J38" s="68">
        <v>4</v>
      </c>
      <c r="K38" s="71">
        <v>82</v>
      </c>
      <c r="L38" s="71">
        <v>2</v>
      </c>
      <c r="M38" s="70">
        <v>7.333333333333333</v>
      </c>
    </row>
    <row r="39" spans="1:13" x14ac:dyDescent="0.25">
      <c r="A39" s="47">
        <v>35</v>
      </c>
      <c r="B39" s="48" t="s">
        <v>105</v>
      </c>
      <c r="C39" s="48" t="s">
        <v>106</v>
      </c>
      <c r="D39" s="48" t="s">
        <v>107</v>
      </c>
      <c r="E39" s="48" t="s">
        <v>108</v>
      </c>
      <c r="F39" s="63" t="s">
        <v>149</v>
      </c>
      <c r="G39" s="47" t="s">
        <v>158</v>
      </c>
      <c r="H39" s="51" t="s">
        <v>159</v>
      </c>
      <c r="I39" s="51" t="s">
        <v>160</v>
      </c>
      <c r="J39" s="68">
        <v>51.5</v>
      </c>
      <c r="K39" s="69">
        <v>1214</v>
      </c>
      <c r="L39" s="69">
        <v>38</v>
      </c>
      <c r="M39" s="70">
        <v>15.333333333333334</v>
      </c>
    </row>
    <row r="40" spans="1:13" x14ac:dyDescent="0.25">
      <c r="A40" s="49">
        <v>36</v>
      </c>
      <c r="B40" s="52" t="s">
        <v>105</v>
      </c>
      <c r="C40" s="52" t="s">
        <v>106</v>
      </c>
      <c r="D40" s="52" t="s">
        <v>107</v>
      </c>
      <c r="E40" s="52" t="s">
        <v>108</v>
      </c>
      <c r="F40" s="62" t="s">
        <v>149</v>
      </c>
      <c r="G40" s="49" t="s">
        <v>158</v>
      </c>
      <c r="H40" s="54" t="s">
        <v>161</v>
      </c>
      <c r="I40" s="54" t="s">
        <v>162</v>
      </c>
      <c r="J40" s="68">
        <v>2</v>
      </c>
      <c r="K40" s="69">
        <v>5</v>
      </c>
      <c r="L40" s="71">
        <v>1</v>
      </c>
      <c r="M40" s="70">
        <v>0.66666666666666663</v>
      </c>
    </row>
    <row r="41" spans="1:13" x14ac:dyDescent="0.25">
      <c r="A41" s="47">
        <v>37</v>
      </c>
      <c r="B41" s="48" t="s">
        <v>105</v>
      </c>
      <c r="C41" s="48" t="s">
        <v>106</v>
      </c>
      <c r="D41" s="48" t="s">
        <v>107</v>
      </c>
      <c r="E41" s="48" t="s">
        <v>108</v>
      </c>
      <c r="F41" s="63" t="s">
        <v>149</v>
      </c>
      <c r="G41" s="47" t="s">
        <v>158</v>
      </c>
      <c r="H41" s="51" t="s">
        <v>163</v>
      </c>
      <c r="I41" s="51" t="s">
        <v>164</v>
      </c>
      <c r="J41" s="68">
        <v>31.5</v>
      </c>
      <c r="K41" s="69">
        <v>459</v>
      </c>
      <c r="L41" s="69">
        <v>0</v>
      </c>
      <c r="M41" s="70">
        <v>0</v>
      </c>
    </row>
    <row r="42" spans="1:13" x14ac:dyDescent="0.25">
      <c r="A42" s="49">
        <v>38</v>
      </c>
      <c r="B42" s="52" t="s">
        <v>105</v>
      </c>
      <c r="C42" s="52" t="s">
        <v>106</v>
      </c>
      <c r="D42" s="52" t="s">
        <v>107</v>
      </c>
      <c r="E42" s="52" t="s">
        <v>108</v>
      </c>
      <c r="F42" s="62" t="s">
        <v>149</v>
      </c>
      <c r="G42" s="49" t="s">
        <v>158</v>
      </c>
      <c r="H42" s="54" t="s">
        <v>165</v>
      </c>
      <c r="I42" s="54" t="s">
        <v>166</v>
      </c>
      <c r="J42" s="68">
        <v>64.5</v>
      </c>
      <c r="K42" s="69">
        <v>0</v>
      </c>
      <c r="L42" s="71">
        <v>0</v>
      </c>
      <c r="M42" s="70">
        <v>0</v>
      </c>
    </row>
    <row r="43" spans="1:13" x14ac:dyDescent="0.25">
      <c r="A43" s="47">
        <v>39</v>
      </c>
      <c r="B43" s="48" t="s">
        <v>105</v>
      </c>
      <c r="C43" s="48" t="s">
        <v>106</v>
      </c>
      <c r="D43" s="48" t="s">
        <v>107</v>
      </c>
      <c r="E43" s="48" t="s">
        <v>108</v>
      </c>
      <c r="F43" s="63" t="s">
        <v>149</v>
      </c>
      <c r="G43" s="47" t="s">
        <v>158</v>
      </c>
      <c r="H43" s="51" t="s">
        <v>167</v>
      </c>
      <c r="I43" s="51" t="s">
        <v>225</v>
      </c>
      <c r="J43" s="68">
        <v>3</v>
      </c>
      <c r="K43" s="69">
        <v>875</v>
      </c>
      <c r="L43" s="69">
        <v>2</v>
      </c>
      <c r="M43" s="70">
        <v>0.66666666666666663</v>
      </c>
    </row>
    <row r="44" spans="1:13" x14ac:dyDescent="0.25">
      <c r="A44" s="49">
        <v>40</v>
      </c>
      <c r="B44" s="52" t="s">
        <v>105</v>
      </c>
      <c r="C44" s="52" t="s">
        <v>106</v>
      </c>
      <c r="D44" s="52" t="s">
        <v>107</v>
      </c>
      <c r="E44" s="52" t="s">
        <v>108</v>
      </c>
      <c r="F44" s="62" t="s">
        <v>149</v>
      </c>
      <c r="G44" s="49" t="s">
        <v>158</v>
      </c>
      <c r="H44" s="54" t="s">
        <v>169</v>
      </c>
      <c r="I44" s="54" t="s">
        <v>170</v>
      </c>
      <c r="J44" s="68">
        <v>0</v>
      </c>
      <c r="K44" s="71">
        <v>12</v>
      </c>
      <c r="L44" s="71">
        <v>0</v>
      </c>
      <c r="M44" s="70">
        <v>0</v>
      </c>
    </row>
    <row r="45" spans="1:13" x14ac:dyDescent="0.25">
      <c r="A45" s="47">
        <v>41</v>
      </c>
      <c r="B45" s="48" t="s">
        <v>105</v>
      </c>
      <c r="C45" s="48" t="s">
        <v>106</v>
      </c>
      <c r="D45" s="48" t="s">
        <v>107</v>
      </c>
      <c r="E45" s="48" t="s">
        <v>108</v>
      </c>
      <c r="F45" s="63" t="s">
        <v>149</v>
      </c>
      <c r="G45" s="47" t="s">
        <v>158</v>
      </c>
      <c r="H45" s="51" t="s">
        <v>171</v>
      </c>
      <c r="I45" s="51" t="s">
        <v>172</v>
      </c>
      <c r="J45" s="68">
        <v>1</v>
      </c>
      <c r="K45" s="69">
        <v>0</v>
      </c>
      <c r="L45" s="69">
        <v>0</v>
      </c>
      <c r="M45" s="70">
        <v>0</v>
      </c>
    </row>
    <row r="46" spans="1:13" x14ac:dyDescent="0.25">
      <c r="A46" s="49">
        <v>42</v>
      </c>
      <c r="B46" s="52" t="s">
        <v>105</v>
      </c>
      <c r="C46" s="52" t="s">
        <v>106</v>
      </c>
      <c r="D46" s="52" t="s">
        <v>107</v>
      </c>
      <c r="E46" s="52" t="s">
        <v>108</v>
      </c>
      <c r="F46" s="62" t="s">
        <v>149</v>
      </c>
      <c r="G46" s="49" t="s">
        <v>158</v>
      </c>
      <c r="H46" s="49" t="s">
        <v>173</v>
      </c>
      <c r="I46" s="49" t="s">
        <v>174</v>
      </c>
      <c r="J46" s="68">
        <v>0.5</v>
      </c>
      <c r="K46" s="71">
        <v>571</v>
      </c>
      <c r="L46" s="71">
        <v>9</v>
      </c>
      <c r="M46" s="70">
        <v>4.333333333333333</v>
      </c>
    </row>
    <row r="47" spans="1:13" x14ac:dyDescent="0.25">
      <c r="A47" s="47">
        <v>43</v>
      </c>
      <c r="B47" s="48" t="s">
        <v>105</v>
      </c>
      <c r="C47" s="48" t="s">
        <v>106</v>
      </c>
      <c r="D47" s="48" t="s">
        <v>107</v>
      </c>
      <c r="E47" s="48" t="s">
        <v>108</v>
      </c>
      <c r="F47" s="63" t="s">
        <v>175</v>
      </c>
      <c r="G47" s="47" t="s">
        <v>176</v>
      </c>
      <c r="H47" s="51" t="s">
        <v>177</v>
      </c>
      <c r="I47" s="51" t="s">
        <v>178</v>
      </c>
      <c r="J47" s="68">
        <v>10</v>
      </c>
      <c r="K47" s="69">
        <v>1</v>
      </c>
      <c r="L47" s="69">
        <v>0</v>
      </c>
      <c r="M47" s="70">
        <v>0</v>
      </c>
    </row>
    <row r="48" spans="1:13" x14ac:dyDescent="0.25">
      <c r="A48" s="49">
        <v>44</v>
      </c>
      <c r="B48" s="52" t="s">
        <v>105</v>
      </c>
      <c r="C48" s="52" t="s">
        <v>106</v>
      </c>
      <c r="D48" s="52" t="s">
        <v>107</v>
      </c>
      <c r="E48" s="52" t="s">
        <v>108</v>
      </c>
      <c r="F48" s="62" t="s">
        <v>175</v>
      </c>
      <c r="G48" s="64" t="s">
        <v>176</v>
      </c>
      <c r="H48" s="64" t="s">
        <v>179</v>
      </c>
      <c r="I48" s="49" t="s">
        <v>180</v>
      </c>
      <c r="J48" s="68">
        <v>454.5</v>
      </c>
      <c r="K48" s="71">
        <v>61</v>
      </c>
      <c r="L48" s="71">
        <v>8</v>
      </c>
      <c r="M48" s="70">
        <v>45.666666666666664</v>
      </c>
    </row>
    <row r="49" spans="1:13" x14ac:dyDescent="0.25">
      <c r="A49" s="47">
        <v>45</v>
      </c>
      <c r="B49" s="48" t="s">
        <v>105</v>
      </c>
      <c r="C49" s="48" t="s">
        <v>106</v>
      </c>
      <c r="D49" s="48" t="s">
        <v>107</v>
      </c>
      <c r="E49" s="48" t="s">
        <v>108</v>
      </c>
      <c r="F49" s="63" t="s">
        <v>175</v>
      </c>
      <c r="G49" s="47" t="s">
        <v>176</v>
      </c>
      <c r="H49" s="47" t="s">
        <v>54</v>
      </c>
      <c r="I49" s="47" t="s">
        <v>181</v>
      </c>
      <c r="J49" s="68">
        <v>0</v>
      </c>
      <c r="K49" s="69">
        <v>1</v>
      </c>
      <c r="L49" s="69">
        <v>0</v>
      </c>
      <c r="M49" s="70">
        <v>0</v>
      </c>
    </row>
    <row r="50" spans="1:13" x14ac:dyDescent="0.25">
      <c r="A50" s="49">
        <v>46</v>
      </c>
      <c r="B50" s="52" t="s">
        <v>105</v>
      </c>
      <c r="C50" s="52" t="s">
        <v>106</v>
      </c>
      <c r="D50" s="52" t="s">
        <v>107</v>
      </c>
      <c r="E50" s="52" t="s">
        <v>108</v>
      </c>
      <c r="F50" s="62" t="s">
        <v>182</v>
      </c>
      <c r="G50" s="49" t="s">
        <v>183</v>
      </c>
      <c r="H50" s="54" t="s">
        <v>184</v>
      </c>
      <c r="I50" s="54" t="s">
        <v>185</v>
      </c>
      <c r="J50" s="68">
        <v>14</v>
      </c>
      <c r="K50" s="71">
        <v>1</v>
      </c>
      <c r="L50" s="71">
        <v>4</v>
      </c>
      <c r="M50" s="70">
        <v>0.66666666666666663</v>
      </c>
    </row>
    <row r="51" spans="1:13" x14ac:dyDescent="0.25">
      <c r="A51" s="47">
        <v>47</v>
      </c>
      <c r="B51" s="48" t="s">
        <v>105</v>
      </c>
      <c r="C51" s="48" t="s">
        <v>106</v>
      </c>
      <c r="D51" s="48" t="s">
        <v>107</v>
      </c>
      <c r="E51" s="48" t="s">
        <v>108</v>
      </c>
      <c r="F51" s="63" t="s">
        <v>186</v>
      </c>
      <c r="G51" s="47" t="s">
        <v>187</v>
      </c>
      <c r="H51" s="47" t="s">
        <v>54</v>
      </c>
      <c r="I51" s="47" t="s">
        <v>188</v>
      </c>
      <c r="J51" s="68">
        <v>0.5</v>
      </c>
      <c r="K51" s="69">
        <v>0</v>
      </c>
      <c r="L51" s="69">
        <v>0</v>
      </c>
      <c r="M51" s="70">
        <v>1.3333333333333333</v>
      </c>
    </row>
    <row r="52" spans="1:13" x14ac:dyDescent="0.25">
      <c r="A52" s="49">
        <v>48</v>
      </c>
      <c r="B52" s="52" t="s">
        <v>105</v>
      </c>
      <c r="C52" s="52" t="s">
        <v>106</v>
      </c>
      <c r="D52" s="52" t="s">
        <v>107</v>
      </c>
      <c r="E52" s="52" t="s">
        <v>108</v>
      </c>
      <c r="F52" s="62" t="s">
        <v>186</v>
      </c>
      <c r="G52" s="49" t="s">
        <v>187</v>
      </c>
      <c r="H52" s="49" t="s">
        <v>54</v>
      </c>
      <c r="I52" s="49" t="s">
        <v>189</v>
      </c>
      <c r="J52" s="68">
        <v>0</v>
      </c>
      <c r="K52" s="71">
        <v>10</v>
      </c>
      <c r="L52" s="71">
        <v>0</v>
      </c>
      <c r="M52" s="70">
        <v>11.666666666666666</v>
      </c>
    </row>
    <row r="53" spans="1:13" x14ac:dyDescent="0.25">
      <c r="A53" s="47">
        <v>49</v>
      </c>
      <c r="B53" s="48" t="s">
        <v>105</v>
      </c>
      <c r="C53" s="48" t="s">
        <v>106</v>
      </c>
      <c r="D53" s="48" t="s">
        <v>107</v>
      </c>
      <c r="E53" s="48" t="s">
        <v>108</v>
      </c>
      <c r="F53" s="63" t="s">
        <v>186</v>
      </c>
      <c r="G53" s="47" t="s">
        <v>190</v>
      </c>
      <c r="H53" s="51" t="s">
        <v>191</v>
      </c>
      <c r="I53" s="51" t="s">
        <v>226</v>
      </c>
      <c r="J53" s="68">
        <v>1</v>
      </c>
      <c r="K53" s="69">
        <v>0</v>
      </c>
      <c r="L53" s="69">
        <v>0</v>
      </c>
      <c r="M53" s="70">
        <v>0</v>
      </c>
    </row>
    <row r="54" spans="1:13" x14ac:dyDescent="0.25">
      <c r="A54" s="49">
        <v>50</v>
      </c>
      <c r="B54" s="52" t="s">
        <v>105</v>
      </c>
      <c r="C54" s="52" t="s">
        <v>106</v>
      </c>
      <c r="D54" s="52" t="s">
        <v>107</v>
      </c>
      <c r="E54" s="52" t="s">
        <v>108</v>
      </c>
      <c r="F54" s="62" t="s">
        <v>186</v>
      </c>
      <c r="G54" s="49" t="s">
        <v>54</v>
      </c>
      <c r="H54" s="49" t="s">
        <v>54</v>
      </c>
      <c r="I54" s="49" t="s">
        <v>193</v>
      </c>
      <c r="J54" s="68">
        <v>0</v>
      </c>
      <c r="K54" s="71">
        <v>11</v>
      </c>
      <c r="L54" s="71">
        <v>0</v>
      </c>
      <c r="M54" s="70">
        <v>0.66666666666666663</v>
      </c>
    </row>
    <row r="55" spans="1:13" x14ac:dyDescent="0.25">
      <c r="A55" s="47">
        <v>51</v>
      </c>
      <c r="B55" s="48" t="s">
        <v>105</v>
      </c>
      <c r="C55" s="48" t="s">
        <v>106</v>
      </c>
      <c r="D55" s="48" t="s">
        <v>107</v>
      </c>
      <c r="E55" s="48" t="s">
        <v>108</v>
      </c>
      <c r="F55" s="63" t="s">
        <v>194</v>
      </c>
      <c r="G55" s="47" t="s">
        <v>195</v>
      </c>
      <c r="H55" s="51" t="s">
        <v>196</v>
      </c>
      <c r="I55" s="51" t="s">
        <v>197</v>
      </c>
      <c r="J55" s="68">
        <v>0.5</v>
      </c>
      <c r="K55" s="69">
        <v>0</v>
      </c>
      <c r="L55" s="69">
        <v>0</v>
      </c>
      <c r="M55" s="70">
        <v>1</v>
      </c>
    </row>
    <row r="56" spans="1:13" x14ac:dyDescent="0.25">
      <c r="A56" s="49">
        <v>52</v>
      </c>
      <c r="B56" s="52" t="s">
        <v>105</v>
      </c>
      <c r="C56" s="52" t="s">
        <v>106</v>
      </c>
      <c r="D56" s="52" t="s">
        <v>107</v>
      </c>
      <c r="E56" s="52" t="s">
        <v>108</v>
      </c>
      <c r="F56" s="62" t="s">
        <v>194</v>
      </c>
      <c r="G56" s="49" t="s">
        <v>198</v>
      </c>
      <c r="H56" s="54" t="s">
        <v>199</v>
      </c>
      <c r="I56" s="54" t="s">
        <v>227</v>
      </c>
      <c r="J56" s="68">
        <v>18.5</v>
      </c>
      <c r="K56" s="71">
        <v>1</v>
      </c>
      <c r="L56" s="71">
        <v>28</v>
      </c>
      <c r="M56" s="70">
        <v>1.6666666666666667</v>
      </c>
    </row>
    <row r="57" spans="1:13" x14ac:dyDescent="0.25">
      <c r="A57" s="47">
        <v>53</v>
      </c>
      <c r="B57" s="48" t="s">
        <v>105</v>
      </c>
      <c r="C57" s="48" t="s">
        <v>106</v>
      </c>
      <c r="D57" s="48" t="s">
        <v>107</v>
      </c>
      <c r="E57" s="48" t="s">
        <v>108</v>
      </c>
      <c r="F57" s="63" t="s">
        <v>201</v>
      </c>
      <c r="G57" s="47" t="s">
        <v>202</v>
      </c>
      <c r="H57" s="51" t="s">
        <v>203</v>
      </c>
      <c r="I57" s="51" t="s">
        <v>204</v>
      </c>
      <c r="J57" s="68">
        <v>0</v>
      </c>
      <c r="K57" s="69">
        <v>0</v>
      </c>
      <c r="L57" s="69">
        <v>0</v>
      </c>
      <c r="M57" s="70">
        <v>1.3333333333333333</v>
      </c>
    </row>
    <row r="58" spans="1:13" x14ac:dyDescent="0.25">
      <c r="A58" s="49">
        <v>54</v>
      </c>
      <c r="B58" s="52" t="s">
        <v>105</v>
      </c>
      <c r="C58" s="52" t="s">
        <v>106</v>
      </c>
      <c r="D58" s="52" t="s">
        <v>107</v>
      </c>
      <c r="E58" s="52" t="s">
        <v>108</v>
      </c>
      <c r="F58" s="62" t="s">
        <v>205</v>
      </c>
      <c r="G58" s="49" t="s">
        <v>206</v>
      </c>
      <c r="H58" s="54" t="s">
        <v>207</v>
      </c>
      <c r="I58" s="54" t="s">
        <v>208</v>
      </c>
      <c r="J58" s="68">
        <v>4</v>
      </c>
      <c r="K58" s="71">
        <v>0</v>
      </c>
      <c r="L58" s="71">
        <v>0</v>
      </c>
      <c r="M58" s="70">
        <v>0.66666666666666663</v>
      </c>
    </row>
    <row r="59" spans="1:13" x14ac:dyDescent="0.25">
      <c r="A59" s="47">
        <v>55</v>
      </c>
      <c r="B59" s="48" t="s">
        <v>105</v>
      </c>
      <c r="C59" s="48" t="s">
        <v>106</v>
      </c>
      <c r="D59" s="48" t="s">
        <v>107</v>
      </c>
      <c r="E59" s="48" t="s">
        <v>108</v>
      </c>
      <c r="F59" s="63" t="s">
        <v>54</v>
      </c>
      <c r="G59" s="47" t="s">
        <v>54</v>
      </c>
      <c r="H59" s="47" t="s">
        <v>54</v>
      </c>
      <c r="I59" s="47" t="s">
        <v>209</v>
      </c>
      <c r="J59" s="68">
        <v>0</v>
      </c>
      <c r="K59" s="69">
        <v>62</v>
      </c>
      <c r="L59" s="69">
        <v>0</v>
      </c>
      <c r="M59" s="70">
        <v>0</v>
      </c>
    </row>
    <row r="60" spans="1:13" x14ac:dyDescent="0.25">
      <c r="A60" s="49">
        <v>56</v>
      </c>
      <c r="B60" s="52" t="s">
        <v>105</v>
      </c>
      <c r="C60" s="52" t="s">
        <v>106</v>
      </c>
      <c r="D60" s="52" t="s">
        <v>107</v>
      </c>
      <c r="E60" s="52" t="s">
        <v>108</v>
      </c>
      <c r="F60" s="62" t="s">
        <v>54</v>
      </c>
      <c r="G60" s="64" t="s">
        <v>54</v>
      </c>
      <c r="H60" s="64" t="s">
        <v>54</v>
      </c>
      <c r="I60" s="49" t="s">
        <v>210</v>
      </c>
      <c r="J60" s="68">
        <v>0</v>
      </c>
      <c r="K60" s="71">
        <v>109</v>
      </c>
      <c r="L60" s="71">
        <v>0</v>
      </c>
      <c r="M60" s="70">
        <v>0</v>
      </c>
    </row>
    <row r="61" spans="1:13" x14ac:dyDescent="0.25">
      <c r="A61" s="47">
        <v>57</v>
      </c>
      <c r="B61" s="48" t="s">
        <v>105</v>
      </c>
      <c r="C61" s="48" t="s">
        <v>106</v>
      </c>
      <c r="D61" s="48" t="s">
        <v>107</v>
      </c>
      <c r="E61" s="48" t="s">
        <v>108</v>
      </c>
      <c r="F61" s="63" t="s">
        <v>54</v>
      </c>
      <c r="G61" s="47" t="s">
        <v>54</v>
      </c>
      <c r="H61" s="47" t="s">
        <v>54</v>
      </c>
      <c r="I61" s="65" t="s">
        <v>211</v>
      </c>
      <c r="J61" s="68">
        <v>5</v>
      </c>
      <c r="K61" s="81">
        <v>0</v>
      </c>
      <c r="L61" s="81">
        <v>5</v>
      </c>
      <c r="M61" s="70">
        <v>0</v>
      </c>
    </row>
    <row r="62" spans="1:13" x14ac:dyDescent="0.25">
      <c r="A62" s="66"/>
      <c r="B62" s="67"/>
      <c r="C62" s="67"/>
      <c r="D62" s="67"/>
      <c r="E62" s="67"/>
      <c r="F62" s="66"/>
      <c r="G62" s="66"/>
      <c r="H62" s="66"/>
      <c r="I62" s="47"/>
      <c r="J62" s="82">
        <f>SUM(J2:J61)</f>
        <v>13171.5</v>
      </c>
      <c r="K62" s="82">
        <f t="shared" ref="K62:M62" si="0">SUM(K2:K61)</f>
        <v>10379</v>
      </c>
      <c r="L62" s="82">
        <f t="shared" si="0"/>
        <v>1541</v>
      </c>
      <c r="M62" s="82">
        <f t="shared" si="0"/>
        <v>4535.3333333333339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E36D-3F6B-42F0-9114-CF4B77356B09}">
  <sheetPr codeName="Sheet4"/>
  <dimension ref="A1:J61"/>
  <sheetViews>
    <sheetView workbookViewId="0">
      <selection activeCell="A11" activeCellId="3" sqref="A2:XFD2 A6:XFD6 A9:XFD9 A11:XFD11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2" bestFit="1" customWidth="1"/>
    <col min="4" max="4" width="12.7109375" bestFit="1" customWidth="1"/>
    <col min="5" max="5" width="14.5703125" bestFit="1" customWidth="1"/>
    <col min="6" max="6" width="16.5703125" bestFit="1" customWidth="1"/>
    <col min="7" max="7" width="20.85546875" bestFit="1" customWidth="1"/>
    <col min="8" max="8" width="19.85546875" bestFit="1" customWidth="1"/>
    <col min="9" max="9" width="33.28515625" bestFit="1" customWidth="1"/>
    <col min="10" max="10" width="11.140625" bestFit="1" customWidth="1"/>
  </cols>
  <sheetData>
    <row r="1" spans="1:10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214</v>
      </c>
    </row>
    <row r="2" spans="1:10" x14ac:dyDescent="0.25">
      <c r="A2" s="47">
        <v>1</v>
      </c>
      <c r="B2" s="48" t="s">
        <v>20</v>
      </c>
      <c r="C2" s="48" t="s">
        <v>21</v>
      </c>
      <c r="D2" s="48" t="s">
        <v>22</v>
      </c>
      <c r="E2" s="48" t="s">
        <v>23</v>
      </c>
      <c r="F2" s="50" t="s">
        <v>24</v>
      </c>
      <c r="G2" s="47" t="s">
        <v>25</v>
      </c>
      <c r="H2" s="51" t="s">
        <v>26</v>
      </c>
      <c r="I2" s="51" t="s">
        <v>217</v>
      </c>
      <c r="J2" s="69">
        <v>0</v>
      </c>
    </row>
    <row r="3" spans="1:10" x14ac:dyDescent="0.25">
      <c r="A3" s="49">
        <v>2</v>
      </c>
      <c r="B3" s="52" t="s">
        <v>28</v>
      </c>
      <c r="C3" s="52" t="s">
        <v>29</v>
      </c>
      <c r="D3" s="52" t="s">
        <v>30</v>
      </c>
      <c r="E3" s="52" t="s">
        <v>31</v>
      </c>
      <c r="F3" s="53" t="s">
        <v>32</v>
      </c>
      <c r="G3" s="49" t="s">
        <v>33</v>
      </c>
      <c r="H3" s="49" t="s">
        <v>34</v>
      </c>
      <c r="I3" s="54" t="s">
        <v>34</v>
      </c>
      <c r="J3" s="71">
        <v>43</v>
      </c>
    </row>
    <row r="4" spans="1:10" x14ac:dyDescent="0.25">
      <c r="A4" s="47">
        <v>3</v>
      </c>
      <c r="B4" s="48" t="s">
        <v>28</v>
      </c>
      <c r="C4" s="48" t="s">
        <v>29</v>
      </c>
      <c r="D4" s="48" t="s">
        <v>30</v>
      </c>
      <c r="E4" s="48" t="s">
        <v>35</v>
      </c>
      <c r="F4" s="50" t="s">
        <v>36</v>
      </c>
      <c r="G4" s="47" t="s">
        <v>37</v>
      </c>
      <c r="H4" s="47" t="s">
        <v>38</v>
      </c>
      <c r="I4" s="51" t="s">
        <v>38</v>
      </c>
      <c r="J4" s="69">
        <v>207</v>
      </c>
    </row>
    <row r="5" spans="1:10" x14ac:dyDescent="0.25">
      <c r="A5" s="47">
        <v>13</v>
      </c>
      <c r="B5" s="48" t="s">
        <v>28</v>
      </c>
      <c r="C5" s="48" t="s">
        <v>29</v>
      </c>
      <c r="D5" s="48" t="s">
        <v>30</v>
      </c>
      <c r="E5" s="48" t="s">
        <v>35</v>
      </c>
      <c r="F5" s="50" t="s">
        <v>39</v>
      </c>
      <c r="G5" s="47" t="s">
        <v>40</v>
      </c>
      <c r="H5" s="47" t="s">
        <v>41</v>
      </c>
      <c r="I5" s="47" t="s">
        <v>41</v>
      </c>
      <c r="J5" s="69">
        <v>1107</v>
      </c>
    </row>
    <row r="6" spans="1:10" x14ac:dyDescent="0.25">
      <c r="A6" s="49">
        <v>14</v>
      </c>
      <c r="B6" s="52" t="s">
        <v>28</v>
      </c>
      <c r="C6" s="52" t="s">
        <v>29</v>
      </c>
      <c r="D6" s="52" t="s">
        <v>30</v>
      </c>
      <c r="E6" s="52" t="s">
        <v>35</v>
      </c>
      <c r="F6" s="53" t="s">
        <v>42</v>
      </c>
      <c r="G6" s="49" t="s">
        <v>43</v>
      </c>
      <c r="H6" s="54" t="s">
        <v>44</v>
      </c>
      <c r="I6" s="54" t="s">
        <v>45</v>
      </c>
      <c r="J6" s="71">
        <v>0</v>
      </c>
    </row>
    <row r="7" spans="1:10" x14ac:dyDescent="0.25">
      <c r="A7" s="47">
        <v>15</v>
      </c>
      <c r="B7" s="48" t="s">
        <v>28</v>
      </c>
      <c r="C7" s="48" t="s">
        <v>29</v>
      </c>
      <c r="D7" s="48" t="s">
        <v>30</v>
      </c>
      <c r="E7" s="48" t="s">
        <v>35</v>
      </c>
      <c r="F7" s="50" t="s">
        <v>42</v>
      </c>
      <c r="G7" s="47" t="s">
        <v>46</v>
      </c>
      <c r="H7" s="47" t="s">
        <v>46</v>
      </c>
      <c r="I7" s="47" t="s">
        <v>47</v>
      </c>
      <c r="J7" s="69">
        <v>206</v>
      </c>
    </row>
    <row r="8" spans="1:10" x14ac:dyDescent="0.25">
      <c r="A8" s="49">
        <v>16</v>
      </c>
      <c r="B8" s="52" t="s">
        <v>28</v>
      </c>
      <c r="C8" s="52" t="s">
        <v>29</v>
      </c>
      <c r="D8" s="52" t="s">
        <v>30</v>
      </c>
      <c r="E8" s="52" t="s">
        <v>35</v>
      </c>
      <c r="F8" s="53" t="s">
        <v>48</v>
      </c>
      <c r="G8" s="49" t="s">
        <v>49</v>
      </c>
      <c r="H8" s="54" t="s">
        <v>50</v>
      </c>
      <c r="I8" s="54" t="s">
        <v>218</v>
      </c>
      <c r="J8" s="71">
        <v>1173</v>
      </c>
    </row>
    <row r="9" spans="1:10" x14ac:dyDescent="0.25">
      <c r="A9" s="49">
        <v>18</v>
      </c>
      <c r="B9" s="52" t="s">
        <v>28</v>
      </c>
      <c r="C9" s="52" t="s">
        <v>29</v>
      </c>
      <c r="D9" s="52" t="s">
        <v>52</v>
      </c>
      <c r="E9" s="52" t="s">
        <v>53</v>
      </c>
      <c r="F9" s="53" t="s">
        <v>54</v>
      </c>
      <c r="G9" s="49" t="s">
        <v>55</v>
      </c>
      <c r="H9" s="49" t="s">
        <v>55</v>
      </c>
      <c r="I9" s="49" t="s">
        <v>56</v>
      </c>
      <c r="J9" s="71">
        <v>0</v>
      </c>
    </row>
    <row r="10" spans="1:10" x14ac:dyDescent="0.25">
      <c r="A10" s="47">
        <v>19</v>
      </c>
      <c r="B10" s="48" t="s">
        <v>57</v>
      </c>
      <c r="C10" s="48" t="s">
        <v>21</v>
      </c>
      <c r="D10" s="48" t="s">
        <v>58</v>
      </c>
      <c r="E10" s="48" t="s">
        <v>21</v>
      </c>
      <c r="F10" s="50" t="s">
        <v>59</v>
      </c>
      <c r="G10" s="47" t="s">
        <v>60</v>
      </c>
      <c r="H10" s="51" t="s">
        <v>61</v>
      </c>
      <c r="I10" s="51" t="s">
        <v>219</v>
      </c>
      <c r="J10" s="69">
        <v>2</v>
      </c>
    </row>
    <row r="11" spans="1:10" x14ac:dyDescent="0.25">
      <c r="A11" s="49">
        <v>58</v>
      </c>
      <c r="B11" s="52" t="s">
        <v>63</v>
      </c>
      <c r="C11" s="52" t="s">
        <v>21</v>
      </c>
      <c r="D11" s="52" t="s">
        <v>64</v>
      </c>
      <c r="E11" s="52" t="s">
        <v>65</v>
      </c>
      <c r="F11" s="50" t="s">
        <v>66</v>
      </c>
      <c r="G11" s="49" t="s">
        <v>67</v>
      </c>
      <c r="H11" s="49" t="s">
        <v>68</v>
      </c>
      <c r="I11" s="49" t="s">
        <v>68</v>
      </c>
      <c r="J11" s="71">
        <v>0</v>
      </c>
    </row>
    <row r="12" spans="1:10" x14ac:dyDescent="0.25">
      <c r="A12" s="47">
        <v>59</v>
      </c>
      <c r="B12" s="48" t="s">
        <v>69</v>
      </c>
      <c r="C12" s="48" t="s">
        <v>21</v>
      </c>
      <c r="D12" s="48" t="s">
        <v>70</v>
      </c>
      <c r="E12" s="48" t="s">
        <v>71</v>
      </c>
      <c r="F12" s="55" t="s">
        <v>72</v>
      </c>
      <c r="G12" s="47" t="s">
        <v>73</v>
      </c>
      <c r="H12" s="47" t="s">
        <v>74</v>
      </c>
      <c r="I12" s="47" t="s">
        <v>74</v>
      </c>
      <c r="J12" s="69">
        <v>0</v>
      </c>
    </row>
    <row r="13" spans="1:10" x14ac:dyDescent="0.25">
      <c r="A13" s="49">
        <v>60</v>
      </c>
      <c r="B13" s="52" t="s">
        <v>69</v>
      </c>
      <c r="C13" s="52" t="s">
        <v>21</v>
      </c>
      <c r="D13" s="52" t="s">
        <v>70</v>
      </c>
      <c r="E13" s="52" t="s">
        <v>71</v>
      </c>
      <c r="F13" s="56" t="s">
        <v>75</v>
      </c>
      <c r="G13" s="49" t="s">
        <v>76</v>
      </c>
      <c r="H13" s="49" t="s">
        <v>77</v>
      </c>
      <c r="I13" s="49" t="s">
        <v>77</v>
      </c>
      <c r="J13" s="71">
        <v>0</v>
      </c>
    </row>
    <row r="14" spans="1:10" x14ac:dyDescent="0.25">
      <c r="A14" s="49">
        <v>4</v>
      </c>
      <c r="B14" s="52" t="s">
        <v>28</v>
      </c>
      <c r="C14" s="52" t="s">
        <v>29</v>
      </c>
      <c r="D14" s="52" t="s">
        <v>30</v>
      </c>
      <c r="E14" s="52" t="s">
        <v>35</v>
      </c>
      <c r="F14" s="57" t="s">
        <v>39</v>
      </c>
      <c r="G14" s="49" t="s">
        <v>78</v>
      </c>
      <c r="H14" s="54" t="s">
        <v>79</v>
      </c>
      <c r="I14" s="54" t="s">
        <v>220</v>
      </c>
      <c r="J14" s="71">
        <v>0</v>
      </c>
    </row>
    <row r="15" spans="1:10" x14ac:dyDescent="0.25">
      <c r="A15" s="47">
        <v>5</v>
      </c>
      <c r="B15" s="48" t="s">
        <v>28</v>
      </c>
      <c r="C15" s="48" t="s">
        <v>29</v>
      </c>
      <c r="D15" s="48" t="s">
        <v>30</v>
      </c>
      <c r="E15" s="48" t="s">
        <v>35</v>
      </c>
      <c r="F15" s="58" t="s">
        <v>39</v>
      </c>
      <c r="G15" s="47" t="s">
        <v>81</v>
      </c>
      <c r="H15" s="51" t="s">
        <v>82</v>
      </c>
      <c r="I15" s="51" t="s">
        <v>221</v>
      </c>
      <c r="J15" s="69">
        <v>9</v>
      </c>
    </row>
    <row r="16" spans="1:10" x14ac:dyDescent="0.25">
      <c r="A16" s="49">
        <v>6</v>
      </c>
      <c r="B16" s="52" t="s">
        <v>28</v>
      </c>
      <c r="C16" s="52" t="s">
        <v>29</v>
      </c>
      <c r="D16" s="52" t="s">
        <v>30</v>
      </c>
      <c r="E16" s="52" t="s">
        <v>35</v>
      </c>
      <c r="F16" s="57" t="s">
        <v>39</v>
      </c>
      <c r="G16" s="49" t="s">
        <v>84</v>
      </c>
      <c r="H16" s="54" t="s">
        <v>85</v>
      </c>
      <c r="I16" s="54" t="s">
        <v>86</v>
      </c>
      <c r="J16" s="71">
        <v>3</v>
      </c>
    </row>
    <row r="17" spans="1:10" x14ac:dyDescent="0.25">
      <c r="A17" s="59">
        <v>7</v>
      </c>
      <c r="B17" s="60" t="s">
        <v>28</v>
      </c>
      <c r="C17" s="60" t="s">
        <v>29</v>
      </c>
      <c r="D17" s="60" t="s">
        <v>30</v>
      </c>
      <c r="E17" s="60" t="s">
        <v>35</v>
      </c>
      <c r="F17" s="57" t="s">
        <v>39</v>
      </c>
      <c r="G17" s="59" t="s">
        <v>84</v>
      </c>
      <c r="H17" s="61" t="s">
        <v>85</v>
      </c>
      <c r="I17" s="61" t="s">
        <v>87</v>
      </c>
      <c r="J17" s="73">
        <v>123</v>
      </c>
    </row>
    <row r="18" spans="1:10" x14ac:dyDescent="0.25">
      <c r="A18" s="49">
        <v>8</v>
      </c>
      <c r="B18" s="52" t="s">
        <v>28</v>
      </c>
      <c r="C18" s="52" t="s">
        <v>29</v>
      </c>
      <c r="D18" s="52" t="s">
        <v>30</v>
      </c>
      <c r="E18" s="52" t="s">
        <v>35</v>
      </c>
      <c r="F18" s="57" t="s">
        <v>39</v>
      </c>
      <c r="G18" s="49" t="s">
        <v>84</v>
      </c>
      <c r="H18" s="54" t="s">
        <v>88</v>
      </c>
      <c r="I18" s="54" t="s">
        <v>89</v>
      </c>
      <c r="J18" s="71">
        <v>790</v>
      </c>
    </row>
    <row r="19" spans="1:10" x14ac:dyDescent="0.25">
      <c r="A19" s="47">
        <v>9</v>
      </c>
      <c r="B19" s="48" t="s">
        <v>28</v>
      </c>
      <c r="C19" s="48" t="s">
        <v>29</v>
      </c>
      <c r="D19" s="48" t="s">
        <v>30</v>
      </c>
      <c r="E19" s="48" t="s">
        <v>35</v>
      </c>
      <c r="F19" s="58" t="s">
        <v>39</v>
      </c>
      <c r="G19" s="47" t="s">
        <v>90</v>
      </c>
      <c r="H19" s="51" t="s">
        <v>91</v>
      </c>
      <c r="I19" s="51" t="s">
        <v>92</v>
      </c>
      <c r="J19" s="76">
        <v>216</v>
      </c>
    </row>
    <row r="20" spans="1:10" x14ac:dyDescent="0.25">
      <c r="A20" s="49">
        <v>10</v>
      </c>
      <c r="B20" s="52" t="s">
        <v>28</v>
      </c>
      <c r="C20" s="52" t="s">
        <v>29</v>
      </c>
      <c r="D20" s="52" t="s">
        <v>30</v>
      </c>
      <c r="E20" s="52" t="s">
        <v>35</v>
      </c>
      <c r="F20" s="57" t="s">
        <v>39</v>
      </c>
      <c r="G20" s="49" t="s">
        <v>90</v>
      </c>
      <c r="H20" s="54" t="s">
        <v>93</v>
      </c>
      <c r="I20" s="54" t="s">
        <v>94</v>
      </c>
      <c r="J20" s="71">
        <v>177</v>
      </c>
    </row>
    <row r="21" spans="1:10" x14ac:dyDescent="0.25">
      <c r="A21" s="59">
        <v>11</v>
      </c>
      <c r="B21" s="60" t="s">
        <v>28</v>
      </c>
      <c r="C21" s="60" t="s">
        <v>29</v>
      </c>
      <c r="D21" s="60" t="s">
        <v>30</v>
      </c>
      <c r="E21" s="60" t="s">
        <v>35</v>
      </c>
      <c r="F21" s="57" t="s">
        <v>39</v>
      </c>
      <c r="G21" s="59" t="s">
        <v>90</v>
      </c>
      <c r="H21" s="61" t="s">
        <v>95</v>
      </c>
      <c r="I21" s="61" t="s">
        <v>96</v>
      </c>
      <c r="J21" s="79">
        <v>426</v>
      </c>
    </row>
    <row r="22" spans="1:10" x14ac:dyDescent="0.25">
      <c r="A22" s="49">
        <v>12</v>
      </c>
      <c r="B22" s="52" t="s">
        <v>28</v>
      </c>
      <c r="C22" s="52" t="s">
        <v>29</v>
      </c>
      <c r="D22" s="52" t="s">
        <v>30</v>
      </c>
      <c r="E22" s="52" t="s">
        <v>35</v>
      </c>
      <c r="F22" s="57" t="s">
        <v>39</v>
      </c>
      <c r="G22" s="49" t="s">
        <v>97</v>
      </c>
      <c r="H22" s="54" t="s">
        <v>98</v>
      </c>
      <c r="I22" s="54" t="s">
        <v>222</v>
      </c>
      <c r="J22" s="71">
        <v>1869</v>
      </c>
    </row>
    <row r="23" spans="1:10" x14ac:dyDescent="0.25">
      <c r="A23" s="47">
        <v>17</v>
      </c>
      <c r="B23" s="48" t="s">
        <v>28</v>
      </c>
      <c r="C23" s="48" t="s">
        <v>29</v>
      </c>
      <c r="D23" s="48" t="s">
        <v>30</v>
      </c>
      <c r="E23" s="48" t="s">
        <v>100</v>
      </c>
      <c r="F23" s="58" t="s">
        <v>101</v>
      </c>
      <c r="G23" s="47" t="s">
        <v>102</v>
      </c>
      <c r="H23" s="51" t="s">
        <v>103</v>
      </c>
      <c r="I23" s="47" t="s">
        <v>223</v>
      </c>
      <c r="J23" s="69">
        <v>0</v>
      </c>
    </row>
    <row r="24" spans="1:10" x14ac:dyDescent="0.25">
      <c r="A24" s="49">
        <v>20</v>
      </c>
      <c r="B24" s="52" t="s">
        <v>105</v>
      </c>
      <c r="C24" s="52" t="s">
        <v>106</v>
      </c>
      <c r="D24" s="52" t="s">
        <v>107</v>
      </c>
      <c r="E24" s="52" t="s">
        <v>108</v>
      </c>
      <c r="F24" s="62" t="s">
        <v>109</v>
      </c>
      <c r="G24" s="49" t="s">
        <v>110</v>
      </c>
      <c r="H24" s="54" t="s">
        <v>111</v>
      </c>
      <c r="I24" s="54" t="s">
        <v>112</v>
      </c>
      <c r="J24" s="71">
        <v>56</v>
      </c>
    </row>
    <row r="25" spans="1:10" x14ac:dyDescent="0.25">
      <c r="A25" s="47">
        <v>21</v>
      </c>
      <c r="B25" s="48" t="s">
        <v>105</v>
      </c>
      <c r="C25" s="48" t="s">
        <v>106</v>
      </c>
      <c r="D25" s="48" t="s">
        <v>107</v>
      </c>
      <c r="E25" s="48" t="s">
        <v>108</v>
      </c>
      <c r="F25" s="63" t="s">
        <v>109</v>
      </c>
      <c r="G25" s="47" t="s">
        <v>113</v>
      </c>
      <c r="H25" s="51" t="s">
        <v>114</v>
      </c>
      <c r="I25" s="51" t="s">
        <v>115</v>
      </c>
      <c r="J25" s="69">
        <v>1</v>
      </c>
    </row>
    <row r="26" spans="1:10" x14ac:dyDescent="0.25">
      <c r="A26" s="49">
        <v>22</v>
      </c>
      <c r="B26" s="52" t="s">
        <v>105</v>
      </c>
      <c r="C26" s="52" t="s">
        <v>106</v>
      </c>
      <c r="D26" s="52" t="s">
        <v>107</v>
      </c>
      <c r="E26" s="52" t="s">
        <v>108</v>
      </c>
      <c r="F26" s="62" t="s">
        <v>116</v>
      </c>
      <c r="G26" s="49" t="s">
        <v>117</v>
      </c>
      <c r="H26" s="54" t="s">
        <v>118</v>
      </c>
      <c r="I26" s="54" t="s">
        <v>119</v>
      </c>
      <c r="J26" s="71">
        <v>1</v>
      </c>
    </row>
    <row r="27" spans="1:10" x14ac:dyDescent="0.25">
      <c r="A27" s="47">
        <v>23</v>
      </c>
      <c r="B27" s="48" t="s">
        <v>105</v>
      </c>
      <c r="C27" s="48" t="s">
        <v>106</v>
      </c>
      <c r="D27" s="48" t="s">
        <v>107</v>
      </c>
      <c r="E27" s="48" t="s">
        <v>108</v>
      </c>
      <c r="F27" s="63" t="s">
        <v>120</v>
      </c>
      <c r="G27" s="47" t="s">
        <v>121</v>
      </c>
      <c r="H27" s="51" t="s">
        <v>122</v>
      </c>
      <c r="I27" s="51" t="s">
        <v>123</v>
      </c>
      <c r="J27" s="69">
        <v>1</v>
      </c>
    </row>
    <row r="28" spans="1:10" x14ac:dyDescent="0.25">
      <c r="A28" s="49">
        <v>24</v>
      </c>
      <c r="B28" s="52" t="s">
        <v>105</v>
      </c>
      <c r="C28" s="52" t="s">
        <v>106</v>
      </c>
      <c r="D28" s="52" t="s">
        <v>107</v>
      </c>
      <c r="E28" s="52" t="s">
        <v>108</v>
      </c>
      <c r="F28" s="62" t="s">
        <v>124</v>
      </c>
      <c r="G28" s="49" t="s">
        <v>125</v>
      </c>
      <c r="H28" s="49" t="s">
        <v>126</v>
      </c>
      <c r="I28" s="49" t="s">
        <v>126</v>
      </c>
      <c r="J28" s="71">
        <v>0</v>
      </c>
    </row>
    <row r="29" spans="1:10" x14ac:dyDescent="0.25">
      <c r="A29" s="47">
        <v>25</v>
      </c>
      <c r="B29" s="48" t="s">
        <v>105</v>
      </c>
      <c r="C29" s="48" t="s">
        <v>106</v>
      </c>
      <c r="D29" s="48" t="s">
        <v>107</v>
      </c>
      <c r="E29" s="48" t="s">
        <v>108</v>
      </c>
      <c r="F29" s="63" t="s">
        <v>127</v>
      </c>
      <c r="G29" s="47" t="s">
        <v>128</v>
      </c>
      <c r="H29" s="51" t="s">
        <v>129</v>
      </c>
      <c r="I29" s="51" t="s">
        <v>130</v>
      </c>
      <c r="J29" s="69">
        <v>9</v>
      </c>
    </row>
    <row r="30" spans="1:10" x14ac:dyDescent="0.25">
      <c r="A30" s="49">
        <v>26</v>
      </c>
      <c r="B30" s="52" t="s">
        <v>105</v>
      </c>
      <c r="C30" s="52" t="s">
        <v>106</v>
      </c>
      <c r="D30" s="52" t="s">
        <v>107</v>
      </c>
      <c r="E30" s="52" t="s">
        <v>108</v>
      </c>
      <c r="F30" s="62" t="s">
        <v>131</v>
      </c>
      <c r="G30" s="49" t="s">
        <v>132</v>
      </c>
      <c r="H30" s="54" t="s">
        <v>133</v>
      </c>
      <c r="I30" s="54" t="s">
        <v>134</v>
      </c>
      <c r="J30" s="71">
        <v>0</v>
      </c>
    </row>
    <row r="31" spans="1:10" x14ac:dyDescent="0.25">
      <c r="A31" s="47">
        <v>27</v>
      </c>
      <c r="B31" s="48" t="s">
        <v>105</v>
      </c>
      <c r="C31" s="48" t="s">
        <v>106</v>
      </c>
      <c r="D31" s="48" t="s">
        <v>107</v>
      </c>
      <c r="E31" s="48" t="s">
        <v>108</v>
      </c>
      <c r="F31" s="63" t="s">
        <v>131</v>
      </c>
      <c r="G31" s="47" t="s">
        <v>132</v>
      </c>
      <c r="H31" s="47" t="s">
        <v>135</v>
      </c>
      <c r="I31" s="47" t="s">
        <v>136</v>
      </c>
      <c r="J31" s="69">
        <v>0</v>
      </c>
    </row>
    <row r="32" spans="1:10" x14ac:dyDescent="0.25">
      <c r="A32" s="49">
        <v>28</v>
      </c>
      <c r="B32" s="52" t="s">
        <v>105</v>
      </c>
      <c r="C32" s="52" t="s">
        <v>106</v>
      </c>
      <c r="D32" s="52" t="s">
        <v>107</v>
      </c>
      <c r="E32" s="52" t="s">
        <v>108</v>
      </c>
      <c r="F32" s="62" t="s">
        <v>131</v>
      </c>
      <c r="G32" s="49" t="s">
        <v>137</v>
      </c>
      <c r="H32" s="49" t="s">
        <v>138</v>
      </c>
      <c r="I32" s="49" t="s">
        <v>138</v>
      </c>
      <c r="J32" s="71">
        <v>14</v>
      </c>
    </row>
    <row r="33" spans="1:10" x14ac:dyDescent="0.25">
      <c r="A33" s="47">
        <v>29</v>
      </c>
      <c r="B33" s="48" t="s">
        <v>105</v>
      </c>
      <c r="C33" s="48" t="s">
        <v>106</v>
      </c>
      <c r="D33" s="48" t="s">
        <v>107</v>
      </c>
      <c r="E33" s="48" t="s">
        <v>108</v>
      </c>
      <c r="F33" s="63" t="s">
        <v>139</v>
      </c>
      <c r="G33" s="47" t="s">
        <v>140</v>
      </c>
      <c r="H33" s="47" t="s">
        <v>141</v>
      </c>
      <c r="I33" s="47" t="s">
        <v>142</v>
      </c>
      <c r="J33" s="69">
        <v>419</v>
      </c>
    </row>
    <row r="34" spans="1:10" x14ac:dyDescent="0.25">
      <c r="A34" s="49">
        <v>30</v>
      </c>
      <c r="B34" s="52" t="s">
        <v>105</v>
      </c>
      <c r="C34" s="52" t="s">
        <v>106</v>
      </c>
      <c r="D34" s="52" t="s">
        <v>107</v>
      </c>
      <c r="E34" s="52" t="s">
        <v>108</v>
      </c>
      <c r="F34" s="62" t="s">
        <v>139</v>
      </c>
      <c r="G34" s="49" t="s">
        <v>143</v>
      </c>
      <c r="H34" s="54" t="s">
        <v>144</v>
      </c>
      <c r="I34" s="54" t="s">
        <v>145</v>
      </c>
      <c r="J34" s="71">
        <v>0</v>
      </c>
    </row>
    <row r="35" spans="1:10" x14ac:dyDescent="0.25">
      <c r="A35" s="47">
        <v>31</v>
      </c>
      <c r="B35" s="48" t="s">
        <v>105</v>
      </c>
      <c r="C35" s="48" t="s">
        <v>106</v>
      </c>
      <c r="D35" s="48" t="s">
        <v>107</v>
      </c>
      <c r="E35" s="48" t="s">
        <v>108</v>
      </c>
      <c r="F35" s="63" t="s">
        <v>139</v>
      </c>
      <c r="G35" s="47" t="s">
        <v>146</v>
      </c>
      <c r="H35" s="51" t="s">
        <v>147</v>
      </c>
      <c r="I35" s="51" t="s">
        <v>148</v>
      </c>
      <c r="J35" s="69">
        <v>0</v>
      </c>
    </row>
    <row r="36" spans="1:10" x14ac:dyDescent="0.25">
      <c r="A36" s="49">
        <v>32</v>
      </c>
      <c r="B36" s="52" t="s">
        <v>105</v>
      </c>
      <c r="C36" s="52" t="s">
        <v>106</v>
      </c>
      <c r="D36" s="52" t="s">
        <v>107</v>
      </c>
      <c r="E36" s="52" t="s">
        <v>108</v>
      </c>
      <c r="F36" s="62" t="s">
        <v>149</v>
      </c>
      <c r="G36" s="49" t="s">
        <v>150</v>
      </c>
      <c r="H36" s="54" t="s">
        <v>151</v>
      </c>
      <c r="I36" s="54" t="s">
        <v>152</v>
      </c>
      <c r="J36" s="71">
        <v>0</v>
      </c>
    </row>
    <row r="37" spans="1:10" x14ac:dyDescent="0.25">
      <c r="A37" s="47">
        <v>33</v>
      </c>
      <c r="B37" s="48" t="s">
        <v>105</v>
      </c>
      <c r="C37" s="48" t="s">
        <v>106</v>
      </c>
      <c r="D37" s="48" t="s">
        <v>107</v>
      </c>
      <c r="E37" s="48" t="s">
        <v>108</v>
      </c>
      <c r="F37" s="63" t="s">
        <v>149</v>
      </c>
      <c r="G37" s="47" t="s">
        <v>150</v>
      </c>
      <c r="H37" s="51" t="s">
        <v>153</v>
      </c>
      <c r="I37" s="51" t="s">
        <v>224</v>
      </c>
      <c r="J37" s="69">
        <v>52</v>
      </c>
    </row>
    <row r="38" spans="1:10" x14ac:dyDescent="0.25">
      <c r="A38" s="49">
        <v>34</v>
      </c>
      <c r="B38" s="52" t="s">
        <v>105</v>
      </c>
      <c r="C38" s="52" t="s">
        <v>106</v>
      </c>
      <c r="D38" s="52" t="s">
        <v>107</v>
      </c>
      <c r="E38" s="52" t="s">
        <v>108</v>
      </c>
      <c r="F38" s="62" t="s">
        <v>149</v>
      </c>
      <c r="G38" s="49" t="s">
        <v>155</v>
      </c>
      <c r="H38" s="54" t="s">
        <v>156</v>
      </c>
      <c r="I38" s="54" t="s">
        <v>157</v>
      </c>
      <c r="J38" s="71">
        <v>82</v>
      </c>
    </row>
    <row r="39" spans="1:10" x14ac:dyDescent="0.25">
      <c r="A39" s="47">
        <v>35</v>
      </c>
      <c r="B39" s="48" t="s">
        <v>105</v>
      </c>
      <c r="C39" s="48" t="s">
        <v>106</v>
      </c>
      <c r="D39" s="48" t="s">
        <v>107</v>
      </c>
      <c r="E39" s="48" t="s">
        <v>108</v>
      </c>
      <c r="F39" s="63" t="s">
        <v>149</v>
      </c>
      <c r="G39" s="47" t="s">
        <v>158</v>
      </c>
      <c r="H39" s="51" t="s">
        <v>159</v>
      </c>
      <c r="I39" s="51" t="s">
        <v>160</v>
      </c>
      <c r="J39" s="69">
        <v>1671</v>
      </c>
    </row>
    <row r="40" spans="1:10" x14ac:dyDescent="0.25">
      <c r="A40" s="49">
        <v>36</v>
      </c>
      <c r="B40" s="52" t="s">
        <v>105</v>
      </c>
      <c r="C40" s="52" t="s">
        <v>106</v>
      </c>
      <c r="D40" s="52" t="s">
        <v>107</v>
      </c>
      <c r="E40" s="52" t="s">
        <v>108</v>
      </c>
      <c r="F40" s="62" t="s">
        <v>149</v>
      </c>
      <c r="G40" s="49" t="s">
        <v>158</v>
      </c>
      <c r="H40" s="54" t="s">
        <v>161</v>
      </c>
      <c r="I40" s="54" t="s">
        <v>162</v>
      </c>
      <c r="J40" s="71">
        <v>5</v>
      </c>
    </row>
    <row r="41" spans="1:10" x14ac:dyDescent="0.25">
      <c r="A41" s="47">
        <v>37</v>
      </c>
      <c r="B41" s="48" t="s">
        <v>105</v>
      </c>
      <c r="C41" s="48" t="s">
        <v>106</v>
      </c>
      <c r="D41" s="48" t="s">
        <v>107</v>
      </c>
      <c r="E41" s="48" t="s">
        <v>108</v>
      </c>
      <c r="F41" s="63" t="s">
        <v>149</v>
      </c>
      <c r="G41" s="47" t="s">
        <v>158</v>
      </c>
      <c r="H41" s="51" t="s">
        <v>163</v>
      </c>
      <c r="I41" s="51" t="s">
        <v>164</v>
      </c>
      <c r="J41" s="69">
        <v>2</v>
      </c>
    </row>
    <row r="42" spans="1:10" x14ac:dyDescent="0.25">
      <c r="A42" s="49">
        <v>38</v>
      </c>
      <c r="B42" s="52" t="s">
        <v>105</v>
      </c>
      <c r="C42" s="52" t="s">
        <v>106</v>
      </c>
      <c r="D42" s="52" t="s">
        <v>107</v>
      </c>
      <c r="E42" s="52" t="s">
        <v>108</v>
      </c>
      <c r="F42" s="62" t="s">
        <v>149</v>
      </c>
      <c r="G42" s="49" t="s">
        <v>158</v>
      </c>
      <c r="H42" s="54" t="s">
        <v>165</v>
      </c>
      <c r="I42" s="54" t="s">
        <v>166</v>
      </c>
      <c r="J42" s="71">
        <v>0</v>
      </c>
    </row>
    <row r="43" spans="1:10" x14ac:dyDescent="0.25">
      <c r="A43" s="47">
        <v>39</v>
      </c>
      <c r="B43" s="48" t="s">
        <v>105</v>
      </c>
      <c r="C43" s="48" t="s">
        <v>106</v>
      </c>
      <c r="D43" s="48" t="s">
        <v>107</v>
      </c>
      <c r="E43" s="48" t="s">
        <v>108</v>
      </c>
      <c r="F43" s="63" t="s">
        <v>149</v>
      </c>
      <c r="G43" s="47" t="s">
        <v>158</v>
      </c>
      <c r="H43" s="51" t="s">
        <v>167</v>
      </c>
      <c r="I43" s="51" t="s">
        <v>225</v>
      </c>
      <c r="J43" s="69">
        <v>875</v>
      </c>
    </row>
    <row r="44" spans="1:10" x14ac:dyDescent="0.25">
      <c r="A44" s="49">
        <v>40</v>
      </c>
      <c r="B44" s="52" t="s">
        <v>105</v>
      </c>
      <c r="C44" s="52" t="s">
        <v>106</v>
      </c>
      <c r="D44" s="52" t="s">
        <v>107</v>
      </c>
      <c r="E44" s="52" t="s">
        <v>108</v>
      </c>
      <c r="F44" s="62" t="s">
        <v>149</v>
      </c>
      <c r="G44" s="49" t="s">
        <v>158</v>
      </c>
      <c r="H44" s="54" t="s">
        <v>169</v>
      </c>
      <c r="I44" s="54" t="s">
        <v>170</v>
      </c>
      <c r="J44" s="71">
        <v>12</v>
      </c>
    </row>
    <row r="45" spans="1:10" x14ac:dyDescent="0.25">
      <c r="A45" s="47">
        <v>41</v>
      </c>
      <c r="B45" s="48" t="s">
        <v>105</v>
      </c>
      <c r="C45" s="48" t="s">
        <v>106</v>
      </c>
      <c r="D45" s="48" t="s">
        <v>107</v>
      </c>
      <c r="E45" s="48" t="s">
        <v>108</v>
      </c>
      <c r="F45" s="63" t="s">
        <v>149</v>
      </c>
      <c r="G45" s="47" t="s">
        <v>158</v>
      </c>
      <c r="H45" s="51" t="s">
        <v>171</v>
      </c>
      <c r="I45" s="51" t="s">
        <v>172</v>
      </c>
      <c r="J45" s="69">
        <v>0</v>
      </c>
    </row>
    <row r="46" spans="1:10" x14ac:dyDescent="0.25">
      <c r="A46" s="49">
        <v>42</v>
      </c>
      <c r="B46" s="52" t="s">
        <v>105</v>
      </c>
      <c r="C46" s="52" t="s">
        <v>106</v>
      </c>
      <c r="D46" s="52" t="s">
        <v>107</v>
      </c>
      <c r="E46" s="52" t="s">
        <v>108</v>
      </c>
      <c r="F46" s="62" t="s">
        <v>149</v>
      </c>
      <c r="G46" s="49" t="s">
        <v>158</v>
      </c>
      <c r="H46" s="49" t="s">
        <v>173</v>
      </c>
      <c r="I46" s="49" t="s">
        <v>174</v>
      </c>
      <c r="J46" s="71">
        <v>571</v>
      </c>
    </row>
    <row r="47" spans="1:10" x14ac:dyDescent="0.25">
      <c r="A47" s="47">
        <v>43</v>
      </c>
      <c r="B47" s="48" t="s">
        <v>105</v>
      </c>
      <c r="C47" s="48" t="s">
        <v>106</v>
      </c>
      <c r="D47" s="48" t="s">
        <v>107</v>
      </c>
      <c r="E47" s="48" t="s">
        <v>108</v>
      </c>
      <c r="F47" s="63" t="s">
        <v>175</v>
      </c>
      <c r="G47" s="47" t="s">
        <v>176</v>
      </c>
      <c r="H47" s="51" t="s">
        <v>177</v>
      </c>
      <c r="I47" s="51" t="s">
        <v>178</v>
      </c>
      <c r="J47" s="69">
        <v>1</v>
      </c>
    </row>
    <row r="48" spans="1:10" x14ac:dyDescent="0.25">
      <c r="A48" s="49">
        <v>44</v>
      </c>
      <c r="B48" s="52" t="s">
        <v>105</v>
      </c>
      <c r="C48" s="52" t="s">
        <v>106</v>
      </c>
      <c r="D48" s="52" t="s">
        <v>107</v>
      </c>
      <c r="E48" s="52" t="s">
        <v>108</v>
      </c>
      <c r="F48" s="62" t="s">
        <v>175</v>
      </c>
      <c r="G48" s="64" t="s">
        <v>176</v>
      </c>
      <c r="H48" s="64" t="s">
        <v>179</v>
      </c>
      <c r="I48" s="49" t="s">
        <v>180</v>
      </c>
      <c r="J48" s="71">
        <v>61</v>
      </c>
    </row>
    <row r="49" spans="1:10" x14ac:dyDescent="0.25">
      <c r="A49" s="47">
        <v>45</v>
      </c>
      <c r="B49" s="48" t="s">
        <v>105</v>
      </c>
      <c r="C49" s="48" t="s">
        <v>106</v>
      </c>
      <c r="D49" s="48" t="s">
        <v>107</v>
      </c>
      <c r="E49" s="48" t="s">
        <v>108</v>
      </c>
      <c r="F49" s="63" t="s">
        <v>175</v>
      </c>
      <c r="G49" s="47" t="s">
        <v>176</v>
      </c>
      <c r="H49" s="47" t="s">
        <v>54</v>
      </c>
      <c r="I49" s="47" t="s">
        <v>181</v>
      </c>
      <c r="J49" s="69">
        <v>1</v>
      </c>
    </row>
    <row r="50" spans="1:10" x14ac:dyDescent="0.25">
      <c r="A50" s="49">
        <v>46</v>
      </c>
      <c r="B50" s="52" t="s">
        <v>105</v>
      </c>
      <c r="C50" s="52" t="s">
        <v>106</v>
      </c>
      <c r="D50" s="52" t="s">
        <v>107</v>
      </c>
      <c r="E50" s="52" t="s">
        <v>108</v>
      </c>
      <c r="F50" s="62" t="s">
        <v>182</v>
      </c>
      <c r="G50" s="49" t="s">
        <v>183</v>
      </c>
      <c r="H50" s="54" t="s">
        <v>184</v>
      </c>
      <c r="I50" s="54" t="s">
        <v>185</v>
      </c>
      <c r="J50" s="71">
        <v>1</v>
      </c>
    </row>
    <row r="51" spans="1:10" x14ac:dyDescent="0.25">
      <c r="A51" s="47">
        <v>47</v>
      </c>
      <c r="B51" s="48" t="s">
        <v>105</v>
      </c>
      <c r="C51" s="48" t="s">
        <v>106</v>
      </c>
      <c r="D51" s="48" t="s">
        <v>107</v>
      </c>
      <c r="E51" s="48" t="s">
        <v>108</v>
      </c>
      <c r="F51" s="63" t="s">
        <v>186</v>
      </c>
      <c r="G51" s="47" t="s">
        <v>187</v>
      </c>
      <c r="H51" s="47" t="s">
        <v>54</v>
      </c>
      <c r="I51" s="47" t="s">
        <v>188</v>
      </c>
      <c r="J51" s="69">
        <v>0</v>
      </c>
    </row>
    <row r="52" spans="1:10" x14ac:dyDescent="0.25">
      <c r="A52" s="49">
        <v>48</v>
      </c>
      <c r="B52" s="52" t="s">
        <v>105</v>
      </c>
      <c r="C52" s="52" t="s">
        <v>106</v>
      </c>
      <c r="D52" s="52" t="s">
        <v>107</v>
      </c>
      <c r="E52" s="52" t="s">
        <v>108</v>
      </c>
      <c r="F52" s="62" t="s">
        <v>186</v>
      </c>
      <c r="G52" s="49" t="s">
        <v>187</v>
      </c>
      <c r="H52" s="49" t="s">
        <v>54</v>
      </c>
      <c r="I52" s="49" t="s">
        <v>189</v>
      </c>
      <c r="J52" s="71">
        <v>10</v>
      </c>
    </row>
    <row r="53" spans="1:10" x14ac:dyDescent="0.25">
      <c r="A53" s="47">
        <v>49</v>
      </c>
      <c r="B53" s="48" t="s">
        <v>105</v>
      </c>
      <c r="C53" s="48" t="s">
        <v>106</v>
      </c>
      <c r="D53" s="48" t="s">
        <v>107</v>
      </c>
      <c r="E53" s="48" t="s">
        <v>108</v>
      </c>
      <c r="F53" s="63" t="s">
        <v>186</v>
      </c>
      <c r="G53" s="47" t="s">
        <v>190</v>
      </c>
      <c r="H53" s="51" t="s">
        <v>191</v>
      </c>
      <c r="I53" s="51" t="s">
        <v>226</v>
      </c>
      <c r="J53" s="69">
        <v>0</v>
      </c>
    </row>
    <row r="54" spans="1:10" x14ac:dyDescent="0.25">
      <c r="A54" s="49">
        <v>50</v>
      </c>
      <c r="B54" s="52" t="s">
        <v>105</v>
      </c>
      <c r="C54" s="52" t="s">
        <v>106</v>
      </c>
      <c r="D54" s="52" t="s">
        <v>107</v>
      </c>
      <c r="E54" s="52" t="s">
        <v>108</v>
      </c>
      <c r="F54" s="62" t="s">
        <v>186</v>
      </c>
      <c r="G54" s="49" t="s">
        <v>54</v>
      </c>
      <c r="H54" s="49" t="s">
        <v>54</v>
      </c>
      <c r="I54" s="49" t="s">
        <v>193</v>
      </c>
      <c r="J54" s="71">
        <v>11</v>
      </c>
    </row>
    <row r="55" spans="1:10" x14ac:dyDescent="0.25">
      <c r="A55" s="47">
        <v>51</v>
      </c>
      <c r="B55" s="48" t="s">
        <v>105</v>
      </c>
      <c r="C55" s="48" t="s">
        <v>106</v>
      </c>
      <c r="D55" s="48" t="s">
        <v>107</v>
      </c>
      <c r="E55" s="48" t="s">
        <v>108</v>
      </c>
      <c r="F55" s="63" t="s">
        <v>194</v>
      </c>
      <c r="G55" s="47" t="s">
        <v>195</v>
      </c>
      <c r="H55" s="51" t="s">
        <v>196</v>
      </c>
      <c r="I55" s="51" t="s">
        <v>197</v>
      </c>
      <c r="J55" s="69">
        <v>0</v>
      </c>
    </row>
    <row r="56" spans="1:10" x14ac:dyDescent="0.25">
      <c r="A56" s="49">
        <v>52</v>
      </c>
      <c r="B56" s="52" t="s">
        <v>105</v>
      </c>
      <c r="C56" s="52" t="s">
        <v>106</v>
      </c>
      <c r="D56" s="52" t="s">
        <v>107</v>
      </c>
      <c r="E56" s="52" t="s">
        <v>108</v>
      </c>
      <c r="F56" s="62" t="s">
        <v>194</v>
      </c>
      <c r="G56" s="49" t="s">
        <v>198</v>
      </c>
      <c r="H56" s="54" t="s">
        <v>199</v>
      </c>
      <c r="I56" s="54" t="s">
        <v>227</v>
      </c>
      <c r="J56" s="71">
        <v>1</v>
      </c>
    </row>
    <row r="57" spans="1:10" x14ac:dyDescent="0.25">
      <c r="A57" s="47">
        <v>53</v>
      </c>
      <c r="B57" s="48" t="s">
        <v>105</v>
      </c>
      <c r="C57" s="48" t="s">
        <v>106</v>
      </c>
      <c r="D57" s="48" t="s">
        <v>107</v>
      </c>
      <c r="E57" s="48" t="s">
        <v>108</v>
      </c>
      <c r="F57" s="63" t="s">
        <v>201</v>
      </c>
      <c r="G57" s="47" t="s">
        <v>202</v>
      </c>
      <c r="H57" s="51" t="s">
        <v>203</v>
      </c>
      <c r="I57" s="51" t="s">
        <v>204</v>
      </c>
      <c r="J57" s="69">
        <v>0</v>
      </c>
    </row>
    <row r="58" spans="1:10" x14ac:dyDescent="0.25">
      <c r="A58" s="49">
        <v>54</v>
      </c>
      <c r="B58" s="52" t="s">
        <v>105</v>
      </c>
      <c r="C58" s="52" t="s">
        <v>106</v>
      </c>
      <c r="D58" s="52" t="s">
        <v>107</v>
      </c>
      <c r="E58" s="52" t="s">
        <v>108</v>
      </c>
      <c r="F58" s="62" t="s">
        <v>205</v>
      </c>
      <c r="G58" s="49" t="s">
        <v>206</v>
      </c>
      <c r="H58" s="54" t="s">
        <v>207</v>
      </c>
      <c r="I58" s="54" t="s">
        <v>208</v>
      </c>
      <c r="J58" s="71">
        <v>0</v>
      </c>
    </row>
    <row r="59" spans="1:10" x14ac:dyDescent="0.25">
      <c r="A59" s="47">
        <v>55</v>
      </c>
      <c r="B59" s="48" t="s">
        <v>105</v>
      </c>
      <c r="C59" s="48" t="s">
        <v>106</v>
      </c>
      <c r="D59" s="48" t="s">
        <v>107</v>
      </c>
      <c r="E59" s="48" t="s">
        <v>108</v>
      </c>
      <c r="F59" s="63" t="s">
        <v>54</v>
      </c>
      <c r="G59" s="47" t="s">
        <v>54</v>
      </c>
      <c r="H59" s="47" t="s">
        <v>54</v>
      </c>
      <c r="I59" s="47" t="s">
        <v>209</v>
      </c>
      <c r="J59" s="69">
        <v>62</v>
      </c>
    </row>
    <row r="60" spans="1:10" x14ac:dyDescent="0.25">
      <c r="A60" s="49">
        <v>56</v>
      </c>
      <c r="B60" s="52" t="s">
        <v>105</v>
      </c>
      <c r="C60" s="52" t="s">
        <v>106</v>
      </c>
      <c r="D60" s="52" t="s">
        <v>107</v>
      </c>
      <c r="E60" s="52" t="s">
        <v>108</v>
      </c>
      <c r="F60" s="62" t="s">
        <v>54</v>
      </c>
      <c r="G60" s="64" t="s">
        <v>54</v>
      </c>
      <c r="H60" s="64" t="s">
        <v>54</v>
      </c>
      <c r="I60" s="49" t="s">
        <v>210</v>
      </c>
      <c r="J60" s="71">
        <v>109</v>
      </c>
    </row>
    <row r="61" spans="1:10" x14ac:dyDescent="0.25">
      <c r="A61" s="47">
        <v>57</v>
      </c>
      <c r="B61" s="48" t="s">
        <v>105</v>
      </c>
      <c r="C61" s="48" t="s">
        <v>106</v>
      </c>
      <c r="D61" s="48" t="s">
        <v>107</v>
      </c>
      <c r="E61" s="48" t="s">
        <v>108</v>
      </c>
      <c r="F61" s="63" t="s">
        <v>54</v>
      </c>
      <c r="G61" s="47" t="s">
        <v>54</v>
      </c>
      <c r="H61" s="47" t="s">
        <v>54</v>
      </c>
      <c r="I61" s="65" t="s">
        <v>211</v>
      </c>
      <c r="J61" s="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1D36-69AE-44E1-944E-B0BE923D5678}">
  <sheetPr codeName="Sheet5"/>
  <dimension ref="A1:J61"/>
  <sheetViews>
    <sheetView workbookViewId="0">
      <selection activeCell="O34" sqref="O34"/>
    </sheetView>
  </sheetViews>
  <sheetFormatPr defaultRowHeight="15" x14ac:dyDescent="0.25"/>
  <sheetData>
    <row r="1" spans="1:10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213</v>
      </c>
    </row>
    <row r="2" spans="1:10" x14ac:dyDescent="0.25">
      <c r="A2" s="47">
        <v>1</v>
      </c>
      <c r="B2" s="48" t="s">
        <v>20</v>
      </c>
      <c r="C2" s="48" t="s">
        <v>21</v>
      </c>
      <c r="D2" s="48" t="s">
        <v>22</v>
      </c>
      <c r="E2" s="48" t="s">
        <v>23</v>
      </c>
      <c r="F2" s="50" t="s">
        <v>24</v>
      </c>
      <c r="G2" s="47" t="s">
        <v>25</v>
      </c>
      <c r="H2" s="51" t="s">
        <v>26</v>
      </c>
      <c r="I2" s="51" t="s">
        <v>217</v>
      </c>
      <c r="J2" s="68">
        <v>1</v>
      </c>
    </row>
    <row r="3" spans="1:10" x14ac:dyDescent="0.25">
      <c r="A3" s="49">
        <v>2</v>
      </c>
      <c r="B3" s="52" t="s">
        <v>28</v>
      </c>
      <c r="C3" s="52" t="s">
        <v>29</v>
      </c>
      <c r="D3" s="52" t="s">
        <v>30</v>
      </c>
      <c r="E3" s="52" t="s">
        <v>31</v>
      </c>
      <c r="F3" s="53" t="s">
        <v>32</v>
      </c>
      <c r="G3" s="49" t="s">
        <v>33</v>
      </c>
      <c r="H3" s="49" t="s">
        <v>34</v>
      </c>
      <c r="I3" s="54" t="s">
        <v>34</v>
      </c>
      <c r="J3" s="68">
        <v>153</v>
      </c>
    </row>
    <row r="4" spans="1:10" x14ac:dyDescent="0.25">
      <c r="A4" s="47">
        <v>3</v>
      </c>
      <c r="B4" s="48" t="s">
        <v>28</v>
      </c>
      <c r="C4" s="48" t="s">
        <v>29</v>
      </c>
      <c r="D4" s="48" t="s">
        <v>30</v>
      </c>
      <c r="E4" s="48" t="s">
        <v>35</v>
      </c>
      <c r="F4" s="50" t="s">
        <v>36</v>
      </c>
      <c r="G4" s="47" t="s">
        <v>37</v>
      </c>
      <c r="H4" s="47" t="s">
        <v>38</v>
      </c>
      <c r="I4" s="51" t="s">
        <v>38</v>
      </c>
      <c r="J4" s="68">
        <v>603</v>
      </c>
    </row>
    <row r="5" spans="1:10" x14ac:dyDescent="0.25">
      <c r="A5" s="47">
        <v>13</v>
      </c>
      <c r="B5" s="48" t="s">
        <v>28</v>
      </c>
      <c r="C5" s="48" t="s">
        <v>29</v>
      </c>
      <c r="D5" s="48" t="s">
        <v>30</v>
      </c>
      <c r="E5" s="48" t="s">
        <v>35</v>
      </c>
      <c r="F5" s="50" t="s">
        <v>39</v>
      </c>
      <c r="G5" s="47" t="s">
        <v>40</v>
      </c>
      <c r="H5" s="47" t="s">
        <v>41</v>
      </c>
      <c r="I5" s="47" t="s">
        <v>41</v>
      </c>
      <c r="J5" s="68">
        <v>268</v>
      </c>
    </row>
    <row r="6" spans="1:10" x14ac:dyDescent="0.25">
      <c r="A6" s="49">
        <v>14</v>
      </c>
      <c r="B6" s="52" t="s">
        <v>28</v>
      </c>
      <c r="C6" s="52" t="s">
        <v>29</v>
      </c>
      <c r="D6" s="52" t="s">
        <v>30</v>
      </c>
      <c r="E6" s="52" t="s">
        <v>35</v>
      </c>
      <c r="F6" s="53" t="s">
        <v>42</v>
      </c>
      <c r="G6" s="49" t="s">
        <v>43</v>
      </c>
      <c r="H6" s="54" t="s">
        <v>44</v>
      </c>
      <c r="I6" s="54" t="s">
        <v>45</v>
      </c>
      <c r="J6" s="68">
        <v>1.5</v>
      </c>
    </row>
    <row r="7" spans="1:10" x14ac:dyDescent="0.25">
      <c r="A7" s="47">
        <v>15</v>
      </c>
      <c r="B7" s="48" t="s">
        <v>28</v>
      </c>
      <c r="C7" s="48" t="s">
        <v>29</v>
      </c>
      <c r="D7" s="48" t="s">
        <v>30</v>
      </c>
      <c r="E7" s="48" t="s">
        <v>35</v>
      </c>
      <c r="F7" s="50" t="s">
        <v>42</v>
      </c>
      <c r="G7" s="47" t="s">
        <v>46</v>
      </c>
      <c r="H7" s="47" t="s">
        <v>46</v>
      </c>
      <c r="I7" s="47" t="s">
        <v>47</v>
      </c>
      <c r="J7" s="68">
        <v>171</v>
      </c>
    </row>
    <row r="8" spans="1:10" x14ac:dyDescent="0.25">
      <c r="A8" s="49">
        <v>16</v>
      </c>
      <c r="B8" s="52" t="s">
        <v>28</v>
      </c>
      <c r="C8" s="52" t="s">
        <v>29</v>
      </c>
      <c r="D8" s="52" t="s">
        <v>30</v>
      </c>
      <c r="E8" s="52" t="s">
        <v>35</v>
      </c>
      <c r="F8" s="53" t="s">
        <v>48</v>
      </c>
      <c r="G8" s="49" t="s">
        <v>49</v>
      </c>
      <c r="H8" s="54" t="s">
        <v>50</v>
      </c>
      <c r="I8" s="54" t="s">
        <v>218</v>
      </c>
      <c r="J8" s="68">
        <v>523</v>
      </c>
    </row>
    <row r="9" spans="1:10" x14ac:dyDescent="0.25">
      <c r="A9" s="49">
        <v>18</v>
      </c>
      <c r="B9" s="52" t="s">
        <v>28</v>
      </c>
      <c r="C9" s="52" t="s">
        <v>29</v>
      </c>
      <c r="D9" s="52" t="s">
        <v>52</v>
      </c>
      <c r="E9" s="52" t="s">
        <v>53</v>
      </c>
      <c r="F9" s="53" t="s">
        <v>54</v>
      </c>
      <c r="G9" s="49" t="s">
        <v>55</v>
      </c>
      <c r="H9" s="49" t="s">
        <v>55</v>
      </c>
      <c r="I9" s="49" t="s">
        <v>56</v>
      </c>
      <c r="J9" s="68">
        <v>130</v>
      </c>
    </row>
    <row r="10" spans="1:10" x14ac:dyDescent="0.25">
      <c r="A10" s="47">
        <v>19</v>
      </c>
      <c r="B10" s="48" t="s">
        <v>57</v>
      </c>
      <c r="C10" s="48" t="s">
        <v>21</v>
      </c>
      <c r="D10" s="48" t="s">
        <v>58</v>
      </c>
      <c r="E10" s="48" t="s">
        <v>21</v>
      </c>
      <c r="F10" s="50" t="s">
        <v>59</v>
      </c>
      <c r="G10" s="47" t="s">
        <v>60</v>
      </c>
      <c r="H10" s="51" t="s">
        <v>61</v>
      </c>
      <c r="I10" s="51" t="s">
        <v>219</v>
      </c>
      <c r="J10" s="68">
        <v>4185.5</v>
      </c>
    </row>
    <row r="11" spans="1:10" x14ac:dyDescent="0.25">
      <c r="A11" s="49">
        <v>58</v>
      </c>
      <c r="B11" s="52" t="s">
        <v>63</v>
      </c>
      <c r="C11" s="52" t="s">
        <v>21</v>
      </c>
      <c r="D11" s="52" t="s">
        <v>64</v>
      </c>
      <c r="E11" s="52" t="s">
        <v>65</v>
      </c>
      <c r="F11" s="50" t="s">
        <v>66</v>
      </c>
      <c r="G11" s="49" t="s">
        <v>67</v>
      </c>
      <c r="H11" s="49" t="s">
        <v>68</v>
      </c>
      <c r="I11" s="49" t="s">
        <v>68</v>
      </c>
      <c r="J11" s="68">
        <v>57</v>
      </c>
    </row>
    <row r="12" spans="1:10" x14ac:dyDescent="0.25">
      <c r="A12" s="47">
        <v>59</v>
      </c>
      <c r="B12" s="48" t="s">
        <v>69</v>
      </c>
      <c r="C12" s="48" t="s">
        <v>21</v>
      </c>
      <c r="D12" s="48" t="s">
        <v>70</v>
      </c>
      <c r="E12" s="48" t="s">
        <v>71</v>
      </c>
      <c r="F12" s="55" t="s">
        <v>72</v>
      </c>
      <c r="G12" s="47" t="s">
        <v>73</v>
      </c>
      <c r="H12" s="47" t="s">
        <v>74</v>
      </c>
      <c r="I12" s="47" t="s">
        <v>74</v>
      </c>
      <c r="J12" s="68">
        <v>2</v>
      </c>
    </row>
    <row r="13" spans="1:10" x14ac:dyDescent="0.25">
      <c r="A13" s="49">
        <v>60</v>
      </c>
      <c r="B13" s="52" t="s">
        <v>69</v>
      </c>
      <c r="C13" s="52" t="s">
        <v>21</v>
      </c>
      <c r="D13" s="52" t="s">
        <v>70</v>
      </c>
      <c r="E13" s="52" t="s">
        <v>71</v>
      </c>
      <c r="F13" s="56" t="s">
        <v>75</v>
      </c>
      <c r="G13" s="49" t="s">
        <v>76</v>
      </c>
      <c r="H13" s="49" t="s">
        <v>77</v>
      </c>
      <c r="I13" s="49" t="s">
        <v>77</v>
      </c>
      <c r="J13" s="68">
        <v>2</v>
      </c>
    </row>
    <row r="14" spans="1:10" x14ac:dyDescent="0.25">
      <c r="A14" s="49">
        <v>4</v>
      </c>
      <c r="B14" s="52" t="s">
        <v>28</v>
      </c>
      <c r="C14" s="52" t="s">
        <v>29</v>
      </c>
      <c r="D14" s="52" t="s">
        <v>30</v>
      </c>
      <c r="E14" s="52" t="s">
        <v>35</v>
      </c>
      <c r="F14" s="57" t="s">
        <v>39</v>
      </c>
      <c r="G14" s="49" t="s">
        <v>78</v>
      </c>
      <c r="H14" s="54" t="s">
        <v>79</v>
      </c>
      <c r="I14" s="54" t="s">
        <v>220</v>
      </c>
      <c r="J14" s="68">
        <v>0</v>
      </c>
    </row>
    <row r="15" spans="1:10" x14ac:dyDescent="0.25">
      <c r="A15" s="47">
        <v>5</v>
      </c>
      <c r="B15" s="48" t="s">
        <v>28</v>
      </c>
      <c r="C15" s="48" t="s">
        <v>29</v>
      </c>
      <c r="D15" s="48" t="s">
        <v>30</v>
      </c>
      <c r="E15" s="48" t="s">
        <v>35</v>
      </c>
      <c r="F15" s="58" t="s">
        <v>39</v>
      </c>
      <c r="G15" s="47" t="s">
        <v>81</v>
      </c>
      <c r="H15" s="51" t="s">
        <v>82</v>
      </c>
      <c r="I15" s="51" t="s">
        <v>221</v>
      </c>
      <c r="J15" s="68">
        <v>59</v>
      </c>
    </row>
    <row r="16" spans="1:10" x14ac:dyDescent="0.25">
      <c r="A16" s="49">
        <v>6</v>
      </c>
      <c r="B16" s="52" t="s">
        <v>28</v>
      </c>
      <c r="C16" s="52" t="s">
        <v>29</v>
      </c>
      <c r="D16" s="52" t="s">
        <v>30</v>
      </c>
      <c r="E16" s="52" t="s">
        <v>35</v>
      </c>
      <c r="F16" s="57" t="s">
        <v>39</v>
      </c>
      <c r="G16" s="49" t="s">
        <v>84</v>
      </c>
      <c r="H16" s="54" t="s">
        <v>85</v>
      </c>
      <c r="I16" s="54" t="s">
        <v>86</v>
      </c>
      <c r="J16" s="68">
        <v>8.5</v>
      </c>
    </row>
    <row r="17" spans="1:10" x14ac:dyDescent="0.25">
      <c r="A17" s="59">
        <v>7</v>
      </c>
      <c r="B17" s="60" t="s">
        <v>28</v>
      </c>
      <c r="C17" s="60" t="s">
        <v>29</v>
      </c>
      <c r="D17" s="60" t="s">
        <v>30</v>
      </c>
      <c r="E17" s="60" t="s">
        <v>35</v>
      </c>
      <c r="F17" s="57" t="s">
        <v>39</v>
      </c>
      <c r="G17" s="59" t="s">
        <v>84</v>
      </c>
      <c r="H17" s="61" t="s">
        <v>85</v>
      </c>
      <c r="I17" s="61" t="s">
        <v>87</v>
      </c>
      <c r="J17" s="72">
        <v>50</v>
      </c>
    </row>
    <row r="18" spans="1:10" x14ac:dyDescent="0.25">
      <c r="A18" s="49">
        <v>8</v>
      </c>
      <c r="B18" s="52" t="s">
        <v>28</v>
      </c>
      <c r="C18" s="52" t="s">
        <v>29</v>
      </c>
      <c r="D18" s="52" t="s">
        <v>30</v>
      </c>
      <c r="E18" s="52" t="s">
        <v>35</v>
      </c>
      <c r="F18" s="57" t="s">
        <v>39</v>
      </c>
      <c r="G18" s="49" t="s">
        <v>84</v>
      </c>
      <c r="H18" s="54" t="s">
        <v>88</v>
      </c>
      <c r="I18" s="54" t="s">
        <v>89</v>
      </c>
      <c r="J18" s="68">
        <v>1140.5</v>
      </c>
    </row>
    <row r="19" spans="1:10" x14ac:dyDescent="0.25">
      <c r="A19" s="47">
        <v>9</v>
      </c>
      <c r="B19" s="48" t="s">
        <v>28</v>
      </c>
      <c r="C19" s="48" t="s">
        <v>29</v>
      </c>
      <c r="D19" s="48" t="s">
        <v>30</v>
      </c>
      <c r="E19" s="48" t="s">
        <v>35</v>
      </c>
      <c r="F19" s="58" t="s">
        <v>39</v>
      </c>
      <c r="G19" s="47" t="s">
        <v>90</v>
      </c>
      <c r="H19" s="51" t="s">
        <v>91</v>
      </c>
      <c r="I19" s="51" t="s">
        <v>92</v>
      </c>
      <c r="J19" s="75">
        <v>684.5</v>
      </c>
    </row>
    <row r="20" spans="1:10" x14ac:dyDescent="0.25">
      <c r="A20" s="49">
        <v>10</v>
      </c>
      <c r="B20" s="52" t="s">
        <v>28</v>
      </c>
      <c r="C20" s="52" t="s">
        <v>29</v>
      </c>
      <c r="D20" s="52" t="s">
        <v>30</v>
      </c>
      <c r="E20" s="52" t="s">
        <v>35</v>
      </c>
      <c r="F20" s="57" t="s">
        <v>39</v>
      </c>
      <c r="G20" s="49" t="s">
        <v>90</v>
      </c>
      <c r="H20" s="54" t="s">
        <v>93</v>
      </c>
      <c r="I20" s="54" t="s">
        <v>94</v>
      </c>
      <c r="J20" s="68">
        <v>202</v>
      </c>
    </row>
    <row r="21" spans="1:10" x14ac:dyDescent="0.25">
      <c r="A21" s="59">
        <v>11</v>
      </c>
      <c r="B21" s="60" t="s">
        <v>28</v>
      </c>
      <c r="C21" s="60" t="s">
        <v>29</v>
      </c>
      <c r="D21" s="60" t="s">
        <v>30</v>
      </c>
      <c r="E21" s="60" t="s">
        <v>35</v>
      </c>
      <c r="F21" s="57" t="s">
        <v>39</v>
      </c>
      <c r="G21" s="59" t="s">
        <v>90</v>
      </c>
      <c r="H21" s="61" t="s">
        <v>95</v>
      </c>
      <c r="I21" s="61" t="s">
        <v>96</v>
      </c>
      <c r="J21" s="78">
        <v>609.5</v>
      </c>
    </row>
    <row r="22" spans="1:10" x14ac:dyDescent="0.25">
      <c r="A22" s="49">
        <v>12</v>
      </c>
      <c r="B22" s="52" t="s">
        <v>28</v>
      </c>
      <c r="C22" s="52" t="s">
        <v>29</v>
      </c>
      <c r="D22" s="52" t="s">
        <v>30</v>
      </c>
      <c r="E22" s="52" t="s">
        <v>35</v>
      </c>
      <c r="F22" s="57" t="s">
        <v>39</v>
      </c>
      <c r="G22" s="49" t="s">
        <v>97</v>
      </c>
      <c r="H22" s="54" t="s">
        <v>98</v>
      </c>
      <c r="I22" s="54" t="s">
        <v>222</v>
      </c>
      <c r="J22" s="68">
        <v>3434</v>
      </c>
    </row>
    <row r="23" spans="1:10" x14ac:dyDescent="0.25">
      <c r="A23" s="47">
        <v>17</v>
      </c>
      <c r="B23" s="48" t="s">
        <v>28</v>
      </c>
      <c r="C23" s="48" t="s">
        <v>29</v>
      </c>
      <c r="D23" s="48" t="s">
        <v>30</v>
      </c>
      <c r="E23" s="48" t="s">
        <v>100</v>
      </c>
      <c r="F23" s="58" t="s">
        <v>101</v>
      </c>
      <c r="G23" s="47" t="s">
        <v>102</v>
      </c>
      <c r="H23" s="51" t="s">
        <v>103</v>
      </c>
      <c r="I23" s="47" t="s">
        <v>223</v>
      </c>
      <c r="J23" s="68">
        <v>49</v>
      </c>
    </row>
    <row r="24" spans="1:10" x14ac:dyDescent="0.25">
      <c r="A24" s="49">
        <v>20</v>
      </c>
      <c r="B24" s="52" t="s">
        <v>105</v>
      </c>
      <c r="C24" s="52" t="s">
        <v>106</v>
      </c>
      <c r="D24" s="52" t="s">
        <v>107</v>
      </c>
      <c r="E24" s="52" t="s">
        <v>108</v>
      </c>
      <c r="F24" s="62" t="s">
        <v>109</v>
      </c>
      <c r="G24" s="49" t="s">
        <v>110</v>
      </c>
      <c r="H24" s="54" t="s">
        <v>111</v>
      </c>
      <c r="I24" s="54" t="s">
        <v>112</v>
      </c>
      <c r="J24" s="68">
        <v>1.5</v>
      </c>
    </row>
    <row r="25" spans="1:10" x14ac:dyDescent="0.25">
      <c r="A25" s="47">
        <v>21</v>
      </c>
      <c r="B25" s="48" t="s">
        <v>105</v>
      </c>
      <c r="C25" s="48" t="s">
        <v>106</v>
      </c>
      <c r="D25" s="48" t="s">
        <v>107</v>
      </c>
      <c r="E25" s="48" t="s">
        <v>108</v>
      </c>
      <c r="F25" s="63" t="s">
        <v>109</v>
      </c>
      <c r="G25" s="47" t="s">
        <v>113</v>
      </c>
      <c r="H25" s="51" t="s">
        <v>114</v>
      </c>
      <c r="I25" s="51" t="s">
        <v>115</v>
      </c>
      <c r="J25" s="68">
        <v>0.5</v>
      </c>
    </row>
    <row r="26" spans="1:10" x14ac:dyDescent="0.25">
      <c r="A26" s="49">
        <v>22</v>
      </c>
      <c r="B26" s="52" t="s">
        <v>105</v>
      </c>
      <c r="C26" s="52" t="s">
        <v>106</v>
      </c>
      <c r="D26" s="52" t="s">
        <v>107</v>
      </c>
      <c r="E26" s="52" t="s">
        <v>108</v>
      </c>
      <c r="F26" s="62" t="s">
        <v>116</v>
      </c>
      <c r="G26" s="49" t="s">
        <v>117</v>
      </c>
      <c r="H26" s="54" t="s">
        <v>118</v>
      </c>
      <c r="I26" s="54" t="s">
        <v>119</v>
      </c>
      <c r="J26" s="68">
        <v>0</v>
      </c>
    </row>
    <row r="27" spans="1:10" x14ac:dyDescent="0.25">
      <c r="A27" s="47">
        <v>23</v>
      </c>
      <c r="B27" s="48" t="s">
        <v>105</v>
      </c>
      <c r="C27" s="48" t="s">
        <v>106</v>
      </c>
      <c r="D27" s="48" t="s">
        <v>107</v>
      </c>
      <c r="E27" s="48" t="s">
        <v>108</v>
      </c>
      <c r="F27" s="63" t="s">
        <v>120</v>
      </c>
      <c r="G27" s="47" t="s">
        <v>121</v>
      </c>
      <c r="H27" s="51" t="s">
        <v>122</v>
      </c>
      <c r="I27" s="51" t="s">
        <v>123</v>
      </c>
      <c r="J27" s="68">
        <v>0</v>
      </c>
    </row>
    <row r="28" spans="1:10" x14ac:dyDescent="0.25">
      <c r="A28" s="49">
        <v>24</v>
      </c>
      <c r="B28" s="52" t="s">
        <v>105</v>
      </c>
      <c r="C28" s="52" t="s">
        <v>106</v>
      </c>
      <c r="D28" s="52" t="s">
        <v>107</v>
      </c>
      <c r="E28" s="52" t="s">
        <v>108</v>
      </c>
      <c r="F28" s="62" t="s">
        <v>124</v>
      </c>
      <c r="G28" s="49" t="s">
        <v>125</v>
      </c>
      <c r="H28" s="49" t="s">
        <v>126</v>
      </c>
      <c r="I28" s="49" t="s">
        <v>126</v>
      </c>
      <c r="J28" s="68">
        <v>33</v>
      </c>
    </row>
    <row r="29" spans="1:10" x14ac:dyDescent="0.25">
      <c r="A29" s="47">
        <v>25</v>
      </c>
      <c r="B29" s="48" t="s">
        <v>105</v>
      </c>
      <c r="C29" s="48" t="s">
        <v>106</v>
      </c>
      <c r="D29" s="48" t="s">
        <v>107</v>
      </c>
      <c r="E29" s="48" t="s">
        <v>108</v>
      </c>
      <c r="F29" s="63" t="s">
        <v>127</v>
      </c>
      <c r="G29" s="47" t="s">
        <v>128</v>
      </c>
      <c r="H29" s="51" t="s">
        <v>129</v>
      </c>
      <c r="I29" s="51" t="s">
        <v>130</v>
      </c>
      <c r="J29" s="68">
        <v>19</v>
      </c>
    </row>
    <row r="30" spans="1:10" x14ac:dyDescent="0.25">
      <c r="A30" s="49">
        <v>26</v>
      </c>
      <c r="B30" s="52" t="s">
        <v>105</v>
      </c>
      <c r="C30" s="52" t="s">
        <v>106</v>
      </c>
      <c r="D30" s="52" t="s">
        <v>107</v>
      </c>
      <c r="E30" s="52" t="s">
        <v>108</v>
      </c>
      <c r="F30" s="62" t="s">
        <v>131</v>
      </c>
      <c r="G30" s="49" t="s">
        <v>132</v>
      </c>
      <c r="H30" s="54" t="s">
        <v>133</v>
      </c>
      <c r="I30" s="54" t="s">
        <v>134</v>
      </c>
      <c r="J30" s="68">
        <v>7.5</v>
      </c>
    </row>
    <row r="31" spans="1:10" x14ac:dyDescent="0.25">
      <c r="A31" s="47">
        <v>27</v>
      </c>
      <c r="B31" s="48" t="s">
        <v>105</v>
      </c>
      <c r="C31" s="48" t="s">
        <v>106</v>
      </c>
      <c r="D31" s="48" t="s">
        <v>107</v>
      </c>
      <c r="E31" s="48" t="s">
        <v>108</v>
      </c>
      <c r="F31" s="63" t="s">
        <v>131</v>
      </c>
      <c r="G31" s="47" t="s">
        <v>132</v>
      </c>
      <c r="H31" s="47" t="s">
        <v>135</v>
      </c>
      <c r="I31" s="47" t="s">
        <v>136</v>
      </c>
      <c r="J31" s="68">
        <v>3</v>
      </c>
    </row>
    <row r="32" spans="1:10" x14ac:dyDescent="0.25">
      <c r="A32" s="49">
        <v>28</v>
      </c>
      <c r="B32" s="52" t="s">
        <v>105</v>
      </c>
      <c r="C32" s="52" t="s">
        <v>106</v>
      </c>
      <c r="D32" s="52" t="s">
        <v>107</v>
      </c>
      <c r="E32" s="52" t="s">
        <v>108</v>
      </c>
      <c r="F32" s="62" t="s">
        <v>131</v>
      </c>
      <c r="G32" s="49" t="s">
        <v>137</v>
      </c>
      <c r="H32" s="49" t="s">
        <v>138</v>
      </c>
      <c r="I32" s="49" t="s">
        <v>138</v>
      </c>
      <c r="J32" s="68">
        <v>91</v>
      </c>
    </row>
    <row r="33" spans="1:10" x14ac:dyDescent="0.25">
      <c r="A33" s="47">
        <v>29</v>
      </c>
      <c r="B33" s="48" t="s">
        <v>105</v>
      </c>
      <c r="C33" s="48" t="s">
        <v>106</v>
      </c>
      <c r="D33" s="48" t="s">
        <v>107</v>
      </c>
      <c r="E33" s="48" t="s">
        <v>108</v>
      </c>
      <c r="F33" s="63" t="s">
        <v>139</v>
      </c>
      <c r="G33" s="47" t="s">
        <v>140</v>
      </c>
      <c r="H33" s="47" t="s">
        <v>141</v>
      </c>
      <c r="I33" s="47" t="s">
        <v>142</v>
      </c>
      <c r="J33" s="68">
        <v>12</v>
      </c>
    </row>
    <row r="34" spans="1:10" x14ac:dyDescent="0.25">
      <c r="A34" s="49">
        <v>30</v>
      </c>
      <c r="B34" s="52" t="s">
        <v>105</v>
      </c>
      <c r="C34" s="52" t="s">
        <v>106</v>
      </c>
      <c r="D34" s="52" t="s">
        <v>107</v>
      </c>
      <c r="E34" s="52" t="s">
        <v>108</v>
      </c>
      <c r="F34" s="62" t="s">
        <v>139</v>
      </c>
      <c r="G34" s="49" t="s">
        <v>143</v>
      </c>
      <c r="H34" s="54" t="s">
        <v>144</v>
      </c>
      <c r="I34" s="54" t="s">
        <v>145</v>
      </c>
      <c r="J34" s="68">
        <v>2</v>
      </c>
    </row>
    <row r="35" spans="1:10" x14ac:dyDescent="0.25">
      <c r="A35" s="47">
        <v>31</v>
      </c>
      <c r="B35" s="48" t="s">
        <v>105</v>
      </c>
      <c r="C35" s="48" t="s">
        <v>106</v>
      </c>
      <c r="D35" s="48" t="s">
        <v>107</v>
      </c>
      <c r="E35" s="48" t="s">
        <v>108</v>
      </c>
      <c r="F35" s="63" t="s">
        <v>139</v>
      </c>
      <c r="G35" s="47" t="s">
        <v>146</v>
      </c>
      <c r="H35" s="51" t="s">
        <v>147</v>
      </c>
      <c r="I35" s="51" t="s">
        <v>148</v>
      </c>
      <c r="J35" s="68">
        <v>1.5</v>
      </c>
    </row>
    <row r="36" spans="1:10" x14ac:dyDescent="0.25">
      <c r="A36" s="49">
        <v>32</v>
      </c>
      <c r="B36" s="52" t="s">
        <v>105</v>
      </c>
      <c r="C36" s="52" t="s">
        <v>106</v>
      </c>
      <c r="D36" s="52" t="s">
        <v>107</v>
      </c>
      <c r="E36" s="52" t="s">
        <v>108</v>
      </c>
      <c r="F36" s="62" t="s">
        <v>149</v>
      </c>
      <c r="G36" s="49" t="s">
        <v>150</v>
      </c>
      <c r="H36" s="54" t="s">
        <v>151</v>
      </c>
      <c r="I36" s="54" t="s">
        <v>152</v>
      </c>
      <c r="J36" s="68">
        <v>0.5</v>
      </c>
    </row>
    <row r="37" spans="1:10" x14ac:dyDescent="0.25">
      <c r="A37" s="47">
        <v>33</v>
      </c>
      <c r="B37" s="48" t="s">
        <v>105</v>
      </c>
      <c r="C37" s="48" t="s">
        <v>106</v>
      </c>
      <c r="D37" s="48" t="s">
        <v>107</v>
      </c>
      <c r="E37" s="48" t="s">
        <v>108</v>
      </c>
      <c r="F37" s="63" t="s">
        <v>149</v>
      </c>
      <c r="G37" s="47" t="s">
        <v>150</v>
      </c>
      <c r="H37" s="51" t="s">
        <v>153</v>
      </c>
      <c r="I37" s="51" t="s">
        <v>224</v>
      </c>
      <c r="J37" s="68">
        <v>0</v>
      </c>
    </row>
    <row r="38" spans="1:10" x14ac:dyDescent="0.25">
      <c r="A38" s="49">
        <v>34</v>
      </c>
      <c r="B38" s="52" t="s">
        <v>105</v>
      </c>
      <c r="C38" s="52" t="s">
        <v>106</v>
      </c>
      <c r="D38" s="52" t="s">
        <v>107</v>
      </c>
      <c r="E38" s="52" t="s">
        <v>108</v>
      </c>
      <c r="F38" s="62" t="s">
        <v>149</v>
      </c>
      <c r="G38" s="49" t="s">
        <v>155</v>
      </c>
      <c r="H38" s="54" t="s">
        <v>156</v>
      </c>
      <c r="I38" s="54" t="s">
        <v>157</v>
      </c>
      <c r="J38" s="68">
        <v>4</v>
      </c>
    </row>
    <row r="39" spans="1:10" x14ac:dyDescent="0.25">
      <c r="A39" s="47">
        <v>35</v>
      </c>
      <c r="B39" s="48" t="s">
        <v>105</v>
      </c>
      <c r="C39" s="48" t="s">
        <v>106</v>
      </c>
      <c r="D39" s="48" t="s">
        <v>107</v>
      </c>
      <c r="E39" s="48" t="s">
        <v>108</v>
      </c>
      <c r="F39" s="63" t="s">
        <v>149</v>
      </c>
      <c r="G39" s="47" t="s">
        <v>158</v>
      </c>
      <c r="H39" s="51" t="s">
        <v>159</v>
      </c>
      <c r="I39" s="51" t="s">
        <v>160</v>
      </c>
      <c r="J39" s="68">
        <v>83</v>
      </c>
    </row>
    <row r="40" spans="1:10" x14ac:dyDescent="0.25">
      <c r="A40" s="49">
        <v>36</v>
      </c>
      <c r="B40" s="52" t="s">
        <v>105</v>
      </c>
      <c r="C40" s="52" t="s">
        <v>106</v>
      </c>
      <c r="D40" s="52" t="s">
        <v>107</v>
      </c>
      <c r="E40" s="52" t="s">
        <v>108</v>
      </c>
      <c r="F40" s="62" t="s">
        <v>149</v>
      </c>
      <c r="G40" s="49" t="s">
        <v>158</v>
      </c>
      <c r="H40" s="54" t="s">
        <v>161</v>
      </c>
      <c r="I40" s="54" t="s">
        <v>162</v>
      </c>
      <c r="J40" s="68">
        <v>2</v>
      </c>
    </row>
    <row r="41" spans="1:10" x14ac:dyDescent="0.25">
      <c r="A41" s="47">
        <v>37</v>
      </c>
      <c r="B41" s="48" t="s">
        <v>105</v>
      </c>
      <c r="C41" s="48" t="s">
        <v>106</v>
      </c>
      <c r="D41" s="48" t="s">
        <v>107</v>
      </c>
      <c r="E41" s="48" t="s">
        <v>108</v>
      </c>
      <c r="F41" s="63" t="s">
        <v>149</v>
      </c>
      <c r="G41" s="47" t="s">
        <v>158</v>
      </c>
      <c r="H41" s="51" t="s">
        <v>163</v>
      </c>
      <c r="I41" s="51" t="s">
        <v>164</v>
      </c>
      <c r="J41" s="68">
        <v>0</v>
      </c>
    </row>
    <row r="42" spans="1:10" x14ac:dyDescent="0.25">
      <c r="A42" s="49">
        <v>38</v>
      </c>
      <c r="B42" s="52" t="s">
        <v>105</v>
      </c>
      <c r="C42" s="52" t="s">
        <v>106</v>
      </c>
      <c r="D42" s="52" t="s">
        <v>107</v>
      </c>
      <c r="E42" s="52" t="s">
        <v>108</v>
      </c>
      <c r="F42" s="62" t="s">
        <v>149</v>
      </c>
      <c r="G42" s="49" t="s">
        <v>158</v>
      </c>
      <c r="H42" s="54" t="s">
        <v>165</v>
      </c>
      <c r="I42" s="54" t="s">
        <v>166</v>
      </c>
      <c r="J42" s="68">
        <v>64.5</v>
      </c>
    </row>
    <row r="43" spans="1:10" x14ac:dyDescent="0.25">
      <c r="A43" s="47">
        <v>39</v>
      </c>
      <c r="B43" s="48" t="s">
        <v>105</v>
      </c>
      <c r="C43" s="48" t="s">
        <v>106</v>
      </c>
      <c r="D43" s="48" t="s">
        <v>107</v>
      </c>
      <c r="E43" s="48" t="s">
        <v>108</v>
      </c>
      <c r="F43" s="63" t="s">
        <v>149</v>
      </c>
      <c r="G43" s="47" t="s">
        <v>158</v>
      </c>
      <c r="H43" s="51" t="s">
        <v>167</v>
      </c>
      <c r="I43" s="51" t="s">
        <v>225</v>
      </c>
      <c r="J43" s="68">
        <v>3</v>
      </c>
    </row>
    <row r="44" spans="1:10" x14ac:dyDescent="0.25">
      <c r="A44" s="49">
        <v>40</v>
      </c>
      <c r="B44" s="52" t="s">
        <v>105</v>
      </c>
      <c r="C44" s="52" t="s">
        <v>106</v>
      </c>
      <c r="D44" s="52" t="s">
        <v>107</v>
      </c>
      <c r="E44" s="52" t="s">
        <v>108</v>
      </c>
      <c r="F44" s="62" t="s">
        <v>149</v>
      </c>
      <c r="G44" s="49" t="s">
        <v>158</v>
      </c>
      <c r="H44" s="54" t="s">
        <v>169</v>
      </c>
      <c r="I44" s="54" t="s">
        <v>170</v>
      </c>
      <c r="J44" s="68">
        <v>0</v>
      </c>
    </row>
    <row r="45" spans="1:10" x14ac:dyDescent="0.25">
      <c r="A45" s="47">
        <v>41</v>
      </c>
      <c r="B45" s="48" t="s">
        <v>105</v>
      </c>
      <c r="C45" s="48" t="s">
        <v>106</v>
      </c>
      <c r="D45" s="48" t="s">
        <v>107</v>
      </c>
      <c r="E45" s="48" t="s">
        <v>108</v>
      </c>
      <c r="F45" s="63" t="s">
        <v>149</v>
      </c>
      <c r="G45" s="47" t="s">
        <v>158</v>
      </c>
      <c r="H45" s="51" t="s">
        <v>171</v>
      </c>
      <c r="I45" s="51" t="s">
        <v>172</v>
      </c>
      <c r="J45" s="68">
        <v>1</v>
      </c>
    </row>
    <row r="46" spans="1:10" x14ac:dyDescent="0.25">
      <c r="A46" s="49">
        <v>42</v>
      </c>
      <c r="B46" s="52" t="s">
        <v>105</v>
      </c>
      <c r="C46" s="52" t="s">
        <v>106</v>
      </c>
      <c r="D46" s="52" t="s">
        <v>107</v>
      </c>
      <c r="E46" s="52" t="s">
        <v>108</v>
      </c>
      <c r="F46" s="62" t="s">
        <v>149</v>
      </c>
      <c r="G46" s="49" t="s">
        <v>158</v>
      </c>
      <c r="H46" s="49" t="s">
        <v>173</v>
      </c>
      <c r="I46" s="49" t="s">
        <v>174</v>
      </c>
      <c r="J46" s="68">
        <v>0.5</v>
      </c>
    </row>
    <row r="47" spans="1:10" x14ac:dyDescent="0.25">
      <c r="A47" s="47">
        <v>43</v>
      </c>
      <c r="B47" s="48" t="s">
        <v>105</v>
      </c>
      <c r="C47" s="48" t="s">
        <v>106</v>
      </c>
      <c r="D47" s="48" t="s">
        <v>107</v>
      </c>
      <c r="E47" s="48" t="s">
        <v>108</v>
      </c>
      <c r="F47" s="63" t="s">
        <v>175</v>
      </c>
      <c r="G47" s="47" t="s">
        <v>176</v>
      </c>
      <c r="H47" s="51" t="s">
        <v>177</v>
      </c>
      <c r="I47" s="51" t="s">
        <v>178</v>
      </c>
      <c r="J47" s="68">
        <v>10</v>
      </c>
    </row>
    <row r="48" spans="1:10" x14ac:dyDescent="0.25">
      <c r="A48" s="49">
        <v>44</v>
      </c>
      <c r="B48" s="52" t="s">
        <v>105</v>
      </c>
      <c r="C48" s="52" t="s">
        <v>106</v>
      </c>
      <c r="D48" s="52" t="s">
        <v>107</v>
      </c>
      <c r="E48" s="52" t="s">
        <v>108</v>
      </c>
      <c r="F48" s="62" t="s">
        <v>175</v>
      </c>
      <c r="G48" s="64" t="s">
        <v>176</v>
      </c>
      <c r="H48" s="64" t="s">
        <v>179</v>
      </c>
      <c r="I48" s="49" t="s">
        <v>180</v>
      </c>
      <c r="J48" s="68">
        <v>454.5</v>
      </c>
    </row>
    <row r="49" spans="1:10" x14ac:dyDescent="0.25">
      <c r="A49" s="47">
        <v>45</v>
      </c>
      <c r="B49" s="48" t="s">
        <v>105</v>
      </c>
      <c r="C49" s="48" t="s">
        <v>106</v>
      </c>
      <c r="D49" s="48" t="s">
        <v>107</v>
      </c>
      <c r="E49" s="48" t="s">
        <v>108</v>
      </c>
      <c r="F49" s="63" t="s">
        <v>175</v>
      </c>
      <c r="G49" s="47" t="s">
        <v>176</v>
      </c>
      <c r="H49" s="47" t="s">
        <v>54</v>
      </c>
      <c r="I49" s="47" t="s">
        <v>181</v>
      </c>
      <c r="J49" s="68">
        <v>0</v>
      </c>
    </row>
    <row r="50" spans="1:10" x14ac:dyDescent="0.25">
      <c r="A50" s="49">
        <v>46</v>
      </c>
      <c r="B50" s="52" t="s">
        <v>105</v>
      </c>
      <c r="C50" s="52" t="s">
        <v>106</v>
      </c>
      <c r="D50" s="52" t="s">
        <v>107</v>
      </c>
      <c r="E50" s="52" t="s">
        <v>108</v>
      </c>
      <c r="F50" s="62" t="s">
        <v>182</v>
      </c>
      <c r="G50" s="49" t="s">
        <v>183</v>
      </c>
      <c r="H50" s="54" t="s">
        <v>184</v>
      </c>
      <c r="I50" s="54" t="s">
        <v>185</v>
      </c>
      <c r="J50" s="68">
        <v>14</v>
      </c>
    </row>
    <row r="51" spans="1:10" x14ac:dyDescent="0.25">
      <c r="A51" s="47">
        <v>47</v>
      </c>
      <c r="B51" s="48" t="s">
        <v>105</v>
      </c>
      <c r="C51" s="48" t="s">
        <v>106</v>
      </c>
      <c r="D51" s="48" t="s">
        <v>107</v>
      </c>
      <c r="E51" s="48" t="s">
        <v>108</v>
      </c>
      <c r="F51" s="63" t="s">
        <v>186</v>
      </c>
      <c r="G51" s="47" t="s">
        <v>187</v>
      </c>
      <c r="H51" s="47" t="s">
        <v>54</v>
      </c>
      <c r="I51" s="47" t="s">
        <v>188</v>
      </c>
      <c r="J51" s="68">
        <v>0.5</v>
      </c>
    </row>
    <row r="52" spans="1:10" x14ac:dyDescent="0.25">
      <c r="A52" s="49">
        <v>48</v>
      </c>
      <c r="B52" s="52" t="s">
        <v>105</v>
      </c>
      <c r="C52" s="52" t="s">
        <v>106</v>
      </c>
      <c r="D52" s="52" t="s">
        <v>107</v>
      </c>
      <c r="E52" s="52" t="s">
        <v>108</v>
      </c>
      <c r="F52" s="62" t="s">
        <v>186</v>
      </c>
      <c r="G52" s="49" t="s">
        <v>187</v>
      </c>
      <c r="H52" s="49" t="s">
        <v>54</v>
      </c>
      <c r="I52" s="49" t="s">
        <v>189</v>
      </c>
      <c r="J52" s="68">
        <v>0</v>
      </c>
    </row>
    <row r="53" spans="1:10" x14ac:dyDescent="0.25">
      <c r="A53" s="47">
        <v>49</v>
      </c>
      <c r="B53" s="48" t="s">
        <v>105</v>
      </c>
      <c r="C53" s="48" t="s">
        <v>106</v>
      </c>
      <c r="D53" s="48" t="s">
        <v>107</v>
      </c>
      <c r="E53" s="48" t="s">
        <v>108</v>
      </c>
      <c r="F53" s="63" t="s">
        <v>186</v>
      </c>
      <c r="G53" s="47" t="s">
        <v>190</v>
      </c>
      <c r="H53" s="51" t="s">
        <v>191</v>
      </c>
      <c r="I53" s="51" t="s">
        <v>226</v>
      </c>
      <c r="J53" s="68">
        <v>1</v>
      </c>
    </row>
    <row r="54" spans="1:10" x14ac:dyDescent="0.25">
      <c r="A54" s="49">
        <v>50</v>
      </c>
      <c r="B54" s="52" t="s">
        <v>105</v>
      </c>
      <c r="C54" s="52" t="s">
        <v>106</v>
      </c>
      <c r="D54" s="52" t="s">
        <v>107</v>
      </c>
      <c r="E54" s="52" t="s">
        <v>108</v>
      </c>
      <c r="F54" s="62" t="s">
        <v>186</v>
      </c>
      <c r="G54" s="49" t="s">
        <v>54</v>
      </c>
      <c r="H54" s="49" t="s">
        <v>54</v>
      </c>
      <c r="I54" s="49" t="s">
        <v>193</v>
      </c>
      <c r="J54" s="68">
        <v>0</v>
      </c>
    </row>
    <row r="55" spans="1:10" x14ac:dyDescent="0.25">
      <c r="A55" s="47">
        <v>51</v>
      </c>
      <c r="B55" s="48" t="s">
        <v>105</v>
      </c>
      <c r="C55" s="48" t="s">
        <v>106</v>
      </c>
      <c r="D55" s="48" t="s">
        <v>107</v>
      </c>
      <c r="E55" s="48" t="s">
        <v>108</v>
      </c>
      <c r="F55" s="63" t="s">
        <v>194</v>
      </c>
      <c r="G55" s="47" t="s">
        <v>195</v>
      </c>
      <c r="H55" s="51" t="s">
        <v>196</v>
      </c>
      <c r="I55" s="51" t="s">
        <v>197</v>
      </c>
      <c r="J55" s="68">
        <v>0.5</v>
      </c>
    </row>
    <row r="56" spans="1:10" x14ac:dyDescent="0.25">
      <c r="A56" s="49">
        <v>52</v>
      </c>
      <c r="B56" s="52" t="s">
        <v>105</v>
      </c>
      <c r="C56" s="52" t="s">
        <v>106</v>
      </c>
      <c r="D56" s="52" t="s">
        <v>107</v>
      </c>
      <c r="E56" s="52" t="s">
        <v>108</v>
      </c>
      <c r="F56" s="62" t="s">
        <v>194</v>
      </c>
      <c r="G56" s="49" t="s">
        <v>198</v>
      </c>
      <c r="H56" s="54" t="s">
        <v>199</v>
      </c>
      <c r="I56" s="54" t="s">
        <v>227</v>
      </c>
      <c r="J56" s="68">
        <v>18.5</v>
      </c>
    </row>
    <row r="57" spans="1:10" x14ac:dyDescent="0.25">
      <c r="A57" s="47">
        <v>53</v>
      </c>
      <c r="B57" s="48" t="s">
        <v>105</v>
      </c>
      <c r="C57" s="48" t="s">
        <v>106</v>
      </c>
      <c r="D57" s="48" t="s">
        <v>107</v>
      </c>
      <c r="E57" s="48" t="s">
        <v>108</v>
      </c>
      <c r="F57" s="63" t="s">
        <v>201</v>
      </c>
      <c r="G57" s="47" t="s">
        <v>202</v>
      </c>
      <c r="H57" s="51" t="s">
        <v>203</v>
      </c>
      <c r="I57" s="51" t="s">
        <v>204</v>
      </c>
      <c r="J57" s="68">
        <v>0</v>
      </c>
    </row>
    <row r="58" spans="1:10" x14ac:dyDescent="0.25">
      <c r="A58" s="49">
        <v>54</v>
      </c>
      <c r="B58" s="52" t="s">
        <v>105</v>
      </c>
      <c r="C58" s="52" t="s">
        <v>106</v>
      </c>
      <c r="D58" s="52" t="s">
        <v>107</v>
      </c>
      <c r="E58" s="52" t="s">
        <v>108</v>
      </c>
      <c r="F58" s="62" t="s">
        <v>205</v>
      </c>
      <c r="G58" s="49" t="s">
        <v>206</v>
      </c>
      <c r="H58" s="54" t="s">
        <v>207</v>
      </c>
      <c r="I58" s="54" t="s">
        <v>208</v>
      </c>
      <c r="J58" s="68">
        <v>4</v>
      </c>
    </row>
    <row r="59" spans="1:10" x14ac:dyDescent="0.25">
      <c r="A59" s="47">
        <v>55</v>
      </c>
      <c r="B59" s="48" t="s">
        <v>105</v>
      </c>
      <c r="C59" s="48" t="s">
        <v>106</v>
      </c>
      <c r="D59" s="48" t="s">
        <v>107</v>
      </c>
      <c r="E59" s="48" t="s">
        <v>108</v>
      </c>
      <c r="F59" s="63" t="s">
        <v>54</v>
      </c>
      <c r="G59" s="47" t="s">
        <v>54</v>
      </c>
      <c r="H59" s="47" t="s">
        <v>54</v>
      </c>
      <c r="I59" s="47" t="s">
        <v>209</v>
      </c>
      <c r="J59" s="68">
        <v>0</v>
      </c>
    </row>
    <row r="60" spans="1:10" x14ac:dyDescent="0.25">
      <c r="A60" s="49">
        <v>56</v>
      </c>
      <c r="B60" s="52" t="s">
        <v>105</v>
      </c>
      <c r="C60" s="52" t="s">
        <v>106</v>
      </c>
      <c r="D60" s="52" t="s">
        <v>107</v>
      </c>
      <c r="E60" s="52" t="s">
        <v>108</v>
      </c>
      <c r="F60" s="62" t="s">
        <v>54</v>
      </c>
      <c r="G60" s="64" t="s">
        <v>54</v>
      </c>
      <c r="H60" s="64" t="s">
        <v>54</v>
      </c>
      <c r="I60" s="49" t="s">
        <v>210</v>
      </c>
      <c r="J60" s="68">
        <v>0</v>
      </c>
    </row>
    <row r="61" spans="1:10" x14ac:dyDescent="0.25">
      <c r="A61" s="47">
        <v>57</v>
      </c>
      <c r="B61" s="48" t="s">
        <v>105</v>
      </c>
      <c r="C61" s="48" t="s">
        <v>106</v>
      </c>
      <c r="D61" s="48" t="s">
        <v>107</v>
      </c>
      <c r="E61" s="48" t="s">
        <v>108</v>
      </c>
      <c r="F61" s="63" t="s">
        <v>54</v>
      </c>
      <c r="G61" s="47" t="s">
        <v>54</v>
      </c>
      <c r="H61" s="47" t="s">
        <v>54</v>
      </c>
      <c r="I61" s="65" t="s">
        <v>211</v>
      </c>
      <c r="J61" s="6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66F0-E64A-4070-B3F7-17C15B20A470}">
  <dimension ref="A1:J62"/>
  <sheetViews>
    <sheetView workbookViewId="0">
      <selection activeCell="F2" sqref="F2"/>
    </sheetView>
  </sheetViews>
  <sheetFormatPr defaultRowHeight="15" x14ac:dyDescent="0.25"/>
  <cols>
    <col min="1" max="1" width="8" bestFit="1" customWidth="1"/>
    <col min="2" max="2" width="20.85546875" bestFit="1" customWidth="1"/>
    <col min="3" max="3" width="19.85546875" bestFit="1" customWidth="1"/>
    <col min="4" max="4" width="33.28515625" bestFit="1" customWidth="1"/>
    <col min="5" max="5" width="13.85546875" bestFit="1" customWidth="1"/>
    <col min="6" max="7" width="16.140625" bestFit="1" customWidth="1"/>
  </cols>
  <sheetData>
    <row r="1" spans="1:10" x14ac:dyDescent="0.25">
      <c r="A1" s="1" t="s">
        <v>237</v>
      </c>
      <c r="B1" s="1" t="s">
        <v>7</v>
      </c>
      <c r="C1" s="1" t="s">
        <v>8</v>
      </c>
      <c r="D1" s="1" t="s">
        <v>9</v>
      </c>
      <c r="E1" s="1" t="s">
        <v>244</v>
      </c>
      <c r="F1" s="1" t="s">
        <v>19</v>
      </c>
      <c r="G1" s="102" t="s">
        <v>213</v>
      </c>
      <c r="H1" s="102" t="s">
        <v>241</v>
      </c>
      <c r="I1" s="102" t="s">
        <v>242</v>
      </c>
      <c r="J1" s="102" t="s">
        <v>243</v>
      </c>
    </row>
    <row r="2" spans="1:10" x14ac:dyDescent="0.25">
      <c r="A2" s="4">
        <v>1</v>
      </c>
      <c r="B2" s="4" t="s">
        <v>25</v>
      </c>
      <c r="C2" s="8" t="s">
        <v>26</v>
      </c>
      <c r="D2" s="8" t="s">
        <v>27</v>
      </c>
      <c r="E2" s="10">
        <v>2</v>
      </c>
      <c r="F2" s="12">
        <v>3.8550501156515032E-5</v>
      </c>
      <c r="G2" s="103">
        <v>1</v>
      </c>
      <c r="H2" s="103">
        <v>0</v>
      </c>
      <c r="I2" s="103">
        <v>0</v>
      </c>
      <c r="J2" s="103">
        <v>0</v>
      </c>
    </row>
    <row r="3" spans="1:10" x14ac:dyDescent="0.25">
      <c r="A3" s="6">
        <v>2</v>
      </c>
      <c r="B3" s="6" t="s">
        <v>33</v>
      </c>
      <c r="C3" s="6" t="s">
        <v>34</v>
      </c>
      <c r="D3" s="15" t="s">
        <v>34</v>
      </c>
      <c r="E3" s="10">
        <v>349</v>
      </c>
      <c r="F3" s="12">
        <v>6.7270624518118733E-3</v>
      </c>
      <c r="G3" s="103">
        <v>153</v>
      </c>
      <c r="H3" s="103">
        <v>43</v>
      </c>
      <c r="I3" s="103">
        <v>0</v>
      </c>
      <c r="J3" s="103">
        <v>0</v>
      </c>
    </row>
    <row r="4" spans="1:10" x14ac:dyDescent="0.25">
      <c r="A4" s="4">
        <v>3</v>
      </c>
      <c r="B4" s="4" t="s">
        <v>37</v>
      </c>
      <c r="C4" s="4" t="s">
        <v>38</v>
      </c>
      <c r="D4" s="8" t="s">
        <v>38</v>
      </c>
      <c r="E4" s="10">
        <v>1722</v>
      </c>
      <c r="F4" s="12">
        <v>3.3191981495759443E-2</v>
      </c>
      <c r="G4" s="103">
        <v>603</v>
      </c>
      <c r="H4" s="103">
        <v>207</v>
      </c>
      <c r="I4" s="103">
        <v>293</v>
      </c>
      <c r="J4" s="103">
        <v>5.333333333333333</v>
      </c>
    </row>
    <row r="5" spans="1:10" x14ac:dyDescent="0.25">
      <c r="A5" s="6">
        <v>4</v>
      </c>
      <c r="B5" s="6" t="s">
        <v>78</v>
      </c>
      <c r="C5" s="15" t="s">
        <v>79</v>
      </c>
      <c r="D5" s="15" t="s">
        <v>80</v>
      </c>
      <c r="E5" s="10">
        <v>16</v>
      </c>
      <c r="F5" s="12">
        <v>3.0840400925212025E-4</v>
      </c>
      <c r="G5" s="103">
        <v>0</v>
      </c>
      <c r="H5" s="103">
        <v>0</v>
      </c>
      <c r="I5" s="103">
        <v>16</v>
      </c>
      <c r="J5" s="103">
        <v>0</v>
      </c>
    </row>
    <row r="6" spans="1:10" x14ac:dyDescent="0.25">
      <c r="A6" s="4">
        <v>5</v>
      </c>
      <c r="B6" s="4" t="s">
        <v>40</v>
      </c>
      <c r="C6" s="4" t="s">
        <v>41</v>
      </c>
      <c r="D6" s="4" t="s">
        <v>41</v>
      </c>
      <c r="E6" s="10">
        <v>2096</v>
      </c>
      <c r="F6" s="12">
        <v>4.0400925212027754E-2</v>
      </c>
      <c r="G6" s="103">
        <v>268</v>
      </c>
      <c r="H6" s="103">
        <v>1107</v>
      </c>
      <c r="I6" s="103">
        <v>43</v>
      </c>
      <c r="J6" s="103">
        <v>136.66666666666666</v>
      </c>
    </row>
    <row r="7" spans="1:10" x14ac:dyDescent="0.25">
      <c r="A7" s="6">
        <v>6</v>
      </c>
      <c r="B7" s="4" t="s">
        <v>81</v>
      </c>
      <c r="C7" s="8" t="s">
        <v>82</v>
      </c>
      <c r="D7" s="8" t="s">
        <v>83</v>
      </c>
      <c r="E7" s="10">
        <v>139</v>
      </c>
      <c r="F7" s="12">
        <v>2.679259830377795E-3</v>
      </c>
      <c r="G7" s="103">
        <v>59</v>
      </c>
      <c r="H7" s="103">
        <v>9</v>
      </c>
      <c r="I7" s="103">
        <v>0</v>
      </c>
      <c r="J7" s="103">
        <v>4</v>
      </c>
    </row>
    <row r="8" spans="1:10" x14ac:dyDescent="0.25">
      <c r="A8" s="4">
        <v>7</v>
      </c>
      <c r="B8" s="6" t="s">
        <v>84</v>
      </c>
      <c r="C8" s="15" t="s">
        <v>85</v>
      </c>
      <c r="D8" s="15" t="s">
        <v>86</v>
      </c>
      <c r="E8" s="10">
        <v>79</v>
      </c>
      <c r="F8" s="12">
        <v>1.5227447956823439E-3</v>
      </c>
      <c r="G8" s="103">
        <v>8.5</v>
      </c>
      <c r="H8" s="103">
        <v>3</v>
      </c>
      <c r="I8" s="103">
        <v>22</v>
      </c>
      <c r="J8" s="103">
        <v>12.333333333333334</v>
      </c>
    </row>
    <row r="9" spans="1:10" x14ac:dyDescent="0.25">
      <c r="A9" s="6">
        <v>8</v>
      </c>
      <c r="B9" s="22" t="s">
        <v>84</v>
      </c>
      <c r="C9" s="25" t="s">
        <v>85</v>
      </c>
      <c r="D9" s="25" t="s">
        <v>87</v>
      </c>
      <c r="E9" s="27">
        <v>467</v>
      </c>
      <c r="F9" s="12">
        <v>9.0015420200462611E-3</v>
      </c>
      <c r="G9" s="103">
        <v>50</v>
      </c>
      <c r="H9" s="103">
        <v>123</v>
      </c>
      <c r="I9" s="103">
        <v>114</v>
      </c>
      <c r="J9" s="103">
        <v>43.333333333333336</v>
      </c>
    </row>
    <row r="10" spans="1:10" x14ac:dyDescent="0.25">
      <c r="A10" s="4">
        <v>9</v>
      </c>
      <c r="B10" s="6" t="s">
        <v>84</v>
      </c>
      <c r="C10" s="15" t="s">
        <v>88</v>
      </c>
      <c r="D10" s="15" t="s">
        <v>89</v>
      </c>
      <c r="E10" s="10">
        <v>6422</v>
      </c>
      <c r="F10" s="12">
        <v>0.12378565921356978</v>
      </c>
      <c r="G10" s="103">
        <v>1140.5</v>
      </c>
      <c r="H10" s="103">
        <v>790</v>
      </c>
      <c r="I10" s="103">
        <v>0</v>
      </c>
      <c r="J10" s="103">
        <v>1117</v>
      </c>
    </row>
    <row r="11" spans="1:10" x14ac:dyDescent="0.25">
      <c r="A11" s="6">
        <v>10</v>
      </c>
      <c r="B11" s="4" t="s">
        <v>90</v>
      </c>
      <c r="C11" s="8" t="s">
        <v>91</v>
      </c>
      <c r="D11" s="8" t="s">
        <v>92</v>
      </c>
      <c r="E11" s="10">
        <v>3007</v>
      </c>
      <c r="F11" s="12">
        <v>5.7960678488820354E-2</v>
      </c>
      <c r="G11" s="103">
        <v>684.5</v>
      </c>
      <c r="H11" s="103">
        <v>216</v>
      </c>
      <c r="I11" s="103">
        <v>0</v>
      </c>
      <c r="J11" s="103">
        <v>474</v>
      </c>
    </row>
    <row r="12" spans="1:10" x14ac:dyDescent="0.25">
      <c r="A12" s="4">
        <v>11</v>
      </c>
      <c r="B12" s="6" t="s">
        <v>90</v>
      </c>
      <c r="C12" s="15" t="s">
        <v>93</v>
      </c>
      <c r="D12" s="15" t="s">
        <v>94</v>
      </c>
      <c r="E12" s="10">
        <v>949</v>
      </c>
      <c r="F12" s="12">
        <v>1.8292212798766385E-2</v>
      </c>
      <c r="G12" s="103">
        <v>202</v>
      </c>
      <c r="H12" s="103">
        <v>177</v>
      </c>
      <c r="I12" s="103">
        <v>0</v>
      </c>
      <c r="J12" s="103">
        <v>122.66666666666667</v>
      </c>
    </row>
    <row r="13" spans="1:10" x14ac:dyDescent="0.25">
      <c r="A13" s="6">
        <v>12</v>
      </c>
      <c r="B13" s="22" t="s">
        <v>90</v>
      </c>
      <c r="C13" s="25" t="s">
        <v>95</v>
      </c>
      <c r="D13" s="25" t="s">
        <v>96</v>
      </c>
      <c r="E13" s="27">
        <v>3699</v>
      </c>
      <c r="F13" s="12">
        <v>7.1299151888974552E-2</v>
      </c>
      <c r="G13" s="103">
        <v>609.5</v>
      </c>
      <c r="H13" s="103">
        <v>426</v>
      </c>
      <c r="I13" s="103">
        <v>4</v>
      </c>
      <c r="J13" s="103">
        <v>683.33333333333337</v>
      </c>
    </row>
    <row r="14" spans="1:10" x14ac:dyDescent="0.25">
      <c r="A14" s="4">
        <v>13</v>
      </c>
      <c r="B14" s="6" t="s">
        <v>97</v>
      </c>
      <c r="C14" s="15" t="s">
        <v>98</v>
      </c>
      <c r="D14" s="15" t="s">
        <v>99</v>
      </c>
      <c r="E14" s="10">
        <v>10681</v>
      </c>
      <c r="F14" s="12">
        <v>0.20587895142636856</v>
      </c>
      <c r="G14" s="103">
        <v>3434</v>
      </c>
      <c r="H14" s="103">
        <v>1869</v>
      </c>
      <c r="I14" s="103">
        <v>679</v>
      </c>
      <c r="J14" s="103">
        <v>421.66666666666669</v>
      </c>
    </row>
    <row r="15" spans="1:10" x14ac:dyDescent="0.25">
      <c r="A15" s="6">
        <v>14</v>
      </c>
      <c r="B15" s="6" t="s">
        <v>43</v>
      </c>
      <c r="C15" s="15" t="s">
        <v>44</v>
      </c>
      <c r="D15" s="15" t="s">
        <v>45</v>
      </c>
      <c r="E15" s="10">
        <v>3</v>
      </c>
      <c r="F15" s="12">
        <v>5.7825751734772551E-5</v>
      </c>
      <c r="G15" s="103">
        <v>1.5</v>
      </c>
      <c r="H15" s="103">
        <v>0</v>
      </c>
      <c r="I15" s="103">
        <v>0</v>
      </c>
      <c r="J15" s="103">
        <v>0</v>
      </c>
    </row>
    <row r="16" spans="1:10" x14ac:dyDescent="0.25">
      <c r="A16" s="4">
        <v>15</v>
      </c>
      <c r="B16" s="4" t="s">
        <v>46</v>
      </c>
      <c r="C16" s="4" t="s">
        <v>46</v>
      </c>
      <c r="D16" s="4" t="s">
        <v>47</v>
      </c>
      <c r="E16" s="10">
        <v>659</v>
      </c>
      <c r="F16" s="12">
        <v>1.2702390131071705E-2</v>
      </c>
      <c r="G16" s="103">
        <v>171</v>
      </c>
      <c r="H16" s="103">
        <v>206</v>
      </c>
      <c r="I16" s="103">
        <v>7</v>
      </c>
      <c r="J16" s="103">
        <v>34.666666666666664</v>
      </c>
    </row>
    <row r="17" spans="1:10" x14ac:dyDescent="0.25">
      <c r="A17" s="6">
        <v>16</v>
      </c>
      <c r="B17" s="6" t="s">
        <v>49</v>
      </c>
      <c r="C17" s="15" t="s">
        <v>50</v>
      </c>
      <c r="D17" s="15" t="s">
        <v>51</v>
      </c>
      <c r="E17" s="10">
        <v>6395</v>
      </c>
      <c r="F17" s="12">
        <v>0.12326522744795683</v>
      </c>
      <c r="G17" s="103">
        <v>523</v>
      </c>
      <c r="H17" s="103">
        <v>1173</v>
      </c>
      <c r="I17" s="103">
        <v>127</v>
      </c>
      <c r="J17" s="103">
        <v>1349.6666666666667</v>
      </c>
    </row>
    <row r="18" spans="1:10" x14ac:dyDescent="0.25">
      <c r="A18" s="4">
        <v>17</v>
      </c>
      <c r="B18" s="4" t="s">
        <v>102</v>
      </c>
      <c r="C18" s="8" t="s">
        <v>103</v>
      </c>
      <c r="D18" s="4" t="s">
        <v>104</v>
      </c>
      <c r="E18" s="10">
        <v>99</v>
      </c>
      <c r="F18" s="12">
        <v>1.9082498072474942E-3</v>
      </c>
      <c r="G18" s="103">
        <v>49</v>
      </c>
      <c r="H18" s="103">
        <v>0</v>
      </c>
      <c r="I18" s="103">
        <v>0</v>
      </c>
      <c r="J18" s="103">
        <v>0.33333333333333331</v>
      </c>
    </row>
    <row r="19" spans="1:10" x14ac:dyDescent="0.25">
      <c r="A19" s="6">
        <v>18</v>
      </c>
      <c r="B19" s="6" t="s">
        <v>55</v>
      </c>
      <c r="C19" s="6" t="s">
        <v>55</v>
      </c>
      <c r="D19" s="6" t="s">
        <v>56</v>
      </c>
      <c r="E19" s="10">
        <v>260</v>
      </c>
      <c r="F19" s="12">
        <v>5.0115651503469544E-3</v>
      </c>
      <c r="G19" s="103">
        <v>130</v>
      </c>
      <c r="H19" s="103">
        <v>0</v>
      </c>
      <c r="I19" s="103">
        <v>0</v>
      </c>
      <c r="J19" s="103">
        <v>0</v>
      </c>
    </row>
    <row r="20" spans="1:10" x14ac:dyDescent="0.25">
      <c r="A20" s="4">
        <v>19</v>
      </c>
      <c r="B20" s="4" t="s">
        <v>60</v>
      </c>
      <c r="C20" s="8" t="s">
        <v>61</v>
      </c>
      <c r="D20" s="8" t="s">
        <v>62</v>
      </c>
      <c r="E20" s="10">
        <v>8384</v>
      </c>
      <c r="F20" s="12">
        <v>0.16160370084811101</v>
      </c>
      <c r="G20" s="103">
        <v>4185.5</v>
      </c>
      <c r="H20" s="103">
        <v>2</v>
      </c>
      <c r="I20" s="103">
        <v>0</v>
      </c>
      <c r="J20" s="103">
        <v>3.6666666666666665</v>
      </c>
    </row>
    <row r="21" spans="1:10" x14ac:dyDescent="0.25">
      <c r="A21" s="6">
        <v>20</v>
      </c>
      <c r="B21" s="6" t="s">
        <v>110</v>
      </c>
      <c r="C21" s="15" t="s">
        <v>111</v>
      </c>
      <c r="D21" s="15" t="s">
        <v>112</v>
      </c>
      <c r="E21" s="10">
        <v>66</v>
      </c>
      <c r="F21" s="12">
        <v>1.2721665381649962E-3</v>
      </c>
      <c r="G21" s="103">
        <v>1.5</v>
      </c>
      <c r="H21" s="103">
        <v>56</v>
      </c>
      <c r="I21" s="103">
        <v>3</v>
      </c>
      <c r="J21" s="103">
        <v>1.3333333333333333</v>
      </c>
    </row>
    <row r="22" spans="1:10" x14ac:dyDescent="0.25">
      <c r="A22" s="4">
        <v>21</v>
      </c>
      <c r="B22" s="4" t="s">
        <v>113</v>
      </c>
      <c r="C22" s="8" t="s">
        <v>114</v>
      </c>
      <c r="D22" s="8" t="s">
        <v>115</v>
      </c>
      <c r="E22" s="10">
        <v>11</v>
      </c>
      <c r="F22" s="12">
        <v>2.1202775636083268E-4</v>
      </c>
      <c r="G22" s="103">
        <v>0.5</v>
      </c>
      <c r="H22" s="103">
        <v>1</v>
      </c>
      <c r="I22" s="103">
        <v>0</v>
      </c>
      <c r="J22" s="103">
        <v>3</v>
      </c>
    </row>
    <row r="23" spans="1:10" x14ac:dyDescent="0.25">
      <c r="A23" s="6">
        <v>22</v>
      </c>
      <c r="B23" s="6" t="s">
        <v>117</v>
      </c>
      <c r="C23" s="15" t="s">
        <v>118</v>
      </c>
      <c r="D23" s="15" t="s">
        <v>119</v>
      </c>
      <c r="E23" s="10">
        <v>1</v>
      </c>
      <c r="F23" s="12">
        <v>1.9275250578257516E-5</v>
      </c>
      <c r="G23" s="103">
        <v>0</v>
      </c>
      <c r="H23" s="103">
        <v>1</v>
      </c>
      <c r="I23" s="103">
        <v>0</v>
      </c>
      <c r="J23" s="103">
        <v>0</v>
      </c>
    </row>
    <row r="24" spans="1:10" x14ac:dyDescent="0.25">
      <c r="A24" s="4">
        <v>23</v>
      </c>
      <c r="B24" s="4" t="s">
        <v>121</v>
      </c>
      <c r="C24" s="8" t="s">
        <v>122</v>
      </c>
      <c r="D24" s="8" t="s">
        <v>123</v>
      </c>
      <c r="E24" s="10">
        <v>1</v>
      </c>
      <c r="F24" s="12">
        <v>1.9275250578257516E-5</v>
      </c>
      <c r="G24" s="103">
        <v>0</v>
      </c>
      <c r="H24" s="103">
        <v>1</v>
      </c>
      <c r="I24" s="103">
        <v>0</v>
      </c>
      <c r="J24" s="103">
        <v>0</v>
      </c>
    </row>
    <row r="25" spans="1:10" x14ac:dyDescent="0.25">
      <c r="A25" s="6">
        <v>24</v>
      </c>
      <c r="B25" s="6" t="s">
        <v>125</v>
      </c>
      <c r="C25" s="6" t="s">
        <v>126</v>
      </c>
      <c r="D25" s="6" t="s">
        <v>126</v>
      </c>
      <c r="E25" s="10">
        <v>67</v>
      </c>
      <c r="F25" s="12">
        <v>1.2914417887432536E-3</v>
      </c>
      <c r="G25" s="103">
        <v>33</v>
      </c>
      <c r="H25" s="103">
        <v>0</v>
      </c>
      <c r="I25" s="103">
        <v>0</v>
      </c>
      <c r="J25" s="103">
        <v>0.33333333333333331</v>
      </c>
    </row>
    <row r="26" spans="1:10" x14ac:dyDescent="0.25">
      <c r="A26" s="4">
        <v>25</v>
      </c>
      <c r="B26" s="4" t="s">
        <v>128</v>
      </c>
      <c r="C26" s="8" t="s">
        <v>129</v>
      </c>
      <c r="D26" s="8" t="s">
        <v>130</v>
      </c>
      <c r="E26" s="10">
        <v>47</v>
      </c>
      <c r="F26" s="12">
        <v>9.0593677717810332E-4</v>
      </c>
      <c r="G26" s="103">
        <v>19</v>
      </c>
      <c r="H26" s="103">
        <v>9</v>
      </c>
      <c r="I26" s="103">
        <v>0</v>
      </c>
      <c r="J26" s="103">
        <v>0</v>
      </c>
    </row>
    <row r="27" spans="1:10" x14ac:dyDescent="0.25">
      <c r="A27" s="6">
        <v>26</v>
      </c>
      <c r="B27" s="6" t="s">
        <v>132</v>
      </c>
      <c r="C27" s="15" t="s">
        <v>133</v>
      </c>
      <c r="D27" s="15" t="s">
        <v>134</v>
      </c>
      <c r="E27" s="10">
        <v>19</v>
      </c>
      <c r="F27" s="12">
        <v>3.6622976098689284E-4</v>
      </c>
      <c r="G27" s="103">
        <v>7.5</v>
      </c>
      <c r="H27" s="103">
        <v>0</v>
      </c>
      <c r="I27" s="103">
        <v>0</v>
      </c>
      <c r="J27" s="103">
        <v>1.3333333333333333</v>
      </c>
    </row>
    <row r="28" spans="1:10" x14ac:dyDescent="0.25">
      <c r="A28" s="4">
        <v>27</v>
      </c>
      <c r="B28" s="4" t="s">
        <v>132</v>
      </c>
      <c r="C28" s="4" t="s">
        <v>135</v>
      </c>
      <c r="D28" s="4" t="s">
        <v>136</v>
      </c>
      <c r="E28" s="10">
        <v>6</v>
      </c>
      <c r="F28" s="12">
        <v>1.156515034695451E-4</v>
      </c>
      <c r="G28" s="103">
        <v>3</v>
      </c>
      <c r="H28" s="103">
        <v>0</v>
      </c>
      <c r="I28" s="103">
        <v>0</v>
      </c>
      <c r="J28" s="103">
        <v>0</v>
      </c>
    </row>
    <row r="29" spans="1:10" x14ac:dyDescent="0.25">
      <c r="A29" s="6">
        <v>28</v>
      </c>
      <c r="B29" s="6" t="s">
        <v>137</v>
      </c>
      <c r="C29" s="6" t="s">
        <v>138</v>
      </c>
      <c r="D29" s="6" t="s">
        <v>138</v>
      </c>
      <c r="E29" s="10">
        <v>199</v>
      </c>
      <c r="F29" s="12">
        <v>3.8357748650732458E-3</v>
      </c>
      <c r="G29" s="103">
        <v>91</v>
      </c>
      <c r="H29" s="103">
        <v>14</v>
      </c>
      <c r="I29" s="103">
        <v>0</v>
      </c>
      <c r="J29" s="103">
        <v>1</v>
      </c>
    </row>
    <row r="30" spans="1:10" x14ac:dyDescent="0.25">
      <c r="A30" s="4">
        <v>29</v>
      </c>
      <c r="B30" s="4" t="s">
        <v>140</v>
      </c>
      <c r="C30" s="4" t="s">
        <v>141</v>
      </c>
      <c r="D30" s="4" t="s">
        <v>142</v>
      </c>
      <c r="E30" s="10">
        <v>637</v>
      </c>
      <c r="F30" s="12">
        <v>1.2278334618350038E-2</v>
      </c>
      <c r="G30" s="103">
        <v>12</v>
      </c>
      <c r="H30" s="103">
        <v>419</v>
      </c>
      <c r="I30" s="103">
        <v>136</v>
      </c>
      <c r="J30" s="103">
        <v>19.333333333333332</v>
      </c>
    </row>
    <row r="31" spans="1:10" x14ac:dyDescent="0.25">
      <c r="A31" s="6">
        <v>30</v>
      </c>
      <c r="B31" s="6" t="s">
        <v>143</v>
      </c>
      <c r="C31" s="15" t="s">
        <v>144</v>
      </c>
      <c r="D31" s="15" t="s">
        <v>145</v>
      </c>
      <c r="E31" s="10">
        <v>4</v>
      </c>
      <c r="F31" s="12">
        <v>7.7101002313030063E-5</v>
      </c>
      <c r="G31" s="103">
        <v>2</v>
      </c>
      <c r="H31" s="103">
        <v>0</v>
      </c>
      <c r="I31" s="103">
        <v>0</v>
      </c>
      <c r="J31" s="103">
        <v>0</v>
      </c>
    </row>
    <row r="32" spans="1:10" x14ac:dyDescent="0.25">
      <c r="A32" s="4">
        <v>31</v>
      </c>
      <c r="B32" s="4" t="s">
        <v>146</v>
      </c>
      <c r="C32" s="8" t="s">
        <v>147</v>
      </c>
      <c r="D32" s="8" t="s">
        <v>148</v>
      </c>
      <c r="E32" s="10">
        <v>5</v>
      </c>
      <c r="F32" s="12">
        <v>9.6376252891287582E-5</v>
      </c>
      <c r="G32" s="103">
        <v>1.5</v>
      </c>
      <c r="H32" s="103">
        <v>0</v>
      </c>
      <c r="I32" s="103">
        <v>0</v>
      </c>
      <c r="J32" s="103">
        <v>0.66666666666666663</v>
      </c>
    </row>
    <row r="33" spans="1:10" x14ac:dyDescent="0.25">
      <c r="A33" s="6">
        <v>32</v>
      </c>
      <c r="B33" s="6" t="s">
        <v>150</v>
      </c>
      <c r="C33" s="15" t="s">
        <v>151</v>
      </c>
      <c r="D33" s="15" t="s">
        <v>152</v>
      </c>
      <c r="E33" s="10">
        <v>13</v>
      </c>
      <c r="F33" s="12">
        <v>2.5057825751734772E-4</v>
      </c>
      <c r="G33" s="103">
        <v>0.5</v>
      </c>
      <c r="H33" s="103">
        <v>0</v>
      </c>
      <c r="I33" s="103">
        <v>0</v>
      </c>
      <c r="J33" s="103">
        <v>4</v>
      </c>
    </row>
    <row r="34" spans="1:10" x14ac:dyDescent="0.25">
      <c r="A34" s="4">
        <v>33</v>
      </c>
      <c r="B34" s="4" t="s">
        <v>150</v>
      </c>
      <c r="C34" s="8" t="s">
        <v>153</v>
      </c>
      <c r="D34" s="8" t="s">
        <v>154</v>
      </c>
      <c r="E34" s="10">
        <v>71</v>
      </c>
      <c r="F34" s="12">
        <v>1.3685427910562838E-3</v>
      </c>
      <c r="G34" s="103">
        <v>0</v>
      </c>
      <c r="H34" s="103">
        <v>52</v>
      </c>
      <c r="I34" s="103">
        <v>0</v>
      </c>
      <c r="J34" s="103">
        <v>6.333333333333333</v>
      </c>
    </row>
    <row r="35" spans="1:10" x14ac:dyDescent="0.25">
      <c r="A35" s="6">
        <v>34</v>
      </c>
      <c r="B35" s="6" t="s">
        <v>155</v>
      </c>
      <c r="C35" s="15" t="s">
        <v>156</v>
      </c>
      <c r="D35" s="15" t="s">
        <v>157</v>
      </c>
      <c r="E35" s="10">
        <v>114</v>
      </c>
      <c r="F35" s="12">
        <v>2.1973785659213569E-3</v>
      </c>
      <c r="G35" s="103">
        <v>4</v>
      </c>
      <c r="H35" s="103">
        <v>82</v>
      </c>
      <c r="I35" s="103">
        <v>2</v>
      </c>
      <c r="J35" s="103">
        <v>7.333333333333333</v>
      </c>
    </row>
    <row r="36" spans="1:10" x14ac:dyDescent="0.25">
      <c r="A36" s="4">
        <v>35</v>
      </c>
      <c r="B36" s="4" t="s">
        <v>158</v>
      </c>
      <c r="C36" s="8" t="s">
        <v>159</v>
      </c>
      <c r="D36" s="8" t="s">
        <v>160</v>
      </c>
      <c r="E36" s="10">
        <v>1401</v>
      </c>
      <c r="F36" s="12">
        <v>2.7004626060138783E-2</v>
      </c>
      <c r="G36" s="103">
        <v>51.5</v>
      </c>
      <c r="H36" s="103">
        <v>1214</v>
      </c>
      <c r="I36" s="103">
        <v>38</v>
      </c>
      <c r="J36" s="103">
        <v>15.333333333333334</v>
      </c>
    </row>
    <row r="37" spans="1:10" x14ac:dyDescent="0.25">
      <c r="A37" s="6">
        <v>36</v>
      </c>
      <c r="B37" s="6" t="s">
        <v>158</v>
      </c>
      <c r="C37" s="15" t="s">
        <v>161</v>
      </c>
      <c r="D37" s="15" t="s">
        <v>162</v>
      </c>
      <c r="E37" s="10">
        <v>12</v>
      </c>
      <c r="F37" s="12">
        <v>2.313030069390902E-4</v>
      </c>
      <c r="G37" s="103">
        <v>2</v>
      </c>
      <c r="H37" s="103">
        <v>5</v>
      </c>
      <c r="I37" s="103">
        <v>1</v>
      </c>
      <c r="J37" s="103">
        <v>0.66666666666666663</v>
      </c>
    </row>
    <row r="38" spans="1:10" x14ac:dyDescent="0.25">
      <c r="A38" s="4">
        <v>37</v>
      </c>
      <c r="B38" s="4" t="s">
        <v>158</v>
      </c>
      <c r="C38" s="8" t="s">
        <v>163</v>
      </c>
      <c r="D38" s="8" t="s">
        <v>164</v>
      </c>
      <c r="E38" s="10">
        <v>522</v>
      </c>
      <c r="F38" s="12">
        <v>1.0061680801850425E-2</v>
      </c>
      <c r="G38" s="103">
        <v>31.5</v>
      </c>
      <c r="H38" s="103">
        <v>459</v>
      </c>
      <c r="I38" s="103">
        <v>0</v>
      </c>
      <c r="J38" s="103">
        <v>0</v>
      </c>
    </row>
    <row r="39" spans="1:10" x14ac:dyDescent="0.25">
      <c r="A39" s="6">
        <v>38</v>
      </c>
      <c r="B39" s="6" t="s">
        <v>158</v>
      </c>
      <c r="C39" s="15" t="s">
        <v>165</v>
      </c>
      <c r="D39" s="15" t="s">
        <v>166</v>
      </c>
      <c r="E39" s="10">
        <v>129</v>
      </c>
      <c r="F39" s="12">
        <v>2.4865073245952198E-3</v>
      </c>
      <c r="G39" s="103">
        <v>64.5</v>
      </c>
      <c r="H39" s="103">
        <v>0</v>
      </c>
      <c r="I39" s="103">
        <v>0</v>
      </c>
      <c r="J39" s="103">
        <v>0</v>
      </c>
    </row>
    <row r="40" spans="1:10" x14ac:dyDescent="0.25">
      <c r="A40" s="4">
        <v>39</v>
      </c>
      <c r="B40" s="4" t="s">
        <v>158</v>
      </c>
      <c r="C40" s="8" t="s">
        <v>167</v>
      </c>
      <c r="D40" s="8" t="s">
        <v>168</v>
      </c>
      <c r="E40" s="10">
        <v>885</v>
      </c>
      <c r="F40" s="12">
        <v>1.7058596761757902E-2</v>
      </c>
      <c r="G40" s="103">
        <v>3</v>
      </c>
      <c r="H40" s="103">
        <v>875</v>
      </c>
      <c r="I40" s="103">
        <v>2</v>
      </c>
      <c r="J40" s="103">
        <v>0.66666666666666663</v>
      </c>
    </row>
    <row r="41" spans="1:10" x14ac:dyDescent="0.25">
      <c r="A41" s="6">
        <v>40</v>
      </c>
      <c r="B41" s="6" t="s">
        <v>158</v>
      </c>
      <c r="C41" s="15" t="s">
        <v>169</v>
      </c>
      <c r="D41" s="15" t="s">
        <v>170</v>
      </c>
      <c r="E41" s="10">
        <v>12</v>
      </c>
      <c r="F41" s="12">
        <v>2.313030069390902E-4</v>
      </c>
      <c r="G41" s="103">
        <v>0</v>
      </c>
      <c r="H41" s="103">
        <v>12</v>
      </c>
      <c r="I41" s="103">
        <v>0</v>
      </c>
      <c r="J41" s="103">
        <v>0</v>
      </c>
    </row>
    <row r="42" spans="1:10" x14ac:dyDescent="0.25">
      <c r="A42" s="4">
        <v>41</v>
      </c>
      <c r="B42" s="4" t="s">
        <v>158</v>
      </c>
      <c r="C42" s="8" t="s">
        <v>171</v>
      </c>
      <c r="D42" s="8" t="s">
        <v>172</v>
      </c>
      <c r="E42" s="10">
        <v>2</v>
      </c>
      <c r="F42" s="12">
        <v>3.8550501156515032E-5</v>
      </c>
      <c r="G42" s="103">
        <v>1</v>
      </c>
      <c r="H42" s="103">
        <v>0</v>
      </c>
      <c r="I42" s="103">
        <v>0</v>
      </c>
      <c r="J42" s="103">
        <v>0</v>
      </c>
    </row>
    <row r="43" spans="1:10" x14ac:dyDescent="0.25">
      <c r="A43" s="6">
        <v>42</v>
      </c>
      <c r="B43" s="6" t="s">
        <v>158</v>
      </c>
      <c r="C43" s="6" t="s">
        <v>173</v>
      </c>
      <c r="D43" s="6" t="s">
        <v>174</v>
      </c>
      <c r="E43" s="10">
        <v>594</v>
      </c>
      <c r="F43" s="12">
        <v>1.1449498843484965E-2</v>
      </c>
      <c r="G43" s="103">
        <v>0.5</v>
      </c>
      <c r="H43" s="103">
        <v>571</v>
      </c>
      <c r="I43" s="103">
        <v>9</v>
      </c>
      <c r="J43" s="103">
        <v>4.333333333333333</v>
      </c>
    </row>
    <row r="44" spans="1:10" x14ac:dyDescent="0.25">
      <c r="A44" s="4">
        <v>43</v>
      </c>
      <c r="B44" s="4" t="s">
        <v>176</v>
      </c>
      <c r="C44" s="8" t="s">
        <v>177</v>
      </c>
      <c r="D44" s="8" t="s">
        <v>178</v>
      </c>
      <c r="E44" s="10">
        <v>21</v>
      </c>
      <c r="F44" s="12">
        <v>4.0478026214340788E-4</v>
      </c>
      <c r="G44" s="103">
        <v>10</v>
      </c>
      <c r="H44" s="103">
        <v>1</v>
      </c>
      <c r="I44" s="103">
        <v>0</v>
      </c>
      <c r="J44" s="103">
        <v>0</v>
      </c>
    </row>
    <row r="45" spans="1:10" x14ac:dyDescent="0.25">
      <c r="A45" s="6">
        <v>44</v>
      </c>
      <c r="B45" s="4" t="s">
        <v>176</v>
      </c>
      <c r="C45" s="4" t="s">
        <v>54</v>
      </c>
      <c r="D45" s="4" t="s">
        <v>181</v>
      </c>
      <c r="E45" s="10">
        <v>1</v>
      </c>
      <c r="F45" s="12">
        <v>1.9275250578257516E-5</v>
      </c>
      <c r="G45" s="103">
        <v>0</v>
      </c>
      <c r="H45" s="103">
        <v>1</v>
      </c>
      <c r="I45" s="103">
        <v>0</v>
      </c>
      <c r="J45" s="103">
        <v>0</v>
      </c>
    </row>
    <row r="46" spans="1:10" x14ac:dyDescent="0.25">
      <c r="A46" s="4">
        <v>45</v>
      </c>
      <c r="B46" s="6" t="s">
        <v>176</v>
      </c>
      <c r="C46" s="6" t="s">
        <v>179</v>
      </c>
      <c r="D46" s="6" t="s">
        <v>180</v>
      </c>
      <c r="E46" s="10">
        <v>1115</v>
      </c>
      <c r="F46" s="12">
        <v>2.1491904394757132E-2</v>
      </c>
      <c r="G46" s="103">
        <v>454.5</v>
      </c>
      <c r="H46" s="103">
        <v>61</v>
      </c>
      <c r="I46" s="103">
        <v>8</v>
      </c>
      <c r="J46" s="103">
        <v>45.666666666666664</v>
      </c>
    </row>
    <row r="47" spans="1:10" x14ac:dyDescent="0.25">
      <c r="A47" s="6">
        <v>46</v>
      </c>
      <c r="B47" s="6" t="s">
        <v>183</v>
      </c>
      <c r="C47" s="15" t="s">
        <v>184</v>
      </c>
      <c r="D47" s="15" t="s">
        <v>185</v>
      </c>
      <c r="E47" s="10">
        <v>35</v>
      </c>
      <c r="F47" s="12">
        <v>6.7463377023901309E-4</v>
      </c>
      <c r="G47" s="103">
        <v>14</v>
      </c>
      <c r="H47" s="103">
        <v>1</v>
      </c>
      <c r="I47" s="103">
        <v>4</v>
      </c>
      <c r="J47" s="103">
        <v>0.66666666666666663</v>
      </c>
    </row>
    <row r="48" spans="1:10" x14ac:dyDescent="0.25">
      <c r="A48" s="4">
        <v>47</v>
      </c>
      <c r="B48" s="98" t="s">
        <v>187</v>
      </c>
      <c r="C48" s="98" t="s">
        <v>54</v>
      </c>
      <c r="D48" s="4" t="s">
        <v>188</v>
      </c>
      <c r="E48" s="10">
        <v>5</v>
      </c>
      <c r="F48" s="12">
        <v>9.6376252891287582E-5</v>
      </c>
      <c r="G48" s="103">
        <v>0.5</v>
      </c>
      <c r="H48" s="103">
        <v>0</v>
      </c>
      <c r="I48" s="103">
        <v>0</v>
      </c>
      <c r="J48" s="103">
        <v>1.3333333333333333</v>
      </c>
    </row>
    <row r="49" spans="1:10" x14ac:dyDescent="0.25">
      <c r="A49" s="6">
        <v>48</v>
      </c>
      <c r="B49" s="6" t="s">
        <v>187</v>
      </c>
      <c r="C49" s="6" t="s">
        <v>54</v>
      </c>
      <c r="D49" s="6" t="s">
        <v>189</v>
      </c>
      <c r="E49" s="10">
        <v>45</v>
      </c>
      <c r="F49" s="12">
        <v>8.6738627602158823E-4</v>
      </c>
      <c r="G49" s="103">
        <v>0</v>
      </c>
      <c r="H49" s="103">
        <v>10</v>
      </c>
      <c r="I49" s="103">
        <v>0</v>
      </c>
      <c r="J49" s="103">
        <v>11.666666666666666</v>
      </c>
    </row>
    <row r="50" spans="1:10" x14ac:dyDescent="0.25">
      <c r="A50" s="4">
        <v>49</v>
      </c>
      <c r="B50" s="4" t="s">
        <v>190</v>
      </c>
      <c r="C50" s="8" t="s">
        <v>191</v>
      </c>
      <c r="D50" s="8" t="s">
        <v>192</v>
      </c>
      <c r="E50" s="10">
        <v>2</v>
      </c>
      <c r="F50" s="12">
        <v>3.8550501156515032E-5</v>
      </c>
      <c r="G50" s="103">
        <v>1</v>
      </c>
      <c r="H50" s="103">
        <v>0</v>
      </c>
      <c r="I50" s="103">
        <v>0</v>
      </c>
      <c r="J50" s="103">
        <v>0</v>
      </c>
    </row>
    <row r="51" spans="1:10" x14ac:dyDescent="0.25">
      <c r="A51" s="6">
        <v>50</v>
      </c>
      <c r="B51" s="6" t="s">
        <v>54</v>
      </c>
      <c r="C51" s="6" t="s">
        <v>54</v>
      </c>
      <c r="D51" s="6" t="s">
        <v>193</v>
      </c>
      <c r="E51" s="10">
        <v>13</v>
      </c>
      <c r="F51" s="12">
        <v>2.5057825751734772E-4</v>
      </c>
      <c r="G51" s="103">
        <v>0</v>
      </c>
      <c r="H51" s="103">
        <v>11</v>
      </c>
      <c r="I51" s="103">
        <v>0</v>
      </c>
      <c r="J51" s="103">
        <v>0.66666666666666663</v>
      </c>
    </row>
    <row r="52" spans="1:10" x14ac:dyDescent="0.25">
      <c r="A52" s="4">
        <v>51</v>
      </c>
      <c r="B52" s="4" t="s">
        <v>195</v>
      </c>
      <c r="C52" s="8" t="s">
        <v>196</v>
      </c>
      <c r="D52" s="8" t="s">
        <v>197</v>
      </c>
      <c r="E52" s="10">
        <v>2</v>
      </c>
      <c r="F52" s="12">
        <v>3.8550501156515032E-5</v>
      </c>
      <c r="G52" s="103">
        <v>0.5</v>
      </c>
      <c r="H52" s="103">
        <v>0</v>
      </c>
      <c r="I52" s="103">
        <v>0</v>
      </c>
      <c r="J52" s="103">
        <v>0.33333333333333331</v>
      </c>
    </row>
    <row r="53" spans="1:10" x14ac:dyDescent="0.25">
      <c r="A53" s="6">
        <v>52</v>
      </c>
      <c r="B53" s="6" t="s">
        <v>198</v>
      </c>
      <c r="C53" s="15" t="s">
        <v>199</v>
      </c>
      <c r="D53" s="15" t="s">
        <v>200</v>
      </c>
      <c r="E53" s="10">
        <v>71</v>
      </c>
      <c r="F53" s="12">
        <v>1.3685427910562838E-3</v>
      </c>
      <c r="G53" s="103">
        <v>18.5</v>
      </c>
      <c r="H53" s="103">
        <v>1</v>
      </c>
      <c r="I53" s="103">
        <v>28</v>
      </c>
      <c r="J53" s="103">
        <v>1.6666666666666667</v>
      </c>
    </row>
    <row r="54" spans="1:10" x14ac:dyDescent="0.25">
      <c r="A54" s="4">
        <v>53</v>
      </c>
      <c r="B54" s="4" t="s">
        <v>202</v>
      </c>
      <c r="C54" s="8" t="s">
        <v>203</v>
      </c>
      <c r="D54" s="8" t="s">
        <v>204</v>
      </c>
      <c r="E54" s="10">
        <v>4</v>
      </c>
      <c r="F54" s="12">
        <v>7.7101002313030063E-5</v>
      </c>
      <c r="G54" s="103">
        <v>0</v>
      </c>
      <c r="H54" s="103">
        <v>0</v>
      </c>
      <c r="I54" s="103">
        <v>0</v>
      </c>
      <c r="J54" s="103">
        <v>1.3333333333333333</v>
      </c>
    </row>
    <row r="55" spans="1:10" x14ac:dyDescent="0.25">
      <c r="A55" s="6">
        <v>54</v>
      </c>
      <c r="B55" s="6" t="s">
        <v>206</v>
      </c>
      <c r="C55" s="15" t="s">
        <v>207</v>
      </c>
      <c r="D55" s="15" t="s">
        <v>208</v>
      </c>
      <c r="E55" s="10">
        <v>10</v>
      </c>
      <c r="F55" s="12">
        <v>1.9275250578257516E-4</v>
      </c>
      <c r="G55" s="103">
        <v>4</v>
      </c>
      <c r="H55" s="103">
        <v>0</v>
      </c>
      <c r="I55" s="103">
        <v>0</v>
      </c>
      <c r="J55" s="103">
        <v>0.66666666666666663</v>
      </c>
    </row>
    <row r="56" spans="1:10" x14ac:dyDescent="0.25">
      <c r="A56" s="4">
        <v>55</v>
      </c>
      <c r="B56" s="4" t="s">
        <v>54</v>
      </c>
      <c r="C56" s="4" t="s">
        <v>54</v>
      </c>
      <c r="D56" s="4" t="s">
        <v>209</v>
      </c>
      <c r="E56" s="10">
        <v>62</v>
      </c>
      <c r="F56" s="12">
        <v>1.195065535851966E-3</v>
      </c>
      <c r="G56" s="103">
        <v>0</v>
      </c>
      <c r="H56" s="103">
        <v>62</v>
      </c>
      <c r="I56" s="103">
        <v>0</v>
      </c>
      <c r="J56" s="103">
        <v>0</v>
      </c>
    </row>
    <row r="57" spans="1:10" x14ac:dyDescent="0.25">
      <c r="A57" s="6">
        <v>56</v>
      </c>
      <c r="B57" s="6" t="s">
        <v>54</v>
      </c>
      <c r="C57" s="6" t="s">
        <v>54</v>
      </c>
      <c r="D57" s="6" t="s">
        <v>210</v>
      </c>
      <c r="E57" s="10">
        <v>109</v>
      </c>
      <c r="F57" s="12">
        <v>2.1010023130300696E-3</v>
      </c>
      <c r="G57" s="103">
        <v>0</v>
      </c>
      <c r="H57" s="103">
        <v>109</v>
      </c>
      <c r="I57" s="103">
        <v>0</v>
      </c>
      <c r="J57" s="103">
        <v>0</v>
      </c>
    </row>
    <row r="58" spans="1:10" x14ac:dyDescent="0.25">
      <c r="A58" s="4">
        <v>57</v>
      </c>
      <c r="B58" s="4" t="s">
        <v>54</v>
      </c>
      <c r="C58" s="4" t="s">
        <v>54</v>
      </c>
      <c r="D58" s="4" t="s">
        <v>211</v>
      </c>
      <c r="E58" s="10">
        <v>15</v>
      </c>
      <c r="F58" s="12">
        <v>2.8912875867386276E-4</v>
      </c>
      <c r="G58" s="103">
        <v>5</v>
      </c>
      <c r="H58" s="103">
        <v>0</v>
      </c>
      <c r="I58" s="103">
        <v>5</v>
      </c>
      <c r="J58" s="103">
        <v>0</v>
      </c>
    </row>
    <row r="59" spans="1:10" x14ac:dyDescent="0.25">
      <c r="A59" s="6">
        <v>58</v>
      </c>
      <c r="B59" s="6" t="s">
        <v>67</v>
      </c>
      <c r="C59" s="6" t="s">
        <v>68</v>
      </c>
      <c r="D59" s="6" t="s">
        <v>68</v>
      </c>
      <c r="E59" s="10">
        <v>114</v>
      </c>
      <c r="F59" s="12">
        <v>2.1973785659213569E-3</v>
      </c>
      <c r="G59" s="103">
        <v>57</v>
      </c>
      <c r="H59" s="103">
        <v>0</v>
      </c>
      <c r="I59" s="103">
        <v>0</v>
      </c>
      <c r="J59" s="103">
        <v>0</v>
      </c>
    </row>
    <row r="60" spans="1:10" x14ac:dyDescent="0.25">
      <c r="A60" s="4">
        <v>59</v>
      </c>
      <c r="B60" s="98" t="s">
        <v>73</v>
      </c>
      <c r="C60" s="98" t="s">
        <v>74</v>
      </c>
      <c r="D60" s="4" t="s">
        <v>74</v>
      </c>
      <c r="E60" s="10">
        <v>4</v>
      </c>
      <c r="F60" s="12">
        <v>7.7101002313030063E-5</v>
      </c>
      <c r="G60" s="103">
        <v>2</v>
      </c>
      <c r="H60" s="103">
        <v>0</v>
      </c>
      <c r="I60" s="103">
        <v>0</v>
      </c>
      <c r="J60" s="103">
        <v>0</v>
      </c>
    </row>
    <row r="61" spans="1:10" x14ac:dyDescent="0.25">
      <c r="A61" s="6">
        <v>60</v>
      </c>
      <c r="B61" s="6" t="s">
        <v>76</v>
      </c>
      <c r="C61" s="6" t="s">
        <v>77</v>
      </c>
      <c r="D61" s="99" t="s">
        <v>77</v>
      </c>
      <c r="E61" s="10">
        <v>6</v>
      </c>
      <c r="F61" s="12">
        <v>1.156515034695451E-4</v>
      </c>
      <c r="G61" s="103">
        <v>2</v>
      </c>
      <c r="H61" s="103">
        <v>0</v>
      </c>
      <c r="I61" s="103">
        <v>0</v>
      </c>
      <c r="J61" s="103">
        <v>0.66666666666666663</v>
      </c>
    </row>
    <row r="62" spans="1:10" x14ac:dyDescent="0.25">
      <c r="D62" s="4"/>
      <c r="E62" s="40">
        <v>51880</v>
      </c>
      <c r="F62" s="104">
        <v>1</v>
      </c>
      <c r="G62" s="97">
        <v>13171.5</v>
      </c>
      <c r="H62" s="97">
        <v>10379</v>
      </c>
      <c r="I62" s="97">
        <v>1541</v>
      </c>
      <c r="J62" s="97">
        <v>4539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Mastersheet</vt:lpstr>
      <vt:lpstr>Mastersheet (2)</vt:lpstr>
      <vt:lpstr>Index</vt:lpstr>
      <vt:lpstr>Index (2)</vt:lpstr>
      <vt:lpstr>Pre</vt:lpstr>
      <vt:lpstr>Winter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Abdulla Monzer</dc:creator>
  <cp:lastModifiedBy>Ataher Ali</cp:lastModifiedBy>
  <dcterms:created xsi:type="dcterms:W3CDTF">2024-03-02T11:27:16Z</dcterms:created>
  <dcterms:modified xsi:type="dcterms:W3CDTF">2024-03-04T23:04:48Z</dcterms:modified>
</cp:coreProperties>
</file>