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F1270F1C-A6E0-4705-AF41-D8C73E87225C}" xr6:coauthVersionLast="47" xr6:coauthVersionMax="47" xr10:uidLastSave="{00000000-0000-0000-0000-000000000000}"/>
  <bookViews>
    <workbookView xWindow="-105" yWindow="0" windowWidth="14610" windowHeight="15585" firstSheet="1" activeTab="2" xr2:uid="{00000000-000D-0000-FFFF-FFFF00000000}"/>
  </bookViews>
  <sheets>
    <sheet name="MPs Shape and Color in Gills" sheetId="2" r:id="rId1"/>
    <sheet name="MPs Shape &amp; Color in DT" sheetId="3" r:id="rId2"/>
    <sheet name="MPs Size in Gills" sheetId="5" r:id="rId3"/>
    <sheet name=" MPs Size in Digestive Tract" sheetId="6" r:id="rId4"/>
    <sheet name="Crab length,size, weight" sheetId="8" r:id="rId5"/>
  </sheets>
  <calcPr calcId="191029"/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E8" i="8"/>
  <c r="E10" i="8" s="1"/>
  <c r="E12" i="8" s="1"/>
  <c r="E14" i="8" s="1"/>
  <c r="E16" i="8" s="1"/>
  <c r="E18" i="8" s="1"/>
  <c r="E20" i="8" s="1"/>
  <c r="E22" i="8" s="1"/>
  <c r="E24" i="8" s="1"/>
  <c r="E9" i="8"/>
  <c r="E11" i="8"/>
  <c r="E13" i="8" s="1"/>
  <c r="E15" i="8" s="1"/>
  <c r="E17" i="8" s="1"/>
  <c r="E19" i="8" s="1"/>
  <c r="E21" i="8" s="1"/>
  <c r="E23" i="8" s="1"/>
  <c r="E7" i="8"/>
  <c r="D8" i="8"/>
  <c r="D10" i="8" s="1"/>
  <c r="D12" i="8" s="1"/>
  <c r="D14" i="8" s="1"/>
  <c r="D16" i="8" s="1"/>
  <c r="D18" i="8" s="1"/>
  <c r="D20" i="8" s="1"/>
  <c r="D22" i="8" s="1"/>
  <c r="D24" i="8" s="1"/>
  <c r="D9" i="8"/>
  <c r="D11" i="8" s="1"/>
  <c r="D13" i="8" s="1"/>
  <c r="D15" i="8" s="1"/>
  <c r="D17" i="8" s="1"/>
  <c r="D19" i="8" s="1"/>
  <c r="D21" i="8" s="1"/>
  <c r="D23" i="8" s="1"/>
  <c r="D7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11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5" i="8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6" i="6"/>
  <c r="Z8" i="2"/>
  <c r="Y8" i="2"/>
  <c r="X8" i="2"/>
  <c r="W8" i="2"/>
  <c r="V8" i="2"/>
  <c r="U8" i="2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8" i="3"/>
  <c r="I9" i="3"/>
  <c r="I10" i="3"/>
  <c r="U10" i="3" s="1"/>
  <c r="I11" i="3"/>
  <c r="I12" i="3"/>
  <c r="U12" i="3" s="1"/>
  <c r="I13" i="3"/>
  <c r="I14" i="3"/>
  <c r="I15" i="3"/>
  <c r="I16" i="3"/>
  <c r="I17" i="3"/>
  <c r="U17" i="3" s="1"/>
  <c r="I18" i="3"/>
  <c r="U18" i="3" s="1"/>
  <c r="I19" i="3"/>
  <c r="I20" i="3"/>
  <c r="I21" i="3"/>
  <c r="I22" i="3"/>
  <c r="U22" i="3" s="1"/>
  <c r="I23" i="3"/>
  <c r="I24" i="3"/>
  <c r="I25" i="3"/>
  <c r="U25" i="3" s="1"/>
  <c r="I26" i="3"/>
  <c r="U26" i="3" s="1"/>
  <c r="I27" i="3"/>
  <c r="I8" i="3"/>
  <c r="U11" i="3"/>
  <c r="U13" i="3"/>
  <c r="U16" i="3"/>
  <c r="U19" i="3"/>
  <c r="U27" i="3"/>
  <c r="U9" i="3"/>
  <c r="U20" i="3"/>
  <c r="U24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U14" i="3"/>
  <c r="U21" i="3"/>
  <c r="T13" i="2"/>
  <c r="Y13" i="2" s="1"/>
  <c r="T21" i="2"/>
  <c r="Y21" i="2" s="1"/>
  <c r="O9" i="2"/>
  <c r="O10" i="2"/>
  <c r="O11" i="2"/>
  <c r="O12" i="2"/>
  <c r="T12" i="2" s="1"/>
  <c r="U12" i="2" s="1"/>
  <c r="O13" i="2"/>
  <c r="O14" i="2"/>
  <c r="O15" i="2"/>
  <c r="O16" i="2"/>
  <c r="O17" i="2"/>
  <c r="O18" i="2"/>
  <c r="O19" i="2"/>
  <c r="O20" i="2"/>
  <c r="T20" i="2" s="1"/>
  <c r="U20" i="2" s="1"/>
  <c r="O21" i="2"/>
  <c r="O22" i="2"/>
  <c r="O23" i="2"/>
  <c r="O24" i="2"/>
  <c r="O25" i="2"/>
  <c r="O26" i="2"/>
  <c r="O27" i="2"/>
  <c r="I9" i="2"/>
  <c r="T9" i="2" s="1"/>
  <c r="U9" i="2" s="1"/>
  <c r="I10" i="2"/>
  <c r="T10" i="2" s="1"/>
  <c r="Y10" i="2" s="1"/>
  <c r="I11" i="2"/>
  <c r="T11" i="2" s="1"/>
  <c r="Y11" i="2" s="1"/>
  <c r="I12" i="2"/>
  <c r="I13" i="2"/>
  <c r="I14" i="2"/>
  <c r="T14" i="2" s="1"/>
  <c r="W14" i="2" s="1"/>
  <c r="I15" i="2"/>
  <c r="T15" i="2" s="1"/>
  <c r="W15" i="2" s="1"/>
  <c r="I16" i="2"/>
  <c r="T16" i="2" s="1"/>
  <c r="X16" i="2" s="1"/>
  <c r="I17" i="2"/>
  <c r="T17" i="2" s="1"/>
  <c r="X17" i="2" s="1"/>
  <c r="I18" i="2"/>
  <c r="T18" i="2" s="1"/>
  <c r="Y18" i="2" s="1"/>
  <c r="I19" i="2"/>
  <c r="T19" i="2" s="1"/>
  <c r="U19" i="2" s="1"/>
  <c r="I20" i="2"/>
  <c r="I21" i="2"/>
  <c r="I22" i="2"/>
  <c r="T22" i="2" s="1"/>
  <c r="W22" i="2" s="1"/>
  <c r="I23" i="2"/>
  <c r="T23" i="2" s="1"/>
  <c r="W23" i="2" s="1"/>
  <c r="I24" i="2"/>
  <c r="T24" i="2" s="1"/>
  <c r="X24" i="2" s="1"/>
  <c r="I25" i="2"/>
  <c r="T25" i="2" s="1"/>
  <c r="X25" i="2" s="1"/>
  <c r="I26" i="2"/>
  <c r="T26" i="2" s="1"/>
  <c r="U26" i="2" s="1"/>
  <c r="I27" i="2"/>
  <c r="T27" i="2" s="1"/>
  <c r="Y27" i="2" s="1"/>
  <c r="O8" i="3"/>
  <c r="U8" i="3"/>
  <c r="O8" i="2"/>
  <c r="I8" i="2"/>
  <c r="T8" i="2" s="1"/>
  <c r="Y9" i="2" l="1"/>
  <c r="X9" i="2"/>
  <c r="V10" i="2"/>
  <c r="V9" i="2"/>
  <c r="Z9" i="2"/>
  <c r="U18" i="2"/>
  <c r="W9" i="2"/>
  <c r="W13" i="2"/>
  <c r="V13" i="2"/>
  <c r="U21" i="2"/>
  <c r="W18" i="2"/>
  <c r="Z26" i="2"/>
  <c r="U13" i="2"/>
  <c r="W10" i="2"/>
  <c r="Z18" i="2"/>
  <c r="U11" i="2"/>
  <c r="X26" i="2"/>
  <c r="V26" i="2"/>
  <c r="Z10" i="2"/>
  <c r="U10" i="2"/>
  <c r="X18" i="2"/>
  <c r="V22" i="2"/>
  <c r="X10" i="2"/>
  <c r="V21" i="2"/>
  <c r="U27" i="2"/>
  <c r="W26" i="2"/>
  <c r="Y26" i="2"/>
  <c r="V18" i="2"/>
  <c r="W21" i="2"/>
  <c r="Y17" i="2"/>
  <c r="X15" i="2"/>
  <c r="W20" i="2"/>
  <c r="Y16" i="2"/>
  <c r="Z15" i="2"/>
  <c r="X23" i="2"/>
  <c r="Y25" i="2"/>
  <c r="V20" i="2"/>
  <c r="V12" i="2"/>
  <c r="Z22" i="2"/>
  <c r="Z14" i="2"/>
  <c r="U25" i="2"/>
  <c r="U17" i="2"/>
  <c r="W12" i="2"/>
  <c r="X22" i="2"/>
  <c r="X14" i="2"/>
  <c r="Y24" i="2"/>
  <c r="V27" i="2"/>
  <c r="V19" i="2"/>
  <c r="V11" i="2"/>
  <c r="Z21" i="2"/>
  <c r="Z13" i="2"/>
  <c r="U24" i="2"/>
  <c r="U16" i="2"/>
  <c r="W27" i="2"/>
  <c r="W19" i="2"/>
  <c r="W11" i="2"/>
  <c r="X21" i="2"/>
  <c r="X13" i="2"/>
  <c r="Y23" i="2"/>
  <c r="Y15" i="2"/>
  <c r="Y14" i="2"/>
  <c r="Z23" i="2"/>
  <c r="Z20" i="2"/>
  <c r="Z12" i="2"/>
  <c r="U23" i="2"/>
  <c r="U15" i="2"/>
  <c r="X20" i="2"/>
  <c r="X12" i="2"/>
  <c r="Y22" i="2"/>
  <c r="V25" i="2"/>
  <c r="V17" i="2"/>
  <c r="Z27" i="2"/>
  <c r="Z19" i="2"/>
  <c r="Z11" i="2"/>
  <c r="U22" i="2"/>
  <c r="U14" i="2"/>
  <c r="W25" i="2"/>
  <c r="W17" i="2"/>
  <c r="X27" i="2"/>
  <c r="X19" i="2"/>
  <c r="X11" i="2"/>
  <c r="V24" i="2"/>
  <c r="V16" i="2"/>
  <c r="W24" i="2"/>
  <c r="W16" i="2"/>
  <c r="Y20" i="2"/>
  <c r="Y12" i="2"/>
  <c r="V23" i="2"/>
  <c r="V15" i="2"/>
  <c r="Z25" i="2"/>
  <c r="Z17" i="2"/>
  <c r="Y19" i="2"/>
  <c r="V14" i="2"/>
  <c r="Z24" i="2"/>
  <c r="Z16" i="2"/>
  <c r="U23" i="3"/>
  <c r="U15" i="3"/>
</calcChain>
</file>

<file path=xl/sharedStrings.xml><?xml version="1.0" encoding="utf-8"?>
<sst xmlns="http://schemas.openxmlformats.org/spreadsheetml/2006/main" count="234" uniqueCount="70">
  <si>
    <t>Fiber</t>
  </si>
  <si>
    <t>Filament</t>
  </si>
  <si>
    <t>Fragment</t>
  </si>
  <si>
    <t>Pellet</t>
  </si>
  <si>
    <t>Microbeads</t>
  </si>
  <si>
    <t>Species</t>
  </si>
  <si>
    <t>MPs Record in Gills</t>
  </si>
  <si>
    <t>Shape and Color</t>
  </si>
  <si>
    <t>Red</t>
  </si>
  <si>
    <t>Green</t>
  </si>
  <si>
    <t>Blue</t>
  </si>
  <si>
    <t>Black</t>
  </si>
  <si>
    <t>Colorless</t>
  </si>
  <si>
    <t>Yellowish</t>
  </si>
  <si>
    <t>Foams</t>
  </si>
  <si>
    <t>Species 1</t>
  </si>
  <si>
    <t>Total Fiber</t>
  </si>
  <si>
    <t>Total Filament</t>
  </si>
  <si>
    <t>Total MPs</t>
  </si>
  <si>
    <t>Films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</si>
  <si>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</si>
  <si>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</si>
  <si>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</si>
  <si>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</si>
  <si>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</si>
  <si>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</si>
  <si>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</si>
  <si>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</si>
  <si>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</si>
  <si>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</si>
  <si>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</si>
  <si>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</si>
  <si>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</si>
  <si>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</si>
  <si>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</si>
  <si>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Species 17</t>
  </si>
  <si>
    <t>Species 18</t>
  </si>
  <si>
    <t>Species 19</t>
  </si>
  <si>
    <t>Species 20</t>
  </si>
  <si>
    <t>MPs Record in Digestive Tract</t>
  </si>
  <si>
    <t>Station</t>
  </si>
  <si>
    <t>Station 1</t>
  </si>
  <si>
    <t>Station 2</t>
  </si>
  <si>
    <t>Station 3</t>
  </si>
  <si>
    <t>Station 4</t>
  </si>
  <si>
    <t>According to Size</t>
  </si>
  <si>
    <t>&lt; 0.5 mm</t>
  </si>
  <si>
    <t>&lt; 1mm2</t>
  </si>
  <si>
    <t>Total %</t>
  </si>
  <si>
    <t>&lt; 1mm</t>
  </si>
  <si>
    <t>1-3 mm</t>
  </si>
  <si>
    <t>3 - 5  mm</t>
  </si>
  <si>
    <t>0.5 -1 mm</t>
  </si>
  <si>
    <t>Fiber %</t>
  </si>
  <si>
    <t>Filament %</t>
  </si>
  <si>
    <t>Fiber%</t>
  </si>
  <si>
    <t>Filament%</t>
  </si>
  <si>
    <t>Fragment %</t>
  </si>
  <si>
    <t>Pellet %</t>
  </si>
  <si>
    <t>Microbeads %</t>
  </si>
  <si>
    <t>Films %</t>
  </si>
  <si>
    <t>Size (mm)</t>
  </si>
  <si>
    <t>Cephalothorax width (CW)</t>
  </si>
  <si>
    <t>Cephalothorax length (CL)</t>
  </si>
  <si>
    <t>Crab weight (gm)</t>
  </si>
  <si>
    <t>Gill weight (gm)</t>
  </si>
  <si>
    <t>Digestive tract weight(gm)</t>
  </si>
  <si>
    <t>Total MPs in Gills</t>
  </si>
  <si>
    <t>Total MPs in DT</t>
  </si>
  <si>
    <t>Total Mps (G+DT)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</si>
</sst>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744C-514F-4FB7-A57F-28672DAF81EB}">
  <dimension ref="A4:Z27"/>
  <sheetViews>
    <sheetView topLeftCell="H1" workbookViewId="0">
      <selection activeCell="N34" sqref="N34"/>
    </sheetView>
  </sheetViews>
  <sheetFormatPr defaultRowHeight="15" x14ac:dyDescent="0.25"/>
  <cols>
    <col min="9" max="9" width="11.42578125" customWidth="1"/>
    <col min="15" max="15" width="13.42578125" customWidth="1"/>
    <col min="16" max="16" width="9.85546875" customWidth="1"/>
    <col min="18" max="18" width="13.140625" customWidth="1"/>
  </cols>
  <sheetData>
    <row r="4" spans="1:26" ht="15" customHeight="1" x14ac:dyDescent="0.25">
      <c r="A4" s="8" t="s">
        <v>40</v>
      </c>
      <c r="B4" s="7" t="s">
        <v>5</v>
      </c>
      <c r="C4" s="10" t="s">
        <v>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6" ht="15.75" customHeight="1" x14ac:dyDescent="0.25">
      <c r="A5" s="9"/>
      <c r="B5" s="7"/>
      <c r="C5" s="7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6" ht="15.75" x14ac:dyDescent="0.25">
      <c r="A6" s="9"/>
      <c r="B6" s="7"/>
      <c r="C6" s="7" t="s">
        <v>0</v>
      </c>
      <c r="D6" s="7"/>
      <c r="E6" s="7"/>
      <c r="F6" s="7"/>
      <c r="G6" s="7"/>
      <c r="H6" s="7"/>
      <c r="I6" s="1"/>
      <c r="J6" s="7" t="s">
        <v>1</v>
      </c>
      <c r="K6" s="7"/>
      <c r="L6" s="7"/>
      <c r="M6" s="7"/>
      <c r="N6" s="7"/>
      <c r="O6" s="1"/>
      <c r="P6" s="7" t="s">
        <v>2</v>
      </c>
      <c r="Q6" s="7" t="s">
        <v>3</v>
      </c>
      <c r="R6" s="7" t="s">
        <v>4</v>
      </c>
      <c r="S6" s="7" t="s">
        <v>19</v>
      </c>
      <c r="T6" s="8" t="s">
        <v>18</v>
      </c>
      <c r="U6" s="7" t="s">
        <v>55</v>
      </c>
      <c r="V6" s="8" t="s">
        <v>56</v>
      </c>
      <c r="W6" s="7" t="s">
        <v>57</v>
      </c>
      <c r="X6" s="7" t="s">
        <v>58</v>
      </c>
      <c r="Y6" s="7" t="s">
        <v>59</v>
      </c>
      <c r="Z6" s="7" t="s">
        <v>60</v>
      </c>
    </row>
    <row r="7" spans="1:26" ht="15" customHeight="1" x14ac:dyDescent="0.25">
      <c r="A7" s="9"/>
      <c r="B7" s="7"/>
      <c r="C7" t="s">
        <v>8</v>
      </c>
      <c r="D7" t="s">
        <v>9</v>
      </c>
      <c r="E7" t="s">
        <v>10</v>
      </c>
      <c r="F7" t="s">
        <v>11</v>
      </c>
      <c r="G7" t="s">
        <v>13</v>
      </c>
      <c r="H7" t="s">
        <v>12</v>
      </c>
      <c r="I7" t="s">
        <v>16</v>
      </c>
      <c r="J7" t="s">
        <v>10</v>
      </c>
      <c r="K7" t="s">
        <v>8</v>
      </c>
      <c r="L7" t="s">
        <v>9</v>
      </c>
      <c r="M7" t="s">
        <v>11</v>
      </c>
      <c r="N7" t="s">
        <v>12</v>
      </c>
      <c r="O7" t="s">
        <v>17</v>
      </c>
      <c r="P7" s="7"/>
      <c r="Q7" s="7"/>
      <c r="R7" s="7"/>
      <c r="S7" s="7"/>
      <c r="T7" s="8"/>
      <c r="U7" s="7"/>
      <c r="V7" s="8"/>
      <c r="W7" s="7"/>
      <c r="X7" s="7"/>
      <c r="Y7" s="7"/>
      <c r="Z7" s="7"/>
    </row>
    <row r="8" spans="1:26" x14ac:dyDescent="0.25">
      <c r="A8" s="9" t="s">
        <v>41</v>
      </c>
      <c r="B8" t="s">
        <v>15</v>
      </c>
      <c r="C8">
        <v>43</v>
      </c>
      <c r="D8">
        <v>15</v>
      </c>
      <c r="E8">
        <v>30</v>
      </c>
      <c r="F8">
        <v>26</v>
      </c>
      <c r="G8">
        <v>18</v>
      </c>
      <c r="H8">
        <v>22</v>
      </c>
      <c r="I8">
        <f>C8+D8+E8+F8+H8+G8</f>
        <v>154</v>
      </c>
      <c r="J8">
        <v>8</v>
      </c>
      <c r="K8">
        <v>2</v>
      </c>
      <c r="L8">
        <v>2</v>
      </c>
      <c r="M8">
        <v>1</v>
      </c>
      <c r="N8">
        <v>20</v>
      </c>
      <c r="O8">
        <f>J8+K8+L8+M8+N8</f>
        <v>33</v>
      </c>
      <c r="P8">
        <v>13</v>
      </c>
      <c r="Q8">
        <v>3</v>
      </c>
      <c r="R8">
        <v>40</v>
      </c>
      <c r="S8">
        <v>3</v>
      </c>
      <c r="T8">
        <f>I8+O8+P8+Q8+R8</f>
        <v>243</v>
      </c>
      <c r="U8">
        <f>I8/T8*100</f>
        <v>63.374485596707821</v>
      </c>
      <c r="V8">
        <f>O8/T8*100</f>
        <v>13.580246913580247</v>
      </c>
      <c r="W8">
        <f>P8/T8*100</f>
        <v>5.3497942386831276</v>
      </c>
      <c r="X8">
        <f>Q8/T8*100</f>
        <v>1.2345679012345678</v>
      </c>
      <c r="Y8">
        <f>R8/T8*100</f>
        <v>16.460905349794238</v>
      </c>
      <c r="Z8">
        <f>S8/T8*100</f>
        <v>1.2345679012345678</v>
      </c>
    </row>
    <row r="9" spans="1:26" x14ac:dyDescent="0.25">
      <c r="A9" s="9"/>
      <c r="B9" t="s">
        <v>20</v>
      </c>
      <c r="C9">
        <v>46</v>
      </c>
      <c r="D9">
        <v>11</v>
      </c>
      <c r="E9">
        <v>28</v>
      </c>
      <c r="F9">
        <v>27</v>
      </c>
      <c r="G9">
        <v>16</v>
      </c>
      <c r="H9">
        <v>23</v>
      </c>
      <c r="I9">
        <f t="shared" ref="I9:I27" si="0">C9+D9+E9+F9+H9+G9</f>
        <v>151</v>
      </c>
      <c r="J9">
        <v>7</v>
      </c>
      <c r="K9">
        <v>3</v>
      </c>
      <c r="L9">
        <v>1</v>
      </c>
      <c r="M9">
        <v>2</v>
      </c>
      <c r="N9">
        <v>18</v>
      </c>
      <c r="O9">
        <f t="shared" ref="O9:O27" si="1">J9+K9+L9+M9+N9</f>
        <v>31</v>
      </c>
      <c r="P9">
        <v>12</v>
      </c>
      <c r="Q9">
        <v>2</v>
      </c>
      <c r="R9">
        <v>34</v>
      </c>
      <c r="S9">
        <v>2</v>
      </c>
      <c r="T9">
        <f>I9+O9+P9+Q9+R9</f>
        <v>230</v>
      </c>
      <c r="U9">
        <f t="shared" ref="U9:U27" si="2">I9/T9*100</f>
        <v>65.65217391304347</v>
      </c>
      <c r="V9">
        <f t="shared" ref="V9:V27" si="3">O9/T9*100</f>
        <v>13.478260869565217</v>
      </c>
      <c r="W9">
        <f t="shared" ref="W9:W27" si="4">P9/T9*100</f>
        <v>5.2173913043478262</v>
      </c>
      <c r="X9">
        <f t="shared" ref="X9:X27" si="5">Q9/T9*100</f>
        <v>0.86956521739130432</v>
      </c>
      <c r="Y9">
        <f t="shared" ref="Y9:Y27" si="6">R9/T9*100</f>
        <v>14.782608695652174</v>
      </c>
      <c r="Z9">
        <f t="shared" ref="Z9:Z27" si="7">S9/T9*100</f>
        <v>0.86956521739130432</v>
      </c>
    </row>
    <row r="10" spans="1:26" x14ac:dyDescent="0.25">
      <c r="A10" s="9"/>
      <c r="B10" t="s">
        <v>21</v>
      </c>
      <c r="C10">
        <v>36</v>
      </c>
      <c r="D10">
        <v>12</v>
      </c>
      <c r="E10">
        <v>32</v>
      </c>
      <c r="F10">
        <v>25</v>
      </c>
      <c r="G10">
        <v>17</v>
      </c>
      <c r="H10">
        <v>19</v>
      </c>
      <c r="I10">
        <f t="shared" si="0"/>
        <v>141</v>
      </c>
      <c r="J10">
        <v>6</v>
      </c>
      <c r="K10">
        <v>0</v>
      </c>
      <c r="L10">
        <v>2</v>
      </c>
      <c r="M10">
        <v>1</v>
      </c>
      <c r="N10">
        <v>17</v>
      </c>
      <c r="O10">
        <f t="shared" si="1"/>
        <v>26</v>
      </c>
      <c r="P10">
        <v>10</v>
      </c>
      <c r="Q10">
        <v>1</v>
      </c>
      <c r="R10">
        <v>35</v>
      </c>
      <c r="S10">
        <v>1</v>
      </c>
      <c r="T10">
        <f>I10+O10+P10+Q10+R10</f>
        <v>213</v>
      </c>
      <c r="U10">
        <f t="shared" si="2"/>
        <v>66.197183098591552</v>
      </c>
      <c r="V10">
        <f t="shared" si="3"/>
        <v>12.206572769953052</v>
      </c>
      <c r="W10">
        <f t="shared" si="4"/>
        <v>4.6948356807511731</v>
      </c>
      <c r="X10">
        <f t="shared" si="5"/>
        <v>0.46948356807511737</v>
      </c>
      <c r="Y10">
        <f t="shared" si="6"/>
        <v>16.431924882629108</v>
      </c>
      <c r="Z10">
        <f t="shared" si="7"/>
        <v>0.46948356807511737</v>
      </c>
    </row>
    <row r="11" spans="1:26" x14ac:dyDescent="0.25">
      <c r="A11" s="9"/>
      <c r="B11" t="s">
        <v>22</v>
      </c>
      <c r="C11">
        <v>48</v>
      </c>
      <c r="D11">
        <v>14</v>
      </c>
      <c r="E11">
        <v>34</v>
      </c>
      <c r="F11">
        <v>28</v>
      </c>
      <c r="G11">
        <v>15</v>
      </c>
      <c r="H11">
        <v>22</v>
      </c>
      <c r="I11">
        <f t="shared" si="0"/>
        <v>161</v>
      </c>
      <c r="J11">
        <v>8</v>
      </c>
      <c r="K11">
        <v>3</v>
      </c>
      <c r="L11">
        <v>0</v>
      </c>
      <c r="M11">
        <v>0</v>
      </c>
      <c r="N11">
        <v>12</v>
      </c>
      <c r="O11">
        <f t="shared" si="1"/>
        <v>23</v>
      </c>
      <c r="P11">
        <v>9</v>
      </c>
      <c r="Q11">
        <v>0</v>
      </c>
      <c r="R11">
        <v>33</v>
      </c>
      <c r="S11">
        <v>0</v>
      </c>
      <c r="T11">
        <f t="shared" ref="T11:T27" si="8">I11+O11+P11+Q11+R11</f>
        <v>226</v>
      </c>
      <c r="U11">
        <f t="shared" si="2"/>
        <v>71.238938053097343</v>
      </c>
      <c r="V11">
        <f t="shared" si="3"/>
        <v>10.176991150442479</v>
      </c>
      <c r="W11">
        <f t="shared" si="4"/>
        <v>3.9823008849557522</v>
      </c>
      <c r="X11">
        <f t="shared" si="5"/>
        <v>0</v>
      </c>
      <c r="Y11">
        <f t="shared" si="6"/>
        <v>14.601769911504425</v>
      </c>
      <c r="Z11">
        <f t="shared" si="7"/>
        <v>0</v>
      </c>
    </row>
    <row r="12" spans="1:26" x14ac:dyDescent="0.25">
      <c r="A12" s="9"/>
      <c r="B12" t="s">
        <v>23</v>
      </c>
      <c r="C12">
        <v>42</v>
      </c>
      <c r="D12">
        <v>13</v>
      </c>
      <c r="E12">
        <v>29</v>
      </c>
      <c r="F12">
        <v>24</v>
      </c>
      <c r="G12">
        <v>19</v>
      </c>
      <c r="H12">
        <v>21</v>
      </c>
      <c r="I12">
        <f t="shared" si="0"/>
        <v>148</v>
      </c>
      <c r="J12">
        <v>5</v>
      </c>
      <c r="K12">
        <v>2</v>
      </c>
      <c r="L12">
        <v>2</v>
      </c>
      <c r="M12">
        <v>0</v>
      </c>
      <c r="N12">
        <v>13</v>
      </c>
      <c r="O12">
        <f t="shared" si="1"/>
        <v>22</v>
      </c>
      <c r="P12">
        <v>7</v>
      </c>
      <c r="Q12">
        <v>4</v>
      </c>
      <c r="R12">
        <v>32</v>
      </c>
      <c r="S12">
        <v>2</v>
      </c>
      <c r="T12">
        <f t="shared" si="8"/>
        <v>213</v>
      </c>
      <c r="U12">
        <f t="shared" si="2"/>
        <v>69.483568075117375</v>
      </c>
      <c r="V12">
        <f t="shared" si="3"/>
        <v>10.328638497652582</v>
      </c>
      <c r="W12">
        <f t="shared" si="4"/>
        <v>3.286384976525822</v>
      </c>
      <c r="X12">
        <f t="shared" si="5"/>
        <v>1.8779342723004695</v>
      </c>
      <c r="Y12">
        <f t="shared" si="6"/>
        <v>15.023474178403756</v>
      </c>
      <c r="Z12">
        <f t="shared" si="7"/>
        <v>0.93896713615023475</v>
      </c>
    </row>
    <row r="13" spans="1:26" x14ac:dyDescent="0.25">
      <c r="A13" s="9" t="s">
        <v>42</v>
      </c>
      <c r="B13" t="s">
        <v>24</v>
      </c>
      <c r="C13">
        <v>50</v>
      </c>
      <c r="D13">
        <v>14</v>
      </c>
      <c r="E13">
        <v>30</v>
      </c>
      <c r="F13">
        <v>25</v>
      </c>
      <c r="G13">
        <v>15</v>
      </c>
      <c r="H13">
        <v>20</v>
      </c>
      <c r="I13">
        <f t="shared" si="0"/>
        <v>154</v>
      </c>
      <c r="J13">
        <v>7</v>
      </c>
      <c r="K13">
        <v>1</v>
      </c>
      <c r="L13">
        <v>1</v>
      </c>
      <c r="M13">
        <v>2</v>
      </c>
      <c r="N13">
        <v>15</v>
      </c>
      <c r="O13">
        <f t="shared" si="1"/>
        <v>26</v>
      </c>
      <c r="P13">
        <v>3</v>
      </c>
      <c r="Q13">
        <v>2</v>
      </c>
      <c r="R13">
        <v>37</v>
      </c>
      <c r="S13">
        <v>1</v>
      </c>
      <c r="T13">
        <f t="shared" si="8"/>
        <v>222</v>
      </c>
      <c r="U13">
        <f t="shared" si="2"/>
        <v>69.369369369369366</v>
      </c>
      <c r="V13">
        <f t="shared" si="3"/>
        <v>11.711711711711711</v>
      </c>
      <c r="W13">
        <f t="shared" si="4"/>
        <v>1.3513513513513513</v>
      </c>
      <c r="X13">
        <f t="shared" si="5"/>
        <v>0.90090090090090091</v>
      </c>
      <c r="Y13">
        <f t="shared" si="6"/>
        <v>16.666666666666664</v>
      </c>
      <c r="Z13">
        <f t="shared" si="7"/>
        <v>0.45045045045045046</v>
      </c>
    </row>
    <row r="14" spans="1:26" x14ac:dyDescent="0.25">
      <c r="A14" s="9"/>
      <c r="B14" t="s">
        <v>25</v>
      </c>
      <c r="C14">
        <v>46</v>
      </c>
      <c r="D14">
        <v>15</v>
      </c>
      <c r="E14">
        <v>27</v>
      </c>
      <c r="F14">
        <v>22</v>
      </c>
      <c r="G14">
        <v>13</v>
      </c>
      <c r="H14">
        <v>19</v>
      </c>
      <c r="I14">
        <f t="shared" si="0"/>
        <v>142</v>
      </c>
      <c r="J14">
        <v>4</v>
      </c>
      <c r="K14">
        <v>3</v>
      </c>
      <c r="L14">
        <v>0</v>
      </c>
      <c r="M14">
        <v>1</v>
      </c>
      <c r="N14">
        <v>17</v>
      </c>
      <c r="O14">
        <f t="shared" si="1"/>
        <v>25</v>
      </c>
      <c r="P14">
        <v>6</v>
      </c>
      <c r="Q14">
        <v>3</v>
      </c>
      <c r="R14">
        <v>38</v>
      </c>
      <c r="S14">
        <v>1</v>
      </c>
      <c r="T14">
        <f t="shared" si="8"/>
        <v>214</v>
      </c>
      <c r="U14">
        <f t="shared" si="2"/>
        <v>66.355140186915889</v>
      </c>
      <c r="V14">
        <f t="shared" si="3"/>
        <v>11.682242990654206</v>
      </c>
      <c r="W14">
        <f t="shared" si="4"/>
        <v>2.8037383177570092</v>
      </c>
      <c r="X14">
        <f t="shared" si="5"/>
        <v>1.4018691588785046</v>
      </c>
      <c r="Y14">
        <f t="shared" si="6"/>
        <v>17.75700934579439</v>
      </c>
      <c r="Z14">
        <f t="shared" si="7"/>
        <v>0.46728971962616817</v>
      </c>
    </row>
    <row r="15" spans="1:26" x14ac:dyDescent="0.25">
      <c r="A15" s="9"/>
      <c r="B15" t="s">
        <v>26</v>
      </c>
      <c r="C15">
        <v>48</v>
      </c>
      <c r="D15">
        <v>17</v>
      </c>
      <c r="E15">
        <v>29</v>
      </c>
      <c r="F15">
        <v>24</v>
      </c>
      <c r="G15">
        <v>14</v>
      </c>
      <c r="H15">
        <v>23</v>
      </c>
      <c r="I15">
        <f t="shared" si="0"/>
        <v>155</v>
      </c>
      <c r="J15">
        <v>9</v>
      </c>
      <c r="K15">
        <v>2</v>
      </c>
      <c r="L15">
        <v>2</v>
      </c>
      <c r="M15">
        <v>0</v>
      </c>
      <c r="N15">
        <v>18</v>
      </c>
      <c r="O15">
        <f t="shared" si="1"/>
        <v>31</v>
      </c>
      <c r="P15">
        <v>7</v>
      </c>
      <c r="Q15">
        <v>1</v>
      </c>
      <c r="R15">
        <v>39</v>
      </c>
      <c r="S15">
        <v>2</v>
      </c>
      <c r="T15">
        <f t="shared" si="8"/>
        <v>233</v>
      </c>
      <c r="U15">
        <f t="shared" si="2"/>
        <v>66.523605150214593</v>
      </c>
      <c r="V15">
        <f t="shared" si="3"/>
        <v>13.304721030042918</v>
      </c>
      <c r="W15">
        <f t="shared" si="4"/>
        <v>3.0042918454935621</v>
      </c>
      <c r="X15">
        <f t="shared" si="5"/>
        <v>0.42918454935622319</v>
      </c>
      <c r="Y15">
        <f t="shared" si="6"/>
        <v>16.738197424892704</v>
      </c>
      <c r="Z15">
        <f t="shared" si="7"/>
        <v>0.85836909871244638</v>
      </c>
    </row>
    <row r="16" spans="1:26" x14ac:dyDescent="0.25">
      <c r="A16" s="9"/>
      <c r="B16" t="s">
        <v>27</v>
      </c>
      <c r="C16">
        <v>49</v>
      </c>
      <c r="D16">
        <v>14</v>
      </c>
      <c r="E16">
        <v>32</v>
      </c>
      <c r="F16">
        <v>25</v>
      </c>
      <c r="G16">
        <v>18</v>
      </c>
      <c r="H16">
        <v>26</v>
      </c>
      <c r="I16">
        <f t="shared" si="0"/>
        <v>164</v>
      </c>
      <c r="J16">
        <v>6</v>
      </c>
      <c r="K16">
        <v>4</v>
      </c>
      <c r="L16">
        <v>1</v>
      </c>
      <c r="M16">
        <v>0</v>
      </c>
      <c r="N16">
        <v>19</v>
      </c>
      <c r="O16">
        <f t="shared" si="1"/>
        <v>30</v>
      </c>
      <c r="P16">
        <v>11</v>
      </c>
      <c r="Q16">
        <v>2</v>
      </c>
      <c r="R16">
        <v>32</v>
      </c>
      <c r="S16">
        <v>1</v>
      </c>
      <c r="T16">
        <f t="shared" si="8"/>
        <v>239</v>
      </c>
      <c r="U16">
        <f t="shared" si="2"/>
        <v>68.619246861924694</v>
      </c>
      <c r="V16">
        <f t="shared" si="3"/>
        <v>12.552301255230125</v>
      </c>
      <c r="W16">
        <f t="shared" si="4"/>
        <v>4.6025104602510458</v>
      </c>
      <c r="X16">
        <f t="shared" si="5"/>
        <v>0.83682008368200833</v>
      </c>
      <c r="Y16">
        <f t="shared" si="6"/>
        <v>13.389121338912133</v>
      </c>
      <c r="Z16">
        <f t="shared" si="7"/>
        <v>0.41841004184100417</v>
      </c>
    </row>
    <row r="17" spans="1:26" x14ac:dyDescent="0.25">
      <c r="A17" s="9"/>
      <c r="B17" t="s">
        <v>28</v>
      </c>
      <c r="C17">
        <v>43</v>
      </c>
      <c r="D17">
        <v>13</v>
      </c>
      <c r="E17">
        <v>30</v>
      </c>
      <c r="F17">
        <v>23</v>
      </c>
      <c r="G17">
        <v>17</v>
      </c>
      <c r="H17">
        <v>21</v>
      </c>
      <c r="I17">
        <f t="shared" si="0"/>
        <v>147</v>
      </c>
      <c r="J17">
        <v>5</v>
      </c>
      <c r="K17">
        <v>3</v>
      </c>
      <c r="L17">
        <v>1</v>
      </c>
      <c r="M17">
        <v>1</v>
      </c>
      <c r="N17">
        <v>17</v>
      </c>
      <c r="O17">
        <f t="shared" si="1"/>
        <v>27</v>
      </c>
      <c r="P17">
        <v>10</v>
      </c>
      <c r="Q17">
        <v>0</v>
      </c>
      <c r="R17">
        <v>33</v>
      </c>
      <c r="S17">
        <v>2</v>
      </c>
      <c r="T17">
        <f t="shared" si="8"/>
        <v>217</v>
      </c>
      <c r="U17">
        <f t="shared" si="2"/>
        <v>67.741935483870961</v>
      </c>
      <c r="V17">
        <f t="shared" si="3"/>
        <v>12.442396313364055</v>
      </c>
      <c r="W17">
        <f t="shared" si="4"/>
        <v>4.6082949308755765</v>
      </c>
      <c r="X17">
        <f t="shared" si="5"/>
        <v>0</v>
      </c>
      <c r="Y17">
        <f t="shared" si="6"/>
        <v>15.207373271889402</v>
      </c>
      <c r="Z17">
        <f t="shared" si="7"/>
        <v>0.92165898617511521</v>
      </c>
    </row>
    <row r="18" spans="1:26" x14ac:dyDescent="0.25">
      <c r="A18" s="9" t="s">
        <v>43</v>
      </c>
      <c r="B18" t="s">
        <v>29</v>
      </c>
      <c r="C18">
        <v>47</v>
      </c>
      <c r="D18">
        <v>12</v>
      </c>
      <c r="E18">
        <v>29</v>
      </c>
      <c r="F18">
        <v>21</v>
      </c>
      <c r="G18">
        <v>14</v>
      </c>
      <c r="H18">
        <v>20</v>
      </c>
      <c r="I18">
        <f t="shared" si="0"/>
        <v>143</v>
      </c>
      <c r="J18">
        <v>7</v>
      </c>
      <c r="K18">
        <v>2</v>
      </c>
      <c r="L18">
        <v>2</v>
      </c>
      <c r="M18">
        <v>2</v>
      </c>
      <c r="N18">
        <v>15</v>
      </c>
      <c r="O18">
        <f t="shared" si="1"/>
        <v>28</v>
      </c>
      <c r="P18">
        <v>13</v>
      </c>
      <c r="Q18">
        <v>2</v>
      </c>
      <c r="R18">
        <v>35</v>
      </c>
      <c r="S18">
        <v>1</v>
      </c>
      <c r="T18">
        <f t="shared" si="8"/>
        <v>221</v>
      </c>
      <c r="U18">
        <f t="shared" si="2"/>
        <v>64.705882352941174</v>
      </c>
      <c r="V18">
        <f t="shared" si="3"/>
        <v>12.669683257918551</v>
      </c>
      <c r="W18">
        <f t="shared" si="4"/>
        <v>5.8823529411764701</v>
      </c>
      <c r="X18">
        <f t="shared" si="5"/>
        <v>0.90497737556561098</v>
      </c>
      <c r="Y18">
        <f t="shared" si="6"/>
        <v>15.837104072398189</v>
      </c>
      <c r="Z18">
        <f t="shared" si="7"/>
        <v>0.45248868778280549</v>
      </c>
    </row>
    <row r="19" spans="1:26" x14ac:dyDescent="0.25">
      <c r="A19" s="9"/>
      <c r="B19" t="s">
        <v>30</v>
      </c>
      <c r="C19">
        <v>44</v>
      </c>
      <c r="D19">
        <v>11</v>
      </c>
      <c r="E19">
        <v>27</v>
      </c>
      <c r="F19">
        <v>22</v>
      </c>
      <c r="G19">
        <v>13</v>
      </c>
      <c r="H19">
        <v>23</v>
      </c>
      <c r="I19">
        <f t="shared" si="0"/>
        <v>140</v>
      </c>
      <c r="J19">
        <v>4</v>
      </c>
      <c r="K19">
        <v>1</v>
      </c>
      <c r="L19">
        <v>2</v>
      </c>
      <c r="M19">
        <v>1</v>
      </c>
      <c r="N19">
        <v>18</v>
      </c>
      <c r="O19">
        <f t="shared" si="1"/>
        <v>26</v>
      </c>
      <c r="P19">
        <v>12</v>
      </c>
      <c r="Q19">
        <v>1</v>
      </c>
      <c r="R19">
        <v>34</v>
      </c>
      <c r="S19">
        <v>1</v>
      </c>
      <c r="T19">
        <f t="shared" si="8"/>
        <v>213</v>
      </c>
      <c r="U19">
        <f t="shared" si="2"/>
        <v>65.727699530516432</v>
      </c>
      <c r="V19">
        <f t="shared" si="3"/>
        <v>12.206572769953052</v>
      </c>
      <c r="W19">
        <f t="shared" si="4"/>
        <v>5.6338028169014089</v>
      </c>
      <c r="X19">
        <f t="shared" si="5"/>
        <v>0.46948356807511737</v>
      </c>
      <c r="Y19">
        <f t="shared" si="6"/>
        <v>15.96244131455399</v>
      </c>
      <c r="Z19">
        <f t="shared" si="7"/>
        <v>0.46948356807511737</v>
      </c>
    </row>
    <row r="20" spans="1:26" x14ac:dyDescent="0.25">
      <c r="A20" s="9"/>
      <c r="B20" t="s">
        <v>31</v>
      </c>
      <c r="C20">
        <v>41</v>
      </c>
      <c r="D20">
        <v>13</v>
      </c>
      <c r="E20">
        <v>26</v>
      </c>
      <c r="F20">
        <v>20</v>
      </c>
      <c r="G20">
        <v>14</v>
      </c>
      <c r="H20">
        <v>22</v>
      </c>
      <c r="I20">
        <f t="shared" si="0"/>
        <v>136</v>
      </c>
      <c r="J20">
        <v>3</v>
      </c>
      <c r="K20">
        <v>5</v>
      </c>
      <c r="L20">
        <v>0</v>
      </c>
      <c r="M20">
        <v>2</v>
      </c>
      <c r="N20">
        <v>15</v>
      </c>
      <c r="O20">
        <f t="shared" si="1"/>
        <v>25</v>
      </c>
      <c r="P20">
        <v>11</v>
      </c>
      <c r="Q20">
        <v>0</v>
      </c>
      <c r="R20">
        <v>36</v>
      </c>
      <c r="S20">
        <v>2</v>
      </c>
      <c r="T20">
        <f t="shared" si="8"/>
        <v>208</v>
      </c>
      <c r="U20">
        <f t="shared" si="2"/>
        <v>65.384615384615387</v>
      </c>
      <c r="V20">
        <f t="shared" si="3"/>
        <v>12.01923076923077</v>
      </c>
      <c r="W20">
        <f t="shared" si="4"/>
        <v>5.2884615384615383</v>
      </c>
      <c r="X20">
        <f t="shared" si="5"/>
        <v>0</v>
      </c>
      <c r="Y20">
        <f t="shared" si="6"/>
        <v>17.307692307692307</v>
      </c>
      <c r="Z20">
        <f t="shared" si="7"/>
        <v>0.96153846153846156</v>
      </c>
    </row>
    <row r="21" spans="1:26" x14ac:dyDescent="0.25">
      <c r="A21" s="9"/>
      <c r="B21" t="s">
        <v>32</v>
      </c>
      <c r="C21">
        <v>34</v>
      </c>
      <c r="D21">
        <v>14</v>
      </c>
      <c r="E21">
        <v>23</v>
      </c>
      <c r="F21">
        <v>18</v>
      </c>
      <c r="G21">
        <v>15</v>
      </c>
      <c r="H21">
        <v>25</v>
      </c>
      <c r="I21">
        <f t="shared" si="0"/>
        <v>129</v>
      </c>
      <c r="J21">
        <v>6</v>
      </c>
      <c r="K21">
        <v>2</v>
      </c>
      <c r="L21">
        <v>2</v>
      </c>
      <c r="M21">
        <v>1</v>
      </c>
      <c r="N21">
        <v>13</v>
      </c>
      <c r="O21">
        <f t="shared" si="1"/>
        <v>24</v>
      </c>
      <c r="P21">
        <v>10</v>
      </c>
      <c r="Q21">
        <v>2</v>
      </c>
      <c r="R21">
        <v>38</v>
      </c>
      <c r="S21">
        <v>0</v>
      </c>
      <c r="T21">
        <f t="shared" si="8"/>
        <v>203</v>
      </c>
      <c r="U21">
        <f t="shared" si="2"/>
        <v>63.546798029556648</v>
      </c>
      <c r="V21">
        <f t="shared" si="3"/>
        <v>11.822660098522167</v>
      </c>
      <c r="W21">
        <f t="shared" si="4"/>
        <v>4.9261083743842367</v>
      </c>
      <c r="X21">
        <f t="shared" si="5"/>
        <v>0.98522167487684731</v>
      </c>
      <c r="Y21">
        <f t="shared" si="6"/>
        <v>18.7192118226601</v>
      </c>
      <c r="Z21">
        <f t="shared" si="7"/>
        <v>0</v>
      </c>
    </row>
    <row r="22" spans="1:26" x14ac:dyDescent="0.25">
      <c r="A22" s="9"/>
      <c r="B22" t="s">
        <v>33</v>
      </c>
      <c r="C22">
        <v>36</v>
      </c>
      <c r="D22">
        <v>15</v>
      </c>
      <c r="E22">
        <v>22</v>
      </c>
      <c r="F22">
        <v>21</v>
      </c>
      <c r="G22">
        <v>16</v>
      </c>
      <c r="H22">
        <v>26</v>
      </c>
      <c r="I22">
        <f t="shared" si="0"/>
        <v>136</v>
      </c>
      <c r="J22">
        <v>7</v>
      </c>
      <c r="K22">
        <v>1</v>
      </c>
      <c r="L22">
        <v>1</v>
      </c>
      <c r="M22">
        <v>2</v>
      </c>
      <c r="N22">
        <v>18</v>
      </c>
      <c r="O22">
        <f t="shared" si="1"/>
        <v>29</v>
      </c>
      <c r="P22">
        <v>8</v>
      </c>
      <c r="Q22">
        <v>3</v>
      </c>
      <c r="R22">
        <v>35</v>
      </c>
      <c r="S22">
        <v>2</v>
      </c>
      <c r="T22">
        <f t="shared" si="8"/>
        <v>211</v>
      </c>
      <c r="U22">
        <f t="shared" si="2"/>
        <v>64.454976303317537</v>
      </c>
      <c r="V22">
        <f t="shared" si="3"/>
        <v>13.744075829383887</v>
      </c>
      <c r="W22">
        <f t="shared" si="4"/>
        <v>3.7914691943127963</v>
      </c>
      <c r="X22">
        <f t="shared" si="5"/>
        <v>1.4218009478672986</v>
      </c>
      <c r="Y22">
        <f t="shared" si="6"/>
        <v>16.587677725118482</v>
      </c>
      <c r="Z22">
        <f t="shared" si="7"/>
        <v>0.94786729857819907</v>
      </c>
    </row>
    <row r="23" spans="1:26" x14ac:dyDescent="0.25">
      <c r="A23" s="9" t="s">
        <v>44</v>
      </c>
      <c r="B23" t="s">
        <v>34</v>
      </c>
      <c r="C23">
        <v>33</v>
      </c>
      <c r="D23">
        <v>10</v>
      </c>
      <c r="E23">
        <v>18</v>
      </c>
      <c r="F23">
        <v>22</v>
      </c>
      <c r="G23">
        <v>14</v>
      </c>
      <c r="H23">
        <v>21</v>
      </c>
      <c r="I23">
        <f t="shared" si="0"/>
        <v>118</v>
      </c>
      <c r="J23">
        <v>9</v>
      </c>
      <c r="K23">
        <v>2</v>
      </c>
      <c r="L23">
        <v>0</v>
      </c>
      <c r="M23">
        <v>0</v>
      </c>
      <c r="N23">
        <v>19</v>
      </c>
      <c r="O23">
        <f t="shared" si="1"/>
        <v>30</v>
      </c>
      <c r="P23">
        <v>7</v>
      </c>
      <c r="Q23">
        <v>4</v>
      </c>
      <c r="R23">
        <v>39</v>
      </c>
      <c r="S23">
        <v>1</v>
      </c>
      <c r="T23">
        <f t="shared" si="8"/>
        <v>198</v>
      </c>
      <c r="U23">
        <f t="shared" si="2"/>
        <v>59.595959595959592</v>
      </c>
      <c r="V23">
        <f t="shared" si="3"/>
        <v>15.151515151515152</v>
      </c>
      <c r="W23">
        <f t="shared" si="4"/>
        <v>3.535353535353535</v>
      </c>
      <c r="X23">
        <f t="shared" si="5"/>
        <v>2.0202020202020203</v>
      </c>
      <c r="Y23">
        <f t="shared" si="6"/>
        <v>19.696969696969695</v>
      </c>
      <c r="Z23">
        <f t="shared" si="7"/>
        <v>0.50505050505050508</v>
      </c>
    </row>
    <row r="24" spans="1:26" x14ac:dyDescent="0.25">
      <c r="A24" s="9"/>
      <c r="B24" t="s">
        <v>35</v>
      </c>
      <c r="C24">
        <v>39</v>
      </c>
      <c r="D24">
        <v>9</v>
      </c>
      <c r="E24">
        <v>25</v>
      </c>
      <c r="F24">
        <v>18</v>
      </c>
      <c r="G24">
        <v>13</v>
      </c>
      <c r="H24">
        <v>23</v>
      </c>
      <c r="I24">
        <f t="shared" si="0"/>
        <v>127</v>
      </c>
      <c r="J24">
        <v>4</v>
      </c>
      <c r="K24">
        <v>3</v>
      </c>
      <c r="L24">
        <v>2</v>
      </c>
      <c r="M24">
        <v>1</v>
      </c>
      <c r="N24">
        <v>15</v>
      </c>
      <c r="O24">
        <f t="shared" si="1"/>
        <v>25</v>
      </c>
      <c r="P24">
        <v>6</v>
      </c>
      <c r="Q24">
        <v>2</v>
      </c>
      <c r="R24">
        <v>33</v>
      </c>
      <c r="S24">
        <v>0</v>
      </c>
      <c r="T24">
        <f t="shared" si="8"/>
        <v>193</v>
      </c>
      <c r="U24">
        <f t="shared" si="2"/>
        <v>65.803108808290162</v>
      </c>
      <c r="V24">
        <f t="shared" si="3"/>
        <v>12.953367875647666</v>
      </c>
      <c r="W24">
        <f t="shared" si="4"/>
        <v>3.1088082901554404</v>
      </c>
      <c r="X24">
        <f t="shared" si="5"/>
        <v>1.0362694300518136</v>
      </c>
      <c r="Y24">
        <f t="shared" si="6"/>
        <v>17.098445595854923</v>
      </c>
      <c r="Z24">
        <f t="shared" si="7"/>
        <v>0</v>
      </c>
    </row>
    <row r="25" spans="1:26" x14ac:dyDescent="0.25">
      <c r="A25" s="9"/>
      <c r="B25" t="s">
        <v>36</v>
      </c>
      <c r="C25">
        <v>47</v>
      </c>
      <c r="D25">
        <v>17</v>
      </c>
      <c r="E25">
        <v>31</v>
      </c>
      <c r="F25">
        <v>27</v>
      </c>
      <c r="G25">
        <v>17</v>
      </c>
      <c r="H25">
        <v>22</v>
      </c>
      <c r="I25">
        <f t="shared" si="0"/>
        <v>161</v>
      </c>
      <c r="J25">
        <v>5</v>
      </c>
      <c r="K25">
        <v>0</v>
      </c>
      <c r="L25">
        <v>1</v>
      </c>
      <c r="M25">
        <v>2</v>
      </c>
      <c r="N25">
        <v>15</v>
      </c>
      <c r="O25">
        <f t="shared" si="1"/>
        <v>23</v>
      </c>
      <c r="P25">
        <v>8</v>
      </c>
      <c r="Q25">
        <v>1</v>
      </c>
      <c r="R25">
        <v>35</v>
      </c>
      <c r="S25">
        <v>2</v>
      </c>
      <c r="T25">
        <f t="shared" si="8"/>
        <v>228</v>
      </c>
      <c r="U25">
        <f t="shared" si="2"/>
        <v>70.614035087719301</v>
      </c>
      <c r="V25">
        <f t="shared" si="3"/>
        <v>10.087719298245613</v>
      </c>
      <c r="W25">
        <f t="shared" si="4"/>
        <v>3.5087719298245612</v>
      </c>
      <c r="X25">
        <f t="shared" si="5"/>
        <v>0.43859649122807015</v>
      </c>
      <c r="Y25">
        <f t="shared" si="6"/>
        <v>15.350877192982457</v>
      </c>
      <c r="Z25">
        <f t="shared" si="7"/>
        <v>0.8771929824561403</v>
      </c>
    </row>
    <row r="26" spans="1:26" x14ac:dyDescent="0.25">
      <c r="A26" s="9"/>
      <c r="B26" t="s">
        <v>37</v>
      </c>
      <c r="C26">
        <v>38</v>
      </c>
      <c r="D26">
        <v>10</v>
      </c>
      <c r="E26">
        <v>22</v>
      </c>
      <c r="F26">
        <v>20</v>
      </c>
      <c r="G26">
        <v>14</v>
      </c>
      <c r="H26">
        <v>24</v>
      </c>
      <c r="I26">
        <f t="shared" si="0"/>
        <v>128</v>
      </c>
      <c r="J26">
        <v>7</v>
      </c>
      <c r="K26">
        <v>2</v>
      </c>
      <c r="L26">
        <v>0</v>
      </c>
      <c r="M26">
        <v>1</v>
      </c>
      <c r="N26">
        <v>12</v>
      </c>
      <c r="O26">
        <f t="shared" si="1"/>
        <v>22</v>
      </c>
      <c r="P26">
        <v>4</v>
      </c>
      <c r="Q26">
        <v>4</v>
      </c>
      <c r="R26">
        <v>30</v>
      </c>
      <c r="S26">
        <v>1</v>
      </c>
      <c r="T26">
        <f t="shared" si="8"/>
        <v>188</v>
      </c>
      <c r="U26">
        <f t="shared" si="2"/>
        <v>68.085106382978722</v>
      </c>
      <c r="V26">
        <f t="shared" si="3"/>
        <v>11.702127659574469</v>
      </c>
      <c r="W26">
        <f t="shared" si="4"/>
        <v>2.1276595744680851</v>
      </c>
      <c r="X26">
        <f t="shared" si="5"/>
        <v>2.1276595744680851</v>
      </c>
      <c r="Y26">
        <f t="shared" si="6"/>
        <v>15.957446808510639</v>
      </c>
      <c r="Z26">
        <f t="shared" si="7"/>
        <v>0.53191489361702127</v>
      </c>
    </row>
    <row r="27" spans="1:26" x14ac:dyDescent="0.25">
      <c r="A27" s="9"/>
      <c r="B27" t="s">
        <v>38</v>
      </c>
      <c r="C27">
        <v>49</v>
      </c>
      <c r="D27">
        <v>19</v>
      </c>
      <c r="E27">
        <v>26</v>
      </c>
      <c r="F27">
        <v>25</v>
      </c>
      <c r="G27">
        <v>19</v>
      </c>
      <c r="H27">
        <v>25</v>
      </c>
      <c r="I27">
        <f t="shared" si="0"/>
        <v>163</v>
      </c>
      <c r="J27">
        <v>8</v>
      </c>
      <c r="K27">
        <v>1</v>
      </c>
      <c r="L27">
        <v>2</v>
      </c>
      <c r="M27">
        <v>0</v>
      </c>
      <c r="N27">
        <v>14</v>
      </c>
      <c r="O27">
        <f t="shared" si="1"/>
        <v>25</v>
      </c>
      <c r="P27">
        <v>3</v>
      </c>
      <c r="Q27">
        <v>2</v>
      </c>
      <c r="R27">
        <v>32</v>
      </c>
      <c r="S27">
        <v>1</v>
      </c>
      <c r="T27">
        <f t="shared" si="8"/>
        <v>225</v>
      </c>
      <c r="U27">
        <f t="shared" si="2"/>
        <v>72.444444444444443</v>
      </c>
      <c r="V27">
        <f t="shared" si="3"/>
        <v>11.111111111111111</v>
      </c>
      <c r="W27">
        <f t="shared" si="4"/>
        <v>1.3333333333333335</v>
      </c>
      <c r="X27">
        <f t="shared" si="5"/>
        <v>0.88888888888888884</v>
      </c>
      <c r="Y27">
        <f t="shared" si="6"/>
        <v>14.222222222222221</v>
      </c>
      <c r="Z27">
        <f t="shared" si="7"/>
        <v>0.44444444444444442</v>
      </c>
    </row>
  </sheetData>
  <mergeCells count="21">
    <mergeCell ref="A8:A12"/>
    <mergeCell ref="A13:A17"/>
    <mergeCell ref="A18:A22"/>
    <mergeCell ref="A23:A27"/>
    <mergeCell ref="U6:U7"/>
    <mergeCell ref="B4:B7"/>
    <mergeCell ref="P6:P7"/>
    <mergeCell ref="Q6:Q7"/>
    <mergeCell ref="R6:R7"/>
    <mergeCell ref="S6:S7"/>
    <mergeCell ref="T6:T7"/>
    <mergeCell ref="C6:H6"/>
    <mergeCell ref="J6:N6"/>
    <mergeCell ref="C5:U5"/>
    <mergeCell ref="C4:U4"/>
    <mergeCell ref="W6:W7"/>
    <mergeCell ref="X6:X7"/>
    <mergeCell ref="Y6:Y7"/>
    <mergeCell ref="Z6:Z7"/>
    <mergeCell ref="A4:A7"/>
    <mergeCell ref="V6:V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E631-429B-4F52-8D4D-647251E58E5E}">
  <dimension ref="A4:AB27"/>
  <sheetViews>
    <sheetView topLeftCell="J1" zoomScaleNormal="100" workbookViewId="0">
      <selection activeCell="U8" sqref="U8:U27"/>
    </sheetView>
  </sheetViews>
  <sheetFormatPr defaultRowHeight="15" x14ac:dyDescent="0.25"/>
  <cols>
    <col min="9" max="9" width="11.42578125" customWidth="1"/>
    <col min="15" max="15" width="13.42578125" customWidth="1"/>
    <col min="16" max="16" width="9.85546875" customWidth="1"/>
    <col min="18" max="18" width="13.140625" customWidth="1"/>
  </cols>
  <sheetData>
    <row r="4" spans="1:28" ht="15" customHeight="1" x14ac:dyDescent="0.25">
      <c r="A4" s="8" t="s">
        <v>40</v>
      </c>
      <c r="B4" s="7" t="s">
        <v>5</v>
      </c>
      <c r="C4" s="10" t="s">
        <v>39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8" ht="15.75" customHeight="1" x14ac:dyDescent="0.25">
      <c r="A5" s="9"/>
      <c r="B5" s="7"/>
      <c r="C5" s="7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8" ht="15.75" x14ac:dyDescent="0.25">
      <c r="A6" s="9"/>
      <c r="B6" s="7"/>
      <c r="C6" s="7" t="s">
        <v>0</v>
      </c>
      <c r="D6" s="7"/>
      <c r="E6" s="7"/>
      <c r="F6" s="7"/>
      <c r="G6" s="7"/>
      <c r="H6" s="7"/>
      <c r="I6" s="7"/>
      <c r="J6" s="7" t="s">
        <v>1</v>
      </c>
      <c r="K6" s="7"/>
      <c r="L6" s="7"/>
      <c r="M6" s="7"/>
      <c r="N6" s="7"/>
      <c r="O6" s="7"/>
      <c r="P6" s="7" t="s">
        <v>2</v>
      </c>
      <c r="Q6" s="7" t="s">
        <v>3</v>
      </c>
      <c r="R6" s="7" t="s">
        <v>4</v>
      </c>
      <c r="S6" s="7" t="s">
        <v>19</v>
      </c>
      <c r="T6" s="7" t="s">
        <v>14</v>
      </c>
      <c r="U6" s="8" t="s">
        <v>18</v>
      </c>
      <c r="V6" s="8" t="s">
        <v>53</v>
      </c>
      <c r="W6" s="8" t="s">
        <v>54</v>
      </c>
      <c r="X6" s="7" t="s">
        <v>2</v>
      </c>
      <c r="Y6" s="7" t="s">
        <v>3</v>
      </c>
      <c r="Z6" s="7" t="s">
        <v>4</v>
      </c>
      <c r="AA6" s="7" t="s">
        <v>19</v>
      </c>
      <c r="AB6" s="7" t="s">
        <v>14</v>
      </c>
    </row>
    <row r="7" spans="1:28" ht="15" customHeight="1" x14ac:dyDescent="0.25">
      <c r="A7" s="9"/>
      <c r="B7" s="7"/>
      <c r="C7" t="s">
        <v>8</v>
      </c>
      <c r="D7" t="s">
        <v>9</v>
      </c>
      <c r="E7" t="s">
        <v>10</v>
      </c>
      <c r="F7" t="s">
        <v>11</v>
      </c>
      <c r="G7" t="s">
        <v>13</v>
      </c>
      <c r="H7" t="s">
        <v>12</v>
      </c>
      <c r="I7" t="s">
        <v>16</v>
      </c>
      <c r="J7" t="s">
        <v>10</v>
      </c>
      <c r="K7" t="s">
        <v>8</v>
      </c>
      <c r="L7" t="s">
        <v>9</v>
      </c>
      <c r="M7" t="s">
        <v>11</v>
      </c>
      <c r="N7" t="s">
        <v>12</v>
      </c>
      <c r="O7" t="s">
        <v>17</v>
      </c>
      <c r="P7" s="7"/>
      <c r="Q7" s="7"/>
      <c r="R7" s="7"/>
      <c r="S7" s="7"/>
      <c r="T7" s="7"/>
      <c r="U7" s="8"/>
      <c r="V7" s="8"/>
      <c r="W7" s="8"/>
      <c r="X7" s="7"/>
      <c r="Y7" s="7"/>
      <c r="Z7" s="7"/>
      <c r="AA7" s="7"/>
      <c r="AB7" s="7"/>
    </row>
    <row r="8" spans="1:28" x14ac:dyDescent="0.25">
      <c r="A8" s="9" t="s">
        <v>41</v>
      </c>
      <c r="B8" t="s">
        <v>15</v>
      </c>
      <c r="C8">
        <v>33</v>
      </c>
      <c r="D8">
        <v>16</v>
      </c>
      <c r="E8">
        <v>19</v>
      </c>
      <c r="F8">
        <v>35</v>
      </c>
      <c r="G8">
        <v>25</v>
      </c>
      <c r="H8">
        <v>26</v>
      </c>
      <c r="I8">
        <f>C8+D8+E8+F8+H8+G8</f>
        <v>154</v>
      </c>
      <c r="J8">
        <v>5</v>
      </c>
      <c r="K8">
        <v>0</v>
      </c>
      <c r="L8">
        <v>0</v>
      </c>
      <c r="M8">
        <v>0</v>
      </c>
      <c r="N8">
        <v>10</v>
      </c>
      <c r="O8">
        <f>J8+K8+L27+M8+N8</f>
        <v>15</v>
      </c>
      <c r="P8">
        <v>13</v>
      </c>
      <c r="Q8">
        <v>12</v>
      </c>
      <c r="R8">
        <v>54</v>
      </c>
      <c r="S8">
        <v>4</v>
      </c>
      <c r="T8">
        <v>4</v>
      </c>
      <c r="U8">
        <f>I8+O8+P8+Q8+R8+S8+T8</f>
        <v>256</v>
      </c>
      <c r="V8">
        <f>I8/U8*100</f>
        <v>60.15625</v>
      </c>
      <c r="W8">
        <f>O8/U8*100</f>
        <v>5.859375</v>
      </c>
      <c r="X8">
        <f>P8/U8*100</f>
        <v>5.078125</v>
      </c>
      <c r="Y8">
        <f>Q8/U8*100</f>
        <v>4.6875</v>
      </c>
      <c r="Z8">
        <f>R8/U8*100</f>
        <v>21.09375</v>
      </c>
      <c r="AA8">
        <f>S8/U8*100</f>
        <v>1.5625</v>
      </c>
      <c r="AB8">
        <f>T8/U8*100</f>
        <v>1.5625</v>
      </c>
    </row>
    <row r="9" spans="1:28" x14ac:dyDescent="0.25">
      <c r="A9" s="9"/>
      <c r="B9" t="s">
        <v>20</v>
      </c>
      <c r="C9">
        <v>35</v>
      </c>
      <c r="D9">
        <v>12</v>
      </c>
      <c r="E9">
        <v>15</v>
      </c>
      <c r="F9">
        <v>30</v>
      </c>
      <c r="G9">
        <v>22</v>
      </c>
      <c r="H9">
        <v>23</v>
      </c>
      <c r="I9">
        <f t="shared" ref="I9:I27" si="0">C9+D9+E9+F9+H9+G9</f>
        <v>137</v>
      </c>
      <c r="J9">
        <v>6</v>
      </c>
      <c r="K9">
        <v>1</v>
      </c>
      <c r="L9">
        <v>0</v>
      </c>
      <c r="M9">
        <v>0</v>
      </c>
      <c r="N9">
        <v>11</v>
      </c>
      <c r="O9">
        <f t="shared" ref="O9:O27" si="1">J9+K9+L28+M9+N9</f>
        <v>18</v>
      </c>
      <c r="P9">
        <v>13</v>
      </c>
      <c r="Q9">
        <v>11</v>
      </c>
      <c r="R9">
        <v>50</v>
      </c>
      <c r="S9">
        <v>3</v>
      </c>
      <c r="T9">
        <v>2</v>
      </c>
      <c r="U9">
        <f t="shared" ref="U9:U27" si="2">I9+O9+P9+Q9+R9+S9+T9</f>
        <v>234</v>
      </c>
      <c r="V9">
        <f t="shared" ref="V9:V27" si="3">I9/U9*100</f>
        <v>58.547008547008552</v>
      </c>
      <c r="W9">
        <f t="shared" ref="W9:W27" si="4">O9/U9*100</f>
        <v>7.6923076923076925</v>
      </c>
      <c r="X9">
        <f t="shared" ref="X9:X27" si="5">P9/U9*100</f>
        <v>5.5555555555555554</v>
      </c>
      <c r="Y9">
        <f t="shared" ref="Y9:Y27" si="6">Q9/U9*100</f>
        <v>4.700854700854701</v>
      </c>
      <c r="Z9">
        <f t="shared" ref="Z9:Z27" si="7">R9/U9*100</f>
        <v>21.367521367521366</v>
      </c>
      <c r="AA9">
        <f t="shared" ref="AA9:AA27" si="8">S9/U9*100</f>
        <v>1.2820512820512819</v>
      </c>
      <c r="AB9">
        <f t="shared" ref="AB9:AB27" si="9">T9/U9*100</f>
        <v>0.85470085470085477</v>
      </c>
    </row>
    <row r="10" spans="1:28" x14ac:dyDescent="0.25">
      <c r="A10" s="9"/>
      <c r="B10" t="s">
        <v>21</v>
      </c>
      <c r="C10">
        <v>38</v>
      </c>
      <c r="D10">
        <v>13</v>
      </c>
      <c r="E10">
        <v>16</v>
      </c>
      <c r="F10">
        <v>35</v>
      </c>
      <c r="G10">
        <v>25</v>
      </c>
      <c r="H10">
        <v>22</v>
      </c>
      <c r="I10">
        <f t="shared" si="0"/>
        <v>149</v>
      </c>
      <c r="J10">
        <v>3</v>
      </c>
      <c r="K10">
        <v>0</v>
      </c>
      <c r="L10">
        <v>0</v>
      </c>
      <c r="M10">
        <v>0</v>
      </c>
      <c r="N10">
        <v>12</v>
      </c>
      <c r="O10">
        <f t="shared" si="1"/>
        <v>15</v>
      </c>
      <c r="P10">
        <v>12</v>
      </c>
      <c r="Q10">
        <v>9</v>
      </c>
      <c r="R10">
        <v>45</v>
      </c>
      <c r="S10">
        <v>3</v>
      </c>
      <c r="T10">
        <v>3</v>
      </c>
      <c r="U10">
        <f t="shared" si="2"/>
        <v>236</v>
      </c>
      <c r="V10">
        <f t="shared" si="3"/>
        <v>63.135593220338983</v>
      </c>
      <c r="W10">
        <f t="shared" si="4"/>
        <v>6.3559322033898304</v>
      </c>
      <c r="X10">
        <f t="shared" si="5"/>
        <v>5.0847457627118651</v>
      </c>
      <c r="Y10">
        <f t="shared" si="6"/>
        <v>3.8135593220338984</v>
      </c>
      <c r="Z10">
        <f t="shared" si="7"/>
        <v>19.067796610169491</v>
      </c>
      <c r="AA10">
        <f t="shared" si="8"/>
        <v>1.2711864406779663</v>
      </c>
      <c r="AB10">
        <f t="shared" si="9"/>
        <v>1.2711864406779663</v>
      </c>
    </row>
    <row r="11" spans="1:28" x14ac:dyDescent="0.25">
      <c r="A11" s="9"/>
      <c r="B11" t="s">
        <v>22</v>
      </c>
      <c r="C11">
        <v>39</v>
      </c>
      <c r="D11">
        <v>14</v>
      </c>
      <c r="E11">
        <v>17</v>
      </c>
      <c r="F11">
        <v>34</v>
      </c>
      <c r="G11">
        <v>23</v>
      </c>
      <c r="H11">
        <v>24</v>
      </c>
      <c r="I11">
        <f t="shared" si="0"/>
        <v>151</v>
      </c>
      <c r="J11">
        <v>2</v>
      </c>
      <c r="K11">
        <v>2</v>
      </c>
      <c r="L11">
        <v>0</v>
      </c>
      <c r="M11">
        <v>0</v>
      </c>
      <c r="N11">
        <v>7</v>
      </c>
      <c r="O11">
        <f t="shared" si="1"/>
        <v>11</v>
      </c>
      <c r="P11">
        <v>14</v>
      </c>
      <c r="Q11">
        <v>8</v>
      </c>
      <c r="R11">
        <v>48</v>
      </c>
      <c r="S11">
        <v>2</v>
      </c>
      <c r="T11">
        <v>2</v>
      </c>
      <c r="U11">
        <f t="shared" si="2"/>
        <v>236</v>
      </c>
      <c r="V11">
        <f t="shared" si="3"/>
        <v>63.983050847457626</v>
      </c>
      <c r="W11">
        <f t="shared" si="4"/>
        <v>4.6610169491525424</v>
      </c>
      <c r="X11">
        <f t="shared" si="5"/>
        <v>5.9322033898305087</v>
      </c>
      <c r="Y11">
        <f t="shared" si="6"/>
        <v>3.3898305084745761</v>
      </c>
      <c r="Z11">
        <f t="shared" si="7"/>
        <v>20.33898305084746</v>
      </c>
      <c r="AA11">
        <f t="shared" si="8"/>
        <v>0.84745762711864403</v>
      </c>
      <c r="AB11">
        <f t="shared" si="9"/>
        <v>0.84745762711864403</v>
      </c>
    </row>
    <row r="12" spans="1:28" x14ac:dyDescent="0.25">
      <c r="A12" s="9"/>
      <c r="B12" t="s">
        <v>23</v>
      </c>
      <c r="C12">
        <v>40</v>
      </c>
      <c r="D12">
        <v>15</v>
      </c>
      <c r="E12">
        <v>13</v>
      </c>
      <c r="F12">
        <v>33</v>
      </c>
      <c r="G12">
        <v>24</v>
      </c>
      <c r="H12">
        <v>21</v>
      </c>
      <c r="I12">
        <f t="shared" si="0"/>
        <v>146</v>
      </c>
      <c r="J12">
        <v>4</v>
      </c>
      <c r="K12">
        <v>1</v>
      </c>
      <c r="L12">
        <v>0</v>
      </c>
      <c r="M12">
        <v>0</v>
      </c>
      <c r="N12">
        <v>6</v>
      </c>
      <c r="O12">
        <f t="shared" si="1"/>
        <v>11</v>
      </c>
      <c r="P12">
        <v>12</v>
      </c>
      <c r="Q12">
        <v>7</v>
      </c>
      <c r="R12">
        <v>45</v>
      </c>
      <c r="S12">
        <v>1</v>
      </c>
      <c r="T12">
        <v>3</v>
      </c>
      <c r="U12">
        <f t="shared" si="2"/>
        <v>225</v>
      </c>
      <c r="V12">
        <f t="shared" si="3"/>
        <v>64.888888888888886</v>
      </c>
      <c r="W12">
        <f t="shared" si="4"/>
        <v>4.8888888888888893</v>
      </c>
      <c r="X12">
        <f t="shared" si="5"/>
        <v>5.3333333333333339</v>
      </c>
      <c r="Y12">
        <f t="shared" si="6"/>
        <v>3.1111111111111112</v>
      </c>
      <c r="Z12">
        <f t="shared" si="7"/>
        <v>20</v>
      </c>
      <c r="AA12">
        <f t="shared" si="8"/>
        <v>0.44444444444444442</v>
      </c>
      <c r="AB12">
        <f t="shared" si="9"/>
        <v>1.3333333333333335</v>
      </c>
    </row>
    <row r="13" spans="1:28" x14ac:dyDescent="0.25">
      <c r="A13" s="9" t="s">
        <v>42</v>
      </c>
      <c r="B13" t="s">
        <v>24</v>
      </c>
      <c r="C13">
        <v>34</v>
      </c>
      <c r="D13">
        <v>13</v>
      </c>
      <c r="E13">
        <v>15</v>
      </c>
      <c r="F13">
        <v>32</v>
      </c>
      <c r="G13">
        <v>22</v>
      </c>
      <c r="H13">
        <v>22</v>
      </c>
      <c r="I13">
        <f t="shared" si="0"/>
        <v>138</v>
      </c>
      <c r="J13">
        <v>2</v>
      </c>
      <c r="K13">
        <v>0</v>
      </c>
      <c r="L13">
        <v>0</v>
      </c>
      <c r="M13">
        <v>0</v>
      </c>
      <c r="N13">
        <v>3</v>
      </c>
      <c r="O13">
        <f t="shared" si="1"/>
        <v>5</v>
      </c>
      <c r="P13">
        <v>11</v>
      </c>
      <c r="Q13">
        <v>12</v>
      </c>
      <c r="R13">
        <v>40</v>
      </c>
      <c r="S13">
        <v>4</v>
      </c>
      <c r="T13">
        <v>2</v>
      </c>
      <c r="U13">
        <f t="shared" si="2"/>
        <v>212</v>
      </c>
      <c r="V13">
        <f t="shared" si="3"/>
        <v>65.094339622641513</v>
      </c>
      <c r="W13">
        <f t="shared" si="4"/>
        <v>2.358490566037736</v>
      </c>
      <c r="X13">
        <f t="shared" si="5"/>
        <v>5.1886792452830193</v>
      </c>
      <c r="Y13">
        <f t="shared" si="6"/>
        <v>5.6603773584905666</v>
      </c>
      <c r="Z13">
        <f t="shared" si="7"/>
        <v>18.867924528301888</v>
      </c>
      <c r="AA13">
        <f t="shared" si="8"/>
        <v>1.8867924528301887</v>
      </c>
      <c r="AB13">
        <f t="shared" si="9"/>
        <v>0.94339622641509435</v>
      </c>
    </row>
    <row r="14" spans="1:28" x14ac:dyDescent="0.25">
      <c r="A14" s="9"/>
      <c r="B14" t="s">
        <v>25</v>
      </c>
      <c r="C14">
        <v>33</v>
      </c>
      <c r="D14">
        <v>12</v>
      </c>
      <c r="E14">
        <v>14</v>
      </c>
      <c r="F14">
        <v>31</v>
      </c>
      <c r="G14">
        <v>21</v>
      </c>
      <c r="H14">
        <v>23</v>
      </c>
      <c r="I14">
        <f t="shared" si="0"/>
        <v>134</v>
      </c>
      <c r="J14">
        <v>1</v>
      </c>
      <c r="K14">
        <v>0</v>
      </c>
      <c r="L14">
        <v>0</v>
      </c>
      <c r="M14">
        <v>0</v>
      </c>
      <c r="N14">
        <v>4</v>
      </c>
      <c r="O14">
        <f t="shared" si="1"/>
        <v>5</v>
      </c>
      <c r="P14">
        <v>10</v>
      </c>
      <c r="Q14">
        <v>11</v>
      </c>
      <c r="R14">
        <v>53</v>
      </c>
      <c r="S14">
        <v>3</v>
      </c>
      <c r="T14">
        <v>1</v>
      </c>
      <c r="U14">
        <f t="shared" si="2"/>
        <v>217</v>
      </c>
      <c r="V14">
        <f t="shared" si="3"/>
        <v>61.751152073732719</v>
      </c>
      <c r="W14">
        <f t="shared" si="4"/>
        <v>2.3041474654377883</v>
      </c>
      <c r="X14">
        <f t="shared" si="5"/>
        <v>4.6082949308755765</v>
      </c>
      <c r="Y14">
        <f t="shared" si="6"/>
        <v>5.0691244239631335</v>
      </c>
      <c r="Z14">
        <f t="shared" si="7"/>
        <v>24.423963133640552</v>
      </c>
      <c r="AA14">
        <f t="shared" si="8"/>
        <v>1.3824884792626728</v>
      </c>
      <c r="AB14">
        <f t="shared" si="9"/>
        <v>0.46082949308755761</v>
      </c>
    </row>
    <row r="15" spans="1:28" x14ac:dyDescent="0.25">
      <c r="A15" s="9"/>
      <c r="B15" t="s">
        <v>26</v>
      </c>
      <c r="C15">
        <v>35</v>
      </c>
      <c r="D15">
        <v>11</v>
      </c>
      <c r="E15">
        <v>11</v>
      </c>
      <c r="F15">
        <v>36</v>
      </c>
      <c r="G15">
        <v>20</v>
      </c>
      <c r="H15">
        <v>22</v>
      </c>
      <c r="I15">
        <f t="shared" si="0"/>
        <v>135</v>
      </c>
      <c r="J15">
        <v>4</v>
      </c>
      <c r="K15">
        <v>0</v>
      </c>
      <c r="L15">
        <v>0</v>
      </c>
      <c r="M15">
        <v>0</v>
      </c>
      <c r="N15">
        <v>2</v>
      </c>
      <c r="O15">
        <f t="shared" si="1"/>
        <v>6</v>
      </c>
      <c r="P15">
        <v>15</v>
      </c>
      <c r="Q15">
        <v>9</v>
      </c>
      <c r="R15">
        <v>52</v>
      </c>
      <c r="S15">
        <v>2</v>
      </c>
      <c r="T15">
        <v>3</v>
      </c>
      <c r="U15">
        <f t="shared" si="2"/>
        <v>222</v>
      </c>
      <c r="V15">
        <f t="shared" si="3"/>
        <v>60.810810810810814</v>
      </c>
      <c r="W15">
        <f t="shared" si="4"/>
        <v>2.7027027027027026</v>
      </c>
      <c r="X15">
        <f t="shared" si="5"/>
        <v>6.756756756756757</v>
      </c>
      <c r="Y15">
        <f t="shared" si="6"/>
        <v>4.0540540540540544</v>
      </c>
      <c r="Z15">
        <f t="shared" si="7"/>
        <v>23.423423423423422</v>
      </c>
      <c r="AA15">
        <f t="shared" si="8"/>
        <v>0.90090090090090091</v>
      </c>
      <c r="AB15">
        <f t="shared" si="9"/>
        <v>1.3513513513513513</v>
      </c>
    </row>
    <row r="16" spans="1:28" x14ac:dyDescent="0.25">
      <c r="A16" s="9"/>
      <c r="B16" t="s">
        <v>27</v>
      </c>
      <c r="C16">
        <v>30</v>
      </c>
      <c r="D16">
        <v>14</v>
      </c>
      <c r="E16">
        <v>16</v>
      </c>
      <c r="F16">
        <v>37</v>
      </c>
      <c r="G16">
        <v>22</v>
      </c>
      <c r="H16">
        <v>21</v>
      </c>
      <c r="I16">
        <f t="shared" si="0"/>
        <v>140</v>
      </c>
      <c r="J16">
        <v>3</v>
      </c>
      <c r="K16">
        <v>0</v>
      </c>
      <c r="L16">
        <v>0</v>
      </c>
      <c r="M16">
        <v>0</v>
      </c>
      <c r="N16">
        <v>4</v>
      </c>
      <c r="O16">
        <f t="shared" si="1"/>
        <v>7</v>
      </c>
      <c r="P16">
        <v>13</v>
      </c>
      <c r="Q16">
        <v>7</v>
      </c>
      <c r="R16">
        <v>50</v>
      </c>
      <c r="S16">
        <v>3</v>
      </c>
      <c r="T16">
        <v>2</v>
      </c>
      <c r="U16">
        <f t="shared" si="2"/>
        <v>222</v>
      </c>
      <c r="V16">
        <f t="shared" si="3"/>
        <v>63.063063063063062</v>
      </c>
      <c r="W16">
        <f t="shared" si="4"/>
        <v>3.1531531531531529</v>
      </c>
      <c r="X16">
        <f t="shared" si="5"/>
        <v>5.8558558558558556</v>
      </c>
      <c r="Y16">
        <f t="shared" si="6"/>
        <v>3.1531531531531529</v>
      </c>
      <c r="Z16">
        <f t="shared" si="7"/>
        <v>22.522522522522522</v>
      </c>
      <c r="AA16">
        <f t="shared" si="8"/>
        <v>1.3513513513513513</v>
      </c>
      <c r="AB16">
        <f t="shared" si="9"/>
        <v>0.90090090090090091</v>
      </c>
    </row>
    <row r="17" spans="1:28" x14ac:dyDescent="0.25">
      <c r="A17" s="9"/>
      <c r="B17" t="s">
        <v>28</v>
      </c>
      <c r="C17">
        <v>36</v>
      </c>
      <c r="D17">
        <v>15</v>
      </c>
      <c r="E17">
        <v>13</v>
      </c>
      <c r="F17">
        <v>38</v>
      </c>
      <c r="G17">
        <v>21</v>
      </c>
      <c r="H17">
        <v>24</v>
      </c>
      <c r="I17">
        <f t="shared" si="0"/>
        <v>147</v>
      </c>
      <c r="J17">
        <v>2</v>
      </c>
      <c r="K17">
        <v>0</v>
      </c>
      <c r="L17">
        <v>0</v>
      </c>
      <c r="M17">
        <v>0</v>
      </c>
      <c r="N17">
        <v>5</v>
      </c>
      <c r="O17">
        <f t="shared" si="1"/>
        <v>7</v>
      </c>
      <c r="P17">
        <v>14</v>
      </c>
      <c r="Q17">
        <v>6</v>
      </c>
      <c r="R17">
        <v>52</v>
      </c>
      <c r="S17">
        <v>2</v>
      </c>
      <c r="T17">
        <v>1</v>
      </c>
      <c r="U17">
        <f t="shared" si="2"/>
        <v>229</v>
      </c>
      <c r="V17">
        <f t="shared" si="3"/>
        <v>64.192139737991269</v>
      </c>
      <c r="W17">
        <f t="shared" si="4"/>
        <v>3.0567685589519651</v>
      </c>
      <c r="X17">
        <f t="shared" si="5"/>
        <v>6.1135371179039302</v>
      </c>
      <c r="Y17">
        <f t="shared" si="6"/>
        <v>2.6200873362445414</v>
      </c>
      <c r="Z17">
        <f t="shared" si="7"/>
        <v>22.707423580786028</v>
      </c>
      <c r="AA17">
        <f t="shared" si="8"/>
        <v>0.87336244541484709</v>
      </c>
      <c r="AB17">
        <f t="shared" si="9"/>
        <v>0.43668122270742354</v>
      </c>
    </row>
    <row r="18" spans="1:28" x14ac:dyDescent="0.25">
      <c r="A18" s="9" t="s">
        <v>43</v>
      </c>
      <c r="B18" t="s">
        <v>29</v>
      </c>
      <c r="C18">
        <v>35</v>
      </c>
      <c r="D18">
        <v>16</v>
      </c>
      <c r="E18">
        <v>12</v>
      </c>
      <c r="F18">
        <v>33</v>
      </c>
      <c r="G18">
        <v>24</v>
      </c>
      <c r="H18">
        <v>22</v>
      </c>
      <c r="I18">
        <f t="shared" si="0"/>
        <v>142</v>
      </c>
      <c r="J18">
        <v>1</v>
      </c>
      <c r="K18">
        <v>0</v>
      </c>
      <c r="L18">
        <v>0</v>
      </c>
      <c r="M18">
        <v>0</v>
      </c>
      <c r="N18">
        <v>2</v>
      </c>
      <c r="O18">
        <f t="shared" si="1"/>
        <v>3</v>
      </c>
      <c r="P18">
        <v>12</v>
      </c>
      <c r="Q18">
        <v>11</v>
      </c>
      <c r="R18">
        <v>50</v>
      </c>
      <c r="S18">
        <v>4</v>
      </c>
      <c r="T18">
        <v>4</v>
      </c>
      <c r="U18">
        <f t="shared" si="2"/>
        <v>226</v>
      </c>
      <c r="V18">
        <f t="shared" si="3"/>
        <v>62.831858407079643</v>
      </c>
      <c r="W18">
        <f t="shared" si="4"/>
        <v>1.3274336283185841</v>
      </c>
      <c r="X18">
        <f t="shared" si="5"/>
        <v>5.3097345132743365</v>
      </c>
      <c r="Y18">
        <f t="shared" si="6"/>
        <v>4.8672566371681416</v>
      </c>
      <c r="Z18">
        <f t="shared" si="7"/>
        <v>22.123893805309734</v>
      </c>
      <c r="AA18">
        <f t="shared" si="8"/>
        <v>1.7699115044247788</v>
      </c>
      <c r="AB18">
        <f t="shared" si="9"/>
        <v>1.7699115044247788</v>
      </c>
    </row>
    <row r="19" spans="1:28" x14ac:dyDescent="0.25">
      <c r="A19" s="9"/>
      <c r="B19" t="s">
        <v>30</v>
      </c>
      <c r="C19">
        <v>27</v>
      </c>
      <c r="D19">
        <v>20</v>
      </c>
      <c r="E19">
        <v>11</v>
      </c>
      <c r="F19">
        <v>32</v>
      </c>
      <c r="G19">
        <v>26</v>
      </c>
      <c r="H19">
        <v>21</v>
      </c>
      <c r="I19">
        <f t="shared" si="0"/>
        <v>137</v>
      </c>
      <c r="J19">
        <v>4</v>
      </c>
      <c r="K19">
        <v>0</v>
      </c>
      <c r="L19">
        <v>0</v>
      </c>
      <c r="M19">
        <v>0</v>
      </c>
      <c r="N19">
        <v>1</v>
      </c>
      <c r="O19">
        <f t="shared" si="1"/>
        <v>5</v>
      </c>
      <c r="P19">
        <v>13</v>
      </c>
      <c r="Q19">
        <v>4</v>
      </c>
      <c r="R19">
        <v>53</v>
      </c>
      <c r="S19">
        <v>5</v>
      </c>
      <c r="T19">
        <v>3</v>
      </c>
      <c r="U19">
        <f t="shared" si="2"/>
        <v>220</v>
      </c>
      <c r="V19">
        <f t="shared" si="3"/>
        <v>62.272727272727266</v>
      </c>
      <c r="W19">
        <f t="shared" si="4"/>
        <v>2.2727272727272729</v>
      </c>
      <c r="X19">
        <f t="shared" si="5"/>
        <v>5.9090909090909092</v>
      </c>
      <c r="Y19">
        <f t="shared" si="6"/>
        <v>1.8181818181818181</v>
      </c>
      <c r="Z19">
        <f t="shared" si="7"/>
        <v>24.09090909090909</v>
      </c>
      <c r="AA19">
        <f t="shared" si="8"/>
        <v>2.2727272727272729</v>
      </c>
      <c r="AB19">
        <f t="shared" si="9"/>
        <v>1.3636363636363635</v>
      </c>
    </row>
    <row r="20" spans="1:28" x14ac:dyDescent="0.25">
      <c r="A20" s="9"/>
      <c r="B20" t="s">
        <v>31</v>
      </c>
      <c r="C20">
        <v>29</v>
      </c>
      <c r="D20">
        <v>13</v>
      </c>
      <c r="E20">
        <v>10</v>
      </c>
      <c r="F20">
        <v>30</v>
      </c>
      <c r="G20">
        <v>27</v>
      </c>
      <c r="H20">
        <v>23</v>
      </c>
      <c r="I20">
        <f t="shared" si="0"/>
        <v>132</v>
      </c>
      <c r="J20">
        <v>3</v>
      </c>
      <c r="K20">
        <v>0</v>
      </c>
      <c r="L20">
        <v>0</v>
      </c>
      <c r="M20">
        <v>0</v>
      </c>
      <c r="N20">
        <v>5</v>
      </c>
      <c r="O20">
        <f t="shared" si="1"/>
        <v>8</v>
      </c>
      <c r="P20">
        <v>15</v>
      </c>
      <c r="Q20">
        <v>6</v>
      </c>
      <c r="R20">
        <v>52</v>
      </c>
      <c r="S20">
        <v>3</v>
      </c>
      <c r="T20">
        <v>1</v>
      </c>
      <c r="U20">
        <f t="shared" si="2"/>
        <v>217</v>
      </c>
      <c r="V20">
        <f t="shared" si="3"/>
        <v>60.829493087557609</v>
      </c>
      <c r="W20">
        <f t="shared" si="4"/>
        <v>3.6866359447004609</v>
      </c>
      <c r="X20">
        <f t="shared" si="5"/>
        <v>6.9124423963133648</v>
      </c>
      <c r="Y20">
        <f t="shared" si="6"/>
        <v>2.7649769585253456</v>
      </c>
      <c r="Z20">
        <f t="shared" si="7"/>
        <v>23.963133640552993</v>
      </c>
      <c r="AA20">
        <f t="shared" si="8"/>
        <v>1.3824884792626728</v>
      </c>
      <c r="AB20">
        <f t="shared" si="9"/>
        <v>0.46082949308755761</v>
      </c>
    </row>
    <row r="21" spans="1:28" x14ac:dyDescent="0.25">
      <c r="A21" s="9"/>
      <c r="B21" t="s">
        <v>32</v>
      </c>
      <c r="C21">
        <v>33</v>
      </c>
      <c r="D21">
        <v>14</v>
      </c>
      <c r="E21">
        <v>14</v>
      </c>
      <c r="F21">
        <v>31</v>
      </c>
      <c r="G21">
        <v>20</v>
      </c>
      <c r="H21">
        <v>21</v>
      </c>
      <c r="I21">
        <f t="shared" si="0"/>
        <v>133</v>
      </c>
      <c r="J21">
        <v>4</v>
      </c>
      <c r="K21">
        <v>0</v>
      </c>
      <c r="L21">
        <v>0</v>
      </c>
      <c r="M21">
        <v>0</v>
      </c>
      <c r="N21">
        <v>2</v>
      </c>
      <c r="O21">
        <f t="shared" si="1"/>
        <v>6</v>
      </c>
      <c r="P21">
        <v>15</v>
      </c>
      <c r="Q21">
        <v>7</v>
      </c>
      <c r="R21">
        <v>45</v>
      </c>
      <c r="S21">
        <v>2</v>
      </c>
      <c r="T21">
        <v>2</v>
      </c>
      <c r="U21">
        <f t="shared" si="2"/>
        <v>210</v>
      </c>
      <c r="V21">
        <f t="shared" si="3"/>
        <v>63.333333333333329</v>
      </c>
      <c r="W21">
        <f t="shared" si="4"/>
        <v>2.8571428571428572</v>
      </c>
      <c r="X21">
        <f t="shared" si="5"/>
        <v>7.1428571428571423</v>
      </c>
      <c r="Y21">
        <f t="shared" si="6"/>
        <v>3.3333333333333335</v>
      </c>
      <c r="Z21">
        <f t="shared" si="7"/>
        <v>21.428571428571427</v>
      </c>
      <c r="AA21">
        <f t="shared" si="8"/>
        <v>0.95238095238095244</v>
      </c>
      <c r="AB21">
        <f t="shared" si="9"/>
        <v>0.95238095238095244</v>
      </c>
    </row>
    <row r="22" spans="1:28" x14ac:dyDescent="0.25">
      <c r="A22" s="9"/>
      <c r="B22" t="s">
        <v>33</v>
      </c>
      <c r="C22">
        <v>34</v>
      </c>
      <c r="D22">
        <v>13</v>
      </c>
      <c r="E22">
        <v>12</v>
      </c>
      <c r="F22">
        <v>30</v>
      </c>
      <c r="G22">
        <v>26</v>
      </c>
      <c r="H22">
        <v>23</v>
      </c>
      <c r="I22">
        <f t="shared" si="0"/>
        <v>138</v>
      </c>
      <c r="J22">
        <v>3</v>
      </c>
      <c r="K22">
        <v>0</v>
      </c>
      <c r="L22">
        <v>0</v>
      </c>
      <c r="M22">
        <v>0</v>
      </c>
      <c r="N22">
        <v>4</v>
      </c>
      <c r="O22">
        <f t="shared" si="1"/>
        <v>7</v>
      </c>
      <c r="P22">
        <v>12</v>
      </c>
      <c r="Q22">
        <v>8</v>
      </c>
      <c r="R22">
        <v>49</v>
      </c>
      <c r="S22">
        <v>4</v>
      </c>
      <c r="T22">
        <v>3</v>
      </c>
      <c r="U22">
        <f t="shared" si="2"/>
        <v>221</v>
      </c>
      <c r="V22">
        <f t="shared" si="3"/>
        <v>62.443438914027148</v>
      </c>
      <c r="W22">
        <f t="shared" si="4"/>
        <v>3.1674208144796379</v>
      </c>
      <c r="X22">
        <f t="shared" si="5"/>
        <v>5.4298642533936654</v>
      </c>
      <c r="Y22">
        <f t="shared" si="6"/>
        <v>3.6199095022624439</v>
      </c>
      <c r="Z22">
        <f t="shared" si="7"/>
        <v>22.171945701357465</v>
      </c>
      <c r="AA22">
        <f t="shared" si="8"/>
        <v>1.809954751131222</v>
      </c>
      <c r="AB22">
        <f t="shared" si="9"/>
        <v>1.3574660633484164</v>
      </c>
    </row>
    <row r="23" spans="1:28" x14ac:dyDescent="0.25">
      <c r="A23" s="9" t="s">
        <v>44</v>
      </c>
      <c r="B23" t="s">
        <v>34</v>
      </c>
      <c r="C23">
        <v>35</v>
      </c>
      <c r="D23">
        <v>12</v>
      </c>
      <c r="E23">
        <v>13</v>
      </c>
      <c r="F23">
        <v>32</v>
      </c>
      <c r="G23">
        <v>24</v>
      </c>
      <c r="H23">
        <v>22</v>
      </c>
      <c r="I23">
        <f t="shared" si="0"/>
        <v>138</v>
      </c>
      <c r="J23">
        <v>4</v>
      </c>
      <c r="K23">
        <v>0</v>
      </c>
      <c r="L23">
        <v>0</v>
      </c>
      <c r="M23">
        <v>0</v>
      </c>
      <c r="N23">
        <v>3</v>
      </c>
      <c r="O23">
        <f t="shared" si="1"/>
        <v>7</v>
      </c>
      <c r="P23">
        <v>11</v>
      </c>
      <c r="Q23">
        <v>9</v>
      </c>
      <c r="R23">
        <v>48</v>
      </c>
      <c r="S23">
        <v>4</v>
      </c>
      <c r="T23">
        <v>2</v>
      </c>
      <c r="U23">
        <f t="shared" si="2"/>
        <v>219</v>
      </c>
      <c r="V23">
        <f t="shared" si="3"/>
        <v>63.013698630136986</v>
      </c>
      <c r="W23">
        <f t="shared" si="4"/>
        <v>3.1963470319634704</v>
      </c>
      <c r="X23">
        <f t="shared" si="5"/>
        <v>5.0228310502283104</v>
      </c>
      <c r="Y23">
        <f t="shared" si="6"/>
        <v>4.10958904109589</v>
      </c>
      <c r="Z23">
        <f t="shared" si="7"/>
        <v>21.917808219178081</v>
      </c>
      <c r="AA23">
        <f t="shared" si="8"/>
        <v>1.8264840182648401</v>
      </c>
      <c r="AB23">
        <f t="shared" si="9"/>
        <v>0.91324200913242004</v>
      </c>
    </row>
    <row r="24" spans="1:28" x14ac:dyDescent="0.25">
      <c r="A24" s="9"/>
      <c r="B24" t="s">
        <v>35</v>
      </c>
      <c r="C24">
        <v>38</v>
      </c>
      <c r="D24">
        <v>17</v>
      </c>
      <c r="E24">
        <v>15</v>
      </c>
      <c r="F24">
        <v>33</v>
      </c>
      <c r="G24">
        <v>23</v>
      </c>
      <c r="H24">
        <v>23</v>
      </c>
      <c r="I24">
        <f t="shared" si="0"/>
        <v>149</v>
      </c>
      <c r="J24">
        <v>2</v>
      </c>
      <c r="K24">
        <v>0</v>
      </c>
      <c r="L24">
        <v>0</v>
      </c>
      <c r="M24">
        <v>0</v>
      </c>
      <c r="N24">
        <v>2</v>
      </c>
      <c r="O24">
        <f t="shared" si="1"/>
        <v>4</v>
      </c>
      <c r="P24">
        <v>14</v>
      </c>
      <c r="Q24">
        <v>11</v>
      </c>
      <c r="R24">
        <v>48</v>
      </c>
      <c r="S24">
        <v>3</v>
      </c>
      <c r="T24">
        <v>1</v>
      </c>
      <c r="U24">
        <f t="shared" si="2"/>
        <v>230</v>
      </c>
      <c r="V24">
        <f t="shared" si="3"/>
        <v>64.782608695652172</v>
      </c>
      <c r="W24">
        <f t="shared" si="4"/>
        <v>1.7391304347826086</v>
      </c>
      <c r="X24">
        <f t="shared" si="5"/>
        <v>6.0869565217391308</v>
      </c>
      <c r="Y24">
        <f t="shared" si="6"/>
        <v>4.7826086956521738</v>
      </c>
      <c r="Z24">
        <f t="shared" si="7"/>
        <v>20.869565217391305</v>
      </c>
      <c r="AA24">
        <f t="shared" si="8"/>
        <v>1.3043478260869565</v>
      </c>
      <c r="AB24">
        <f t="shared" si="9"/>
        <v>0.43478260869565216</v>
      </c>
    </row>
    <row r="25" spans="1:28" x14ac:dyDescent="0.25">
      <c r="A25" s="9"/>
      <c r="B25" t="s">
        <v>36</v>
      </c>
      <c r="C25">
        <v>33</v>
      </c>
      <c r="D25">
        <v>11</v>
      </c>
      <c r="E25">
        <v>17</v>
      </c>
      <c r="F25">
        <v>35</v>
      </c>
      <c r="G25">
        <v>26</v>
      </c>
      <c r="H25">
        <v>22</v>
      </c>
      <c r="I25">
        <f t="shared" si="0"/>
        <v>144</v>
      </c>
      <c r="J25">
        <v>1</v>
      </c>
      <c r="K25">
        <v>0</v>
      </c>
      <c r="L25">
        <v>0</v>
      </c>
      <c r="M25">
        <v>0</v>
      </c>
      <c r="N25">
        <v>4</v>
      </c>
      <c r="O25">
        <f t="shared" si="1"/>
        <v>5</v>
      </c>
      <c r="P25">
        <v>13</v>
      </c>
      <c r="Q25">
        <v>12</v>
      </c>
      <c r="R25">
        <v>45</v>
      </c>
      <c r="S25">
        <v>2</v>
      </c>
      <c r="T25">
        <v>3</v>
      </c>
      <c r="U25">
        <f t="shared" si="2"/>
        <v>224</v>
      </c>
      <c r="V25">
        <f t="shared" si="3"/>
        <v>64.285714285714292</v>
      </c>
      <c r="W25">
        <f t="shared" si="4"/>
        <v>2.2321428571428572</v>
      </c>
      <c r="X25">
        <f t="shared" si="5"/>
        <v>5.8035714285714288</v>
      </c>
      <c r="Y25">
        <f t="shared" si="6"/>
        <v>5.3571428571428568</v>
      </c>
      <c r="Z25">
        <f t="shared" si="7"/>
        <v>20.089285714285715</v>
      </c>
      <c r="AA25">
        <f t="shared" si="8"/>
        <v>0.89285714285714279</v>
      </c>
      <c r="AB25">
        <f t="shared" si="9"/>
        <v>1.3392857142857142</v>
      </c>
    </row>
    <row r="26" spans="1:28" x14ac:dyDescent="0.25">
      <c r="A26" s="9"/>
      <c r="B26" t="s">
        <v>37</v>
      </c>
      <c r="C26">
        <v>32</v>
      </c>
      <c r="D26">
        <v>13</v>
      </c>
      <c r="E26">
        <v>19</v>
      </c>
      <c r="F26">
        <v>34</v>
      </c>
      <c r="G26">
        <v>20</v>
      </c>
      <c r="H26">
        <v>26</v>
      </c>
      <c r="I26">
        <f t="shared" si="0"/>
        <v>144</v>
      </c>
      <c r="J26">
        <v>4</v>
      </c>
      <c r="K26">
        <v>0</v>
      </c>
      <c r="L26">
        <v>0</v>
      </c>
      <c r="M26">
        <v>0</v>
      </c>
      <c r="N26">
        <v>1</v>
      </c>
      <c r="O26">
        <f t="shared" si="1"/>
        <v>5</v>
      </c>
      <c r="P26">
        <v>15</v>
      </c>
      <c r="Q26">
        <v>13</v>
      </c>
      <c r="R26">
        <v>46</v>
      </c>
      <c r="S26">
        <v>4</v>
      </c>
      <c r="T26">
        <v>2</v>
      </c>
      <c r="U26">
        <f t="shared" si="2"/>
        <v>229</v>
      </c>
      <c r="V26">
        <f t="shared" si="3"/>
        <v>62.882096069869</v>
      </c>
      <c r="W26">
        <f t="shared" si="4"/>
        <v>2.1834061135371177</v>
      </c>
      <c r="X26">
        <f t="shared" si="5"/>
        <v>6.5502183406113534</v>
      </c>
      <c r="Y26">
        <f t="shared" si="6"/>
        <v>5.6768558951965069</v>
      </c>
      <c r="Z26">
        <f t="shared" si="7"/>
        <v>20.087336244541483</v>
      </c>
      <c r="AA26">
        <f t="shared" si="8"/>
        <v>1.7467248908296942</v>
      </c>
      <c r="AB26">
        <f t="shared" si="9"/>
        <v>0.87336244541484709</v>
      </c>
    </row>
    <row r="27" spans="1:28" x14ac:dyDescent="0.25">
      <c r="A27" s="9"/>
      <c r="B27" t="s">
        <v>38</v>
      </c>
      <c r="C27">
        <v>31</v>
      </c>
      <c r="D27">
        <v>15</v>
      </c>
      <c r="E27">
        <v>18</v>
      </c>
      <c r="F27">
        <v>35</v>
      </c>
      <c r="G27">
        <v>23</v>
      </c>
      <c r="H27">
        <v>28</v>
      </c>
      <c r="I27">
        <f t="shared" si="0"/>
        <v>150</v>
      </c>
      <c r="J27">
        <v>5</v>
      </c>
      <c r="K27">
        <v>1</v>
      </c>
      <c r="L27">
        <v>0</v>
      </c>
      <c r="M27">
        <v>0</v>
      </c>
      <c r="N27">
        <v>3</v>
      </c>
      <c r="O27">
        <f t="shared" si="1"/>
        <v>9</v>
      </c>
      <c r="P27">
        <v>12</v>
      </c>
      <c r="Q27">
        <v>10</v>
      </c>
      <c r="R27">
        <v>48</v>
      </c>
      <c r="S27">
        <v>4</v>
      </c>
      <c r="T27">
        <v>4</v>
      </c>
      <c r="U27">
        <f t="shared" si="2"/>
        <v>237</v>
      </c>
      <c r="V27">
        <f t="shared" si="3"/>
        <v>63.291139240506332</v>
      </c>
      <c r="W27">
        <f t="shared" si="4"/>
        <v>3.79746835443038</v>
      </c>
      <c r="X27">
        <f t="shared" si="5"/>
        <v>5.0632911392405067</v>
      </c>
      <c r="Y27">
        <f t="shared" si="6"/>
        <v>4.2194092827004219</v>
      </c>
      <c r="Z27">
        <f t="shared" si="7"/>
        <v>20.253164556962027</v>
      </c>
      <c r="AA27">
        <f t="shared" si="8"/>
        <v>1.6877637130801686</v>
      </c>
      <c r="AB27">
        <f t="shared" si="9"/>
        <v>1.6877637130801686</v>
      </c>
    </row>
  </sheetData>
  <mergeCells count="23">
    <mergeCell ref="AB6:AB7"/>
    <mergeCell ref="V6:V7"/>
    <mergeCell ref="W6:W7"/>
    <mergeCell ref="X6:X7"/>
    <mergeCell ref="Y6:Y7"/>
    <mergeCell ref="Z6:Z7"/>
    <mergeCell ref="AA6:AA7"/>
    <mergeCell ref="U6:U7"/>
    <mergeCell ref="B4:B7"/>
    <mergeCell ref="C4:U4"/>
    <mergeCell ref="C5:U5"/>
    <mergeCell ref="P6:P7"/>
    <mergeCell ref="Q6:Q7"/>
    <mergeCell ref="R6:R7"/>
    <mergeCell ref="S6:S7"/>
    <mergeCell ref="T6:T7"/>
    <mergeCell ref="C6:I6"/>
    <mergeCell ref="J6:O6"/>
    <mergeCell ref="A4:A7"/>
    <mergeCell ref="A8:A12"/>
    <mergeCell ref="A13:A17"/>
    <mergeCell ref="A18:A22"/>
    <mergeCell ref="A23:A27"/>
  </mergeCells>
  <phoneticPr fontId="3" type="noConversion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5687-70EF-4C68-B621-D789A95AC0CA}">
  <dimension ref="A1:P24"/>
  <sheetViews>
    <sheetView tabSelected="1" topLeftCell="D2" zoomScale="91" workbookViewId="0">
      <selection activeCell="O5" sqref="O5:O24"/>
    </sheetView>
  </sheetViews>
  <sheetFormatPr defaultRowHeight="15" x14ac:dyDescent="0.25"/>
  <sheetData>
    <row r="1" spans="1:16" x14ac:dyDescent="0.25">
      <c r="A1" s="8" t="s">
        <v>40</v>
      </c>
      <c r="B1" s="7" t="s">
        <v>5</v>
      </c>
      <c r="C1" s="10" t="s">
        <v>6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6" ht="15.75" x14ac:dyDescent="0.25">
      <c r="A2" s="9"/>
      <c r="B2" s="7"/>
      <c r="C2" s="7" t="s">
        <v>45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6" ht="15.75" x14ac:dyDescent="0.25">
      <c r="A3" s="9"/>
      <c r="B3" s="7"/>
      <c r="C3" s="7" t="s">
        <v>53</v>
      </c>
      <c r="D3" s="7"/>
      <c r="E3" s="7"/>
      <c r="F3" s="7"/>
      <c r="G3" s="7"/>
      <c r="H3" s="2" t="s">
        <v>2</v>
      </c>
      <c r="I3" s="2"/>
      <c r="J3" s="7" t="s">
        <v>3</v>
      </c>
      <c r="K3" s="7"/>
      <c r="L3" s="7" t="s">
        <v>4</v>
      </c>
      <c r="M3" s="7"/>
      <c r="N3" s="3"/>
    </row>
    <row r="4" spans="1:16" ht="15" customHeight="1" x14ac:dyDescent="0.25">
      <c r="A4" s="9"/>
      <c r="B4" s="7"/>
      <c r="C4" t="s">
        <v>46</v>
      </c>
      <c r="D4" t="s">
        <v>52</v>
      </c>
      <c r="E4" t="s">
        <v>50</v>
      </c>
      <c r="F4" t="s">
        <v>51</v>
      </c>
      <c r="G4" s="5" t="s">
        <v>48</v>
      </c>
      <c r="H4" s="4" t="s">
        <v>47</v>
      </c>
      <c r="I4" s="2" t="s">
        <v>48</v>
      </c>
      <c r="J4" s="4" t="s">
        <v>49</v>
      </c>
      <c r="K4" s="2" t="s">
        <v>48</v>
      </c>
      <c r="L4" s="4" t="s">
        <v>47</v>
      </c>
      <c r="M4" s="2" t="s">
        <v>48</v>
      </c>
    </row>
    <row r="5" spans="1:16" x14ac:dyDescent="0.25">
      <c r="A5" s="9" t="s">
        <v>41</v>
      </c>
      <c r="B5" t="s">
        <v>15</v>
      </c>
      <c r="C5" s="6">
        <v>8.1028938906752401</v>
      </c>
      <c r="D5" s="6">
        <v>16.003215434083604</v>
      </c>
      <c r="E5" s="6">
        <v>34.234726688102896</v>
      </c>
      <c r="F5" s="6">
        <v>4.861736334405145</v>
      </c>
      <c r="G5" s="6">
        <v>63.374485596707821</v>
      </c>
      <c r="H5" s="6">
        <v>13</v>
      </c>
      <c r="I5" s="6">
        <v>5.3497942386831276</v>
      </c>
      <c r="J5" s="6">
        <v>3</v>
      </c>
      <c r="K5" s="6">
        <v>1.2345679012345701</v>
      </c>
      <c r="L5" s="6">
        <v>40</v>
      </c>
      <c r="M5" s="6">
        <v>16.460905349794238</v>
      </c>
      <c r="N5" s="6"/>
      <c r="O5" s="6">
        <f>100-SUM(G5,I5,K5,M5)</f>
        <v>13.580246913580254</v>
      </c>
      <c r="P5" s="11"/>
    </row>
    <row r="6" spans="1:16" x14ac:dyDescent="0.25">
      <c r="A6" s="9"/>
      <c r="B6" t="s">
        <v>20</v>
      </c>
      <c r="C6" s="6">
        <v>9</v>
      </c>
      <c r="D6" s="6">
        <v>14</v>
      </c>
      <c r="E6" s="6">
        <v>39</v>
      </c>
      <c r="F6" s="6">
        <v>3</v>
      </c>
      <c r="G6" s="6">
        <v>65.65217391304347</v>
      </c>
      <c r="H6" s="6">
        <v>12</v>
      </c>
      <c r="I6" s="6">
        <v>5.2173913043478262</v>
      </c>
      <c r="J6" s="6">
        <v>2</v>
      </c>
      <c r="K6" s="6">
        <v>0.86956521739130432</v>
      </c>
      <c r="L6" s="6">
        <v>34</v>
      </c>
      <c r="M6" s="6">
        <v>14.782608695652174</v>
      </c>
      <c r="N6" s="6"/>
      <c r="O6" s="6">
        <f t="shared" ref="O6:O24" si="0">100-SUM(G6,I6,K6,M6)</f>
        <v>13.478260869565233</v>
      </c>
      <c r="P6" s="11"/>
    </row>
    <row r="7" spans="1:16" x14ac:dyDescent="0.25">
      <c r="A7" s="9"/>
      <c r="B7" t="s">
        <v>21</v>
      </c>
      <c r="C7" s="6">
        <v>8</v>
      </c>
      <c r="D7" s="6">
        <v>15</v>
      </c>
      <c r="E7" s="6">
        <v>40</v>
      </c>
      <c r="F7" s="6">
        <v>4</v>
      </c>
      <c r="G7" s="6">
        <v>66.197183098591552</v>
      </c>
      <c r="H7" s="6">
        <v>10</v>
      </c>
      <c r="I7" s="6">
        <v>4.6948356807511731</v>
      </c>
      <c r="J7" s="6">
        <v>1</v>
      </c>
      <c r="K7" s="6">
        <v>0.46948356807511737</v>
      </c>
      <c r="L7" s="6">
        <v>35</v>
      </c>
      <c r="M7" s="6">
        <v>16.431924882629108</v>
      </c>
      <c r="N7" s="6"/>
      <c r="O7" s="6">
        <f t="shared" si="0"/>
        <v>12.206572769953056</v>
      </c>
      <c r="P7" s="11"/>
    </row>
    <row r="8" spans="1:16" x14ac:dyDescent="0.25">
      <c r="A8" s="9"/>
      <c r="B8" t="s">
        <v>22</v>
      </c>
      <c r="C8" s="6">
        <v>10</v>
      </c>
      <c r="D8" s="6">
        <v>14</v>
      </c>
      <c r="E8" s="6">
        <v>42.238938053097343</v>
      </c>
      <c r="F8" s="6">
        <v>5</v>
      </c>
      <c r="G8" s="6">
        <v>71.238938053097343</v>
      </c>
      <c r="H8" s="6">
        <v>9</v>
      </c>
      <c r="I8" s="6">
        <v>3.9823008849557522</v>
      </c>
      <c r="J8" s="6">
        <v>0</v>
      </c>
      <c r="K8" s="6">
        <v>0</v>
      </c>
      <c r="L8" s="6">
        <v>33</v>
      </c>
      <c r="M8" s="6">
        <v>14.601769911504425</v>
      </c>
      <c r="N8" s="6"/>
      <c r="O8" s="6">
        <f t="shared" si="0"/>
        <v>10.17699115044249</v>
      </c>
      <c r="P8" s="11"/>
    </row>
    <row r="9" spans="1:16" x14ac:dyDescent="0.25">
      <c r="A9" s="9"/>
      <c r="B9" t="s">
        <v>23</v>
      </c>
      <c r="C9" s="6">
        <v>8</v>
      </c>
      <c r="D9" s="6">
        <v>13</v>
      </c>
      <c r="E9" s="6">
        <v>44.483568075117375</v>
      </c>
      <c r="F9" s="6">
        <v>4</v>
      </c>
      <c r="G9" s="6">
        <v>69.483568075117375</v>
      </c>
      <c r="H9" s="6">
        <v>7</v>
      </c>
      <c r="I9" s="6">
        <v>3.286384976525822</v>
      </c>
      <c r="J9" s="6">
        <v>4</v>
      </c>
      <c r="K9" s="6">
        <v>1.8779342723004695</v>
      </c>
      <c r="L9" s="6">
        <v>32</v>
      </c>
      <c r="M9" s="6">
        <v>15.023474178403756</v>
      </c>
      <c r="N9" s="6"/>
      <c r="O9" s="6">
        <f t="shared" si="0"/>
        <v>10.328638497652577</v>
      </c>
      <c r="P9" s="11"/>
    </row>
    <row r="10" spans="1:16" x14ac:dyDescent="0.25">
      <c r="A10" s="9" t="s">
        <v>42</v>
      </c>
      <c r="B10" t="s">
        <v>24</v>
      </c>
      <c r="C10" s="6">
        <v>9</v>
      </c>
      <c r="D10" s="6">
        <v>12</v>
      </c>
      <c r="E10" s="6">
        <v>45.369369369369366</v>
      </c>
      <c r="F10" s="6">
        <v>3</v>
      </c>
      <c r="G10" s="6">
        <v>69.369369369369366</v>
      </c>
      <c r="H10" s="6">
        <v>3</v>
      </c>
      <c r="I10" s="6">
        <v>1.3513513513513513</v>
      </c>
      <c r="J10" s="6">
        <v>2</v>
      </c>
      <c r="K10" s="6">
        <v>0.90090090090090091</v>
      </c>
      <c r="L10" s="6">
        <v>37</v>
      </c>
      <c r="M10" s="6">
        <v>16.666666666666664</v>
      </c>
      <c r="N10" s="6"/>
      <c r="O10" s="6">
        <f t="shared" si="0"/>
        <v>11.7117117117117</v>
      </c>
      <c r="P10" s="11"/>
    </row>
    <row r="11" spans="1:16" x14ac:dyDescent="0.25">
      <c r="A11" s="9"/>
      <c r="B11" t="s">
        <v>25</v>
      </c>
      <c r="C11" s="6">
        <v>7</v>
      </c>
      <c r="D11" s="6">
        <v>11</v>
      </c>
      <c r="E11" s="6">
        <v>44.355140186915889</v>
      </c>
      <c r="F11" s="6">
        <v>4</v>
      </c>
      <c r="G11" s="6">
        <v>66.355140186915889</v>
      </c>
      <c r="H11" s="6">
        <v>6</v>
      </c>
      <c r="I11" s="6">
        <v>2.8037383177570092</v>
      </c>
      <c r="J11" s="6">
        <v>3</v>
      </c>
      <c r="K11" s="6">
        <v>1.4018691588785046</v>
      </c>
      <c r="L11" s="6">
        <v>38</v>
      </c>
      <c r="M11" s="6">
        <v>17.75700934579439</v>
      </c>
      <c r="N11" s="6"/>
      <c r="O11" s="6">
        <f t="shared" si="0"/>
        <v>11.682242990654203</v>
      </c>
      <c r="P11" s="11"/>
    </row>
    <row r="12" spans="1:16" x14ac:dyDescent="0.25">
      <c r="A12" s="9"/>
      <c r="B12" t="s">
        <v>26</v>
      </c>
      <c r="C12" s="6">
        <v>8</v>
      </c>
      <c r="D12" s="6">
        <v>12</v>
      </c>
      <c r="E12" s="6">
        <v>41.523605150214593</v>
      </c>
      <c r="F12" s="6">
        <v>5</v>
      </c>
      <c r="G12" s="6">
        <v>66.523605150214593</v>
      </c>
      <c r="H12" s="6">
        <v>7</v>
      </c>
      <c r="I12" s="6">
        <v>3.0042918454935621</v>
      </c>
      <c r="J12" s="6">
        <v>1</v>
      </c>
      <c r="K12" s="6">
        <v>0.42918454935622319</v>
      </c>
      <c r="L12" s="6">
        <v>39</v>
      </c>
      <c r="M12" s="6">
        <v>16.738197424892704</v>
      </c>
      <c r="N12" s="6"/>
      <c r="O12" s="6">
        <f t="shared" si="0"/>
        <v>13.304721030042913</v>
      </c>
      <c r="P12" s="11"/>
    </row>
    <row r="13" spans="1:16" x14ac:dyDescent="0.25">
      <c r="A13" s="9"/>
      <c r="B13" t="s">
        <v>27</v>
      </c>
      <c r="C13" s="6">
        <v>9</v>
      </c>
      <c r="D13" s="6">
        <v>11</v>
      </c>
      <c r="E13" s="6">
        <v>44.619246861924694</v>
      </c>
      <c r="F13" s="6">
        <v>4</v>
      </c>
      <c r="G13" s="6">
        <v>68.619246861924694</v>
      </c>
      <c r="H13" s="6">
        <v>11</v>
      </c>
      <c r="I13" s="6">
        <v>4.6025104602510458</v>
      </c>
      <c r="J13" s="6">
        <v>2</v>
      </c>
      <c r="K13" s="6">
        <v>0.83682008368200833</v>
      </c>
      <c r="L13" s="6">
        <v>32</v>
      </c>
      <c r="M13" s="6">
        <v>13.389121338912133</v>
      </c>
      <c r="N13" s="6"/>
      <c r="O13" s="6">
        <f t="shared" si="0"/>
        <v>12.55230125523012</v>
      </c>
      <c r="P13" s="11"/>
    </row>
    <row r="14" spans="1:16" x14ac:dyDescent="0.25">
      <c r="A14" s="9"/>
      <c r="B14" t="s">
        <v>28</v>
      </c>
      <c r="C14" s="6">
        <v>10</v>
      </c>
      <c r="D14" s="6">
        <v>13</v>
      </c>
      <c r="E14" s="6">
        <v>41.741935483870961</v>
      </c>
      <c r="F14" s="6">
        <v>3</v>
      </c>
      <c r="G14" s="6">
        <v>67.741935483870961</v>
      </c>
      <c r="H14" s="6">
        <v>10</v>
      </c>
      <c r="I14" s="6">
        <v>4.6082949308755765</v>
      </c>
      <c r="J14" s="6">
        <v>0</v>
      </c>
      <c r="K14" s="6">
        <v>0</v>
      </c>
      <c r="L14" s="6">
        <v>33</v>
      </c>
      <c r="M14" s="6">
        <v>15.207373271889402</v>
      </c>
      <c r="N14" s="6"/>
      <c r="O14" s="6">
        <f t="shared" si="0"/>
        <v>12.442396313364071</v>
      </c>
      <c r="P14" s="11"/>
    </row>
    <row r="15" spans="1:16" x14ac:dyDescent="0.25">
      <c r="A15" s="9" t="s">
        <v>43</v>
      </c>
      <c r="B15" t="s">
        <v>29</v>
      </c>
      <c r="C15" s="6">
        <v>9</v>
      </c>
      <c r="D15" s="6">
        <v>12</v>
      </c>
      <c r="E15" s="6">
        <v>39.705882352941174</v>
      </c>
      <c r="F15" s="6">
        <v>4</v>
      </c>
      <c r="G15" s="6">
        <v>64.705882352941174</v>
      </c>
      <c r="H15" s="6">
        <v>13</v>
      </c>
      <c r="I15" s="6">
        <v>5.8823529411764701</v>
      </c>
      <c r="J15" s="6">
        <v>2</v>
      </c>
      <c r="K15" s="6">
        <v>0.90497737556561098</v>
      </c>
      <c r="L15" s="6">
        <v>35</v>
      </c>
      <c r="M15" s="6">
        <v>15.837104072398189</v>
      </c>
      <c r="N15" s="6"/>
      <c r="O15" s="6">
        <f t="shared" si="0"/>
        <v>12.669683257918564</v>
      </c>
      <c r="P15" s="11"/>
    </row>
    <row r="16" spans="1:16" x14ac:dyDescent="0.25">
      <c r="A16" s="9"/>
      <c r="B16" t="s">
        <v>30</v>
      </c>
      <c r="C16" s="6">
        <v>8</v>
      </c>
      <c r="D16" s="6">
        <v>17</v>
      </c>
      <c r="E16" s="6">
        <v>36.727699530516432</v>
      </c>
      <c r="F16" s="6">
        <v>4</v>
      </c>
      <c r="G16" s="6">
        <v>65.727699530516432</v>
      </c>
      <c r="H16" s="6">
        <v>12</v>
      </c>
      <c r="I16" s="6">
        <v>5.6338028169014089</v>
      </c>
      <c r="J16" s="6">
        <v>1</v>
      </c>
      <c r="K16" s="6">
        <v>0.46948356807511737</v>
      </c>
      <c r="L16" s="6">
        <v>34</v>
      </c>
      <c r="M16" s="6">
        <v>15.96244131455399</v>
      </c>
      <c r="N16" s="6"/>
      <c r="O16" s="6">
        <f t="shared" si="0"/>
        <v>12.206572769953056</v>
      </c>
      <c r="P16" s="11"/>
    </row>
    <row r="17" spans="1:16" x14ac:dyDescent="0.25">
      <c r="A17" s="9"/>
      <c r="B17" t="s">
        <v>31</v>
      </c>
      <c r="C17" s="6">
        <v>8</v>
      </c>
      <c r="D17" s="6">
        <v>16</v>
      </c>
      <c r="E17" s="6">
        <v>38.384615384615387</v>
      </c>
      <c r="F17" s="6">
        <v>3</v>
      </c>
      <c r="G17" s="6">
        <v>65.384615384615387</v>
      </c>
      <c r="H17" s="6">
        <v>11</v>
      </c>
      <c r="I17" s="6">
        <v>5.2884615384615383</v>
      </c>
      <c r="J17" s="6">
        <v>0</v>
      </c>
      <c r="K17" s="6">
        <v>0</v>
      </c>
      <c r="L17" s="6">
        <v>36</v>
      </c>
      <c r="M17" s="6">
        <v>17.307692307692307</v>
      </c>
      <c r="N17" s="6"/>
      <c r="O17" s="6">
        <f t="shared" si="0"/>
        <v>12.019230769230774</v>
      </c>
      <c r="P17" s="11"/>
    </row>
    <row r="18" spans="1:16" x14ac:dyDescent="0.25">
      <c r="A18" s="9"/>
      <c r="B18" t="s">
        <v>32</v>
      </c>
      <c r="C18" s="6">
        <v>7</v>
      </c>
      <c r="D18" s="6">
        <v>15</v>
      </c>
      <c r="E18" s="6">
        <v>37.546798029556648</v>
      </c>
      <c r="F18" s="6">
        <v>4</v>
      </c>
      <c r="G18" s="6">
        <v>63.546798029556648</v>
      </c>
      <c r="H18" s="6">
        <v>10</v>
      </c>
      <c r="I18" s="6">
        <v>4.9261083743842367</v>
      </c>
      <c r="J18" s="6">
        <v>2</v>
      </c>
      <c r="K18" s="6">
        <v>0.98522167487684731</v>
      </c>
      <c r="L18" s="6">
        <v>38</v>
      </c>
      <c r="M18" s="6">
        <v>18.7192118226601</v>
      </c>
      <c r="N18" s="6"/>
      <c r="O18" s="6">
        <f t="shared" si="0"/>
        <v>11.822660098522164</v>
      </c>
      <c r="P18" s="11"/>
    </row>
    <row r="19" spans="1:16" x14ac:dyDescent="0.25">
      <c r="A19" s="9"/>
      <c r="B19" t="s">
        <v>33</v>
      </c>
      <c r="C19" s="6">
        <v>8</v>
      </c>
      <c r="D19" s="6">
        <v>14</v>
      </c>
      <c r="E19" s="6">
        <v>37.454976303317537</v>
      </c>
      <c r="F19" s="6">
        <v>5</v>
      </c>
      <c r="G19" s="6">
        <v>64.454976303317537</v>
      </c>
      <c r="H19" s="6">
        <v>8</v>
      </c>
      <c r="I19" s="6">
        <v>3.7914691943127963</v>
      </c>
      <c r="J19" s="6">
        <v>3</v>
      </c>
      <c r="K19" s="6">
        <v>1.4218009478672986</v>
      </c>
      <c r="L19" s="6">
        <v>35</v>
      </c>
      <c r="M19" s="6">
        <v>16.587677725118482</v>
      </c>
      <c r="N19" s="6"/>
      <c r="O19" s="6">
        <f t="shared" si="0"/>
        <v>13.744075829383888</v>
      </c>
      <c r="P19" s="11"/>
    </row>
    <row r="20" spans="1:16" x14ac:dyDescent="0.25">
      <c r="A20" s="9" t="s">
        <v>44</v>
      </c>
      <c r="B20" t="s">
        <v>34</v>
      </c>
      <c r="C20" s="6">
        <v>6</v>
      </c>
      <c r="D20" s="6">
        <v>14</v>
      </c>
      <c r="E20" s="6">
        <v>35.595959595959592</v>
      </c>
      <c r="F20" s="6">
        <v>4</v>
      </c>
      <c r="G20" s="6">
        <v>59.595959595959592</v>
      </c>
      <c r="H20" s="6">
        <v>7</v>
      </c>
      <c r="I20" s="6">
        <v>3.535353535353535</v>
      </c>
      <c r="J20" s="6">
        <v>4</v>
      </c>
      <c r="K20" s="6">
        <v>2.0202020202020203</v>
      </c>
      <c r="L20" s="6">
        <v>39</v>
      </c>
      <c r="M20" s="6">
        <v>19.696969696969695</v>
      </c>
      <c r="N20" s="6"/>
      <c r="O20" s="6">
        <f t="shared" si="0"/>
        <v>15.151515151515156</v>
      </c>
      <c r="P20" s="11"/>
    </row>
    <row r="21" spans="1:16" x14ac:dyDescent="0.25">
      <c r="A21" s="9"/>
      <c r="B21" t="s">
        <v>35</v>
      </c>
      <c r="C21" s="6">
        <v>9</v>
      </c>
      <c r="D21" s="6">
        <v>16</v>
      </c>
      <c r="E21" s="6">
        <v>35.803108808290162</v>
      </c>
      <c r="F21" s="6">
        <v>5</v>
      </c>
      <c r="G21" s="6">
        <v>65.803108808290162</v>
      </c>
      <c r="H21" s="6">
        <v>6</v>
      </c>
      <c r="I21" s="6">
        <v>3.1088082901554404</v>
      </c>
      <c r="J21" s="6">
        <v>2</v>
      </c>
      <c r="K21" s="6">
        <v>1.0362694300518136</v>
      </c>
      <c r="L21" s="6">
        <v>33</v>
      </c>
      <c r="M21" s="6">
        <v>17.098445595854923</v>
      </c>
      <c r="N21" s="6"/>
      <c r="O21" s="6">
        <f t="shared" si="0"/>
        <v>12.953367875647658</v>
      </c>
      <c r="P21" s="11"/>
    </row>
    <row r="22" spans="1:16" x14ac:dyDescent="0.25">
      <c r="A22" s="9"/>
      <c r="B22" t="s">
        <v>36</v>
      </c>
      <c r="C22" s="6">
        <v>10</v>
      </c>
      <c r="D22" s="6">
        <v>15</v>
      </c>
      <c r="E22" s="6">
        <v>41.614035087719301</v>
      </c>
      <c r="F22" s="6">
        <v>4</v>
      </c>
      <c r="G22" s="6">
        <v>70.614035087719301</v>
      </c>
      <c r="H22" s="6">
        <v>8</v>
      </c>
      <c r="I22" s="6">
        <v>3.5087719298245612</v>
      </c>
      <c r="J22" s="6">
        <v>1</v>
      </c>
      <c r="K22" s="6">
        <v>0.43859649122807015</v>
      </c>
      <c r="L22" s="6">
        <v>35</v>
      </c>
      <c r="M22" s="6">
        <v>15.350877192982457</v>
      </c>
      <c r="N22" s="6"/>
      <c r="O22" s="6">
        <f t="shared" si="0"/>
        <v>10.087719298245617</v>
      </c>
      <c r="P22" s="11"/>
    </row>
    <row r="23" spans="1:16" x14ac:dyDescent="0.25">
      <c r="A23" s="9"/>
      <c r="B23" t="s">
        <v>37</v>
      </c>
      <c r="C23" s="6">
        <v>11</v>
      </c>
      <c r="D23" s="6">
        <v>16</v>
      </c>
      <c r="E23" s="6">
        <v>36.085106382978722</v>
      </c>
      <c r="F23" s="6">
        <v>5</v>
      </c>
      <c r="G23" s="6">
        <v>68.085106382978722</v>
      </c>
      <c r="H23" s="6">
        <v>4</v>
      </c>
      <c r="I23" s="6">
        <v>2.1276595744680851</v>
      </c>
      <c r="J23" s="6">
        <v>4</v>
      </c>
      <c r="K23" s="6">
        <v>2.1276595744680851</v>
      </c>
      <c r="L23" s="6">
        <v>30</v>
      </c>
      <c r="M23" s="6">
        <v>15.957446808510639</v>
      </c>
      <c r="N23" s="6"/>
      <c r="O23" s="6">
        <f t="shared" si="0"/>
        <v>11.702127659574472</v>
      </c>
      <c r="P23" s="11"/>
    </row>
    <row r="24" spans="1:16" x14ac:dyDescent="0.25">
      <c r="A24" s="9"/>
      <c r="B24" t="s">
        <v>38</v>
      </c>
      <c r="C24" s="6">
        <v>10</v>
      </c>
      <c r="D24" s="6">
        <v>15</v>
      </c>
      <c r="E24" s="6">
        <v>41.444444444444443</v>
      </c>
      <c r="F24" s="6">
        <v>6</v>
      </c>
      <c r="G24" s="6">
        <v>72.444444444444443</v>
      </c>
      <c r="H24" s="6">
        <v>3</v>
      </c>
      <c r="I24" s="6">
        <v>1.3333333333333335</v>
      </c>
      <c r="J24" s="6">
        <v>2</v>
      </c>
      <c r="K24" s="6">
        <v>0.88888888888888884</v>
      </c>
      <c r="L24" s="6">
        <v>32</v>
      </c>
      <c r="M24" s="6">
        <v>14.222222222222221</v>
      </c>
      <c r="N24" s="6"/>
      <c r="O24" s="6">
        <f t="shared" si="0"/>
        <v>11.111111111111114</v>
      </c>
      <c r="P24" s="11"/>
    </row>
  </sheetData>
  <mergeCells count="11">
    <mergeCell ref="A5:A9"/>
    <mergeCell ref="A10:A14"/>
    <mergeCell ref="A15:A19"/>
    <mergeCell ref="A20:A24"/>
    <mergeCell ref="C3:G3"/>
    <mergeCell ref="J3:K3"/>
    <mergeCell ref="L3:M3"/>
    <mergeCell ref="C1:M1"/>
    <mergeCell ref="C2:M2"/>
    <mergeCell ref="A1:A4"/>
    <mergeCell ref="B1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F2040-794A-4D9A-865A-A025CED1B88A}">
  <dimension ref="A1:O24"/>
  <sheetViews>
    <sheetView workbookViewId="0">
      <selection activeCell="R19" sqref="R19"/>
    </sheetView>
  </sheetViews>
  <sheetFormatPr defaultRowHeight="15" x14ac:dyDescent="0.25"/>
  <sheetData>
    <row r="1" spans="1:15" x14ac:dyDescent="0.25">
      <c r="A1" s="8" t="s">
        <v>40</v>
      </c>
      <c r="B1" s="7" t="s">
        <v>5</v>
      </c>
      <c r="C1" s="10" t="s">
        <v>39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5" ht="15.75" x14ac:dyDescent="0.25">
      <c r="A2" s="9"/>
      <c r="B2" s="7"/>
      <c r="C2" s="7" t="s">
        <v>45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5" ht="15.75" x14ac:dyDescent="0.25">
      <c r="A3" s="9"/>
      <c r="B3" s="7"/>
      <c r="C3" s="7" t="s">
        <v>53</v>
      </c>
      <c r="D3" s="7"/>
      <c r="E3" s="7"/>
      <c r="F3" s="7"/>
      <c r="G3" s="7"/>
      <c r="H3" s="2" t="s">
        <v>2</v>
      </c>
      <c r="I3" s="2"/>
      <c r="J3" s="7" t="s">
        <v>3</v>
      </c>
      <c r="K3" s="7"/>
      <c r="L3" s="7" t="s">
        <v>4</v>
      </c>
      <c r="M3" s="7"/>
      <c r="N3" s="7" t="s">
        <v>14</v>
      </c>
      <c r="O3" s="7"/>
    </row>
    <row r="4" spans="1:15" ht="15.75" x14ac:dyDescent="0.25">
      <c r="A4" s="9"/>
      <c r="B4" s="7"/>
      <c r="C4" t="s">
        <v>46</v>
      </c>
      <c r="D4" t="s">
        <v>52</v>
      </c>
      <c r="E4" t="s">
        <v>50</v>
      </c>
      <c r="F4" t="s">
        <v>51</v>
      </c>
      <c r="G4" s="5" t="s">
        <v>48</v>
      </c>
      <c r="H4" s="4" t="s">
        <v>47</v>
      </c>
      <c r="I4" s="2" t="s">
        <v>48</v>
      </c>
      <c r="J4" s="4" t="s">
        <v>49</v>
      </c>
      <c r="K4" s="2" t="s">
        <v>48</v>
      </c>
      <c r="L4" s="4" t="s">
        <v>47</v>
      </c>
      <c r="M4" s="2" t="s">
        <v>48</v>
      </c>
      <c r="N4" s="4" t="s">
        <v>47</v>
      </c>
      <c r="O4" s="2" t="s">
        <v>48</v>
      </c>
    </row>
    <row r="5" spans="1:15" x14ac:dyDescent="0.25">
      <c r="A5" s="9" t="s">
        <v>41</v>
      </c>
      <c r="B5" t="s">
        <v>15</v>
      </c>
      <c r="C5">
        <v>26.590806159420293</v>
      </c>
      <c r="D5">
        <v>17.872</v>
      </c>
      <c r="E5">
        <v>13.513299999999999</v>
      </c>
      <c r="F5">
        <v>2.17</v>
      </c>
      <c r="G5">
        <v>60.15625</v>
      </c>
      <c r="H5">
        <v>13</v>
      </c>
      <c r="I5">
        <v>5.078125</v>
      </c>
      <c r="J5">
        <v>12</v>
      </c>
      <c r="K5">
        <v>4.6875</v>
      </c>
      <c r="L5">
        <v>54</v>
      </c>
      <c r="M5">
        <v>21.09375</v>
      </c>
      <c r="N5">
        <v>4</v>
      </c>
      <c r="O5">
        <v>1.5625</v>
      </c>
    </row>
    <row r="6" spans="1:15" x14ac:dyDescent="0.25">
      <c r="A6" s="9"/>
      <c r="B6" t="s">
        <v>20</v>
      </c>
      <c r="C6">
        <v>25</v>
      </c>
      <c r="D6">
        <v>15</v>
      </c>
      <c r="E6">
        <v>11</v>
      </c>
      <c r="F6">
        <f>G6-(C6+D6+E6)</f>
        <v>7.5470085470085522</v>
      </c>
      <c r="G6">
        <v>58.547008547008552</v>
      </c>
      <c r="H6">
        <v>13</v>
      </c>
      <c r="I6">
        <v>5.5555555555555554</v>
      </c>
      <c r="J6">
        <v>11</v>
      </c>
      <c r="K6">
        <v>4.700854700854701</v>
      </c>
      <c r="L6">
        <v>50</v>
      </c>
      <c r="M6">
        <v>21.367521367521366</v>
      </c>
      <c r="N6">
        <v>2</v>
      </c>
      <c r="O6">
        <v>0.85470085470085477</v>
      </c>
    </row>
    <row r="7" spans="1:15" x14ac:dyDescent="0.25">
      <c r="A7" s="9"/>
      <c r="B7" t="s">
        <v>21</v>
      </c>
      <c r="C7">
        <v>27</v>
      </c>
      <c r="D7">
        <v>18</v>
      </c>
      <c r="E7">
        <v>15</v>
      </c>
      <c r="F7">
        <f t="shared" ref="F7:F24" si="0">G7-(C7+D7+E7)</f>
        <v>3.1355932203389827</v>
      </c>
      <c r="G7">
        <v>63.135593220338983</v>
      </c>
      <c r="H7">
        <v>12</v>
      </c>
      <c r="I7">
        <v>5.0847457627118651</v>
      </c>
      <c r="J7">
        <v>9</v>
      </c>
      <c r="K7">
        <v>3.8135593220338984</v>
      </c>
      <c r="L7">
        <v>45</v>
      </c>
      <c r="M7">
        <v>19.067796610169491</v>
      </c>
      <c r="N7">
        <v>3</v>
      </c>
      <c r="O7">
        <v>1.2711864406779663</v>
      </c>
    </row>
    <row r="8" spans="1:15" x14ac:dyDescent="0.25">
      <c r="A8" s="9"/>
      <c r="B8" t="s">
        <v>22</v>
      </c>
      <c r="C8">
        <v>26</v>
      </c>
      <c r="D8">
        <v>17</v>
      </c>
      <c r="E8">
        <v>16</v>
      </c>
      <c r="F8">
        <f t="shared" si="0"/>
        <v>4.9830508474576263</v>
      </c>
      <c r="G8">
        <v>63.983050847457626</v>
      </c>
      <c r="H8">
        <v>14</v>
      </c>
      <c r="I8">
        <v>5.9322033898305087</v>
      </c>
      <c r="J8">
        <v>8</v>
      </c>
      <c r="K8">
        <v>3.3898305084745761</v>
      </c>
      <c r="L8">
        <v>48</v>
      </c>
      <c r="M8">
        <v>20.33898305084746</v>
      </c>
      <c r="N8">
        <v>2</v>
      </c>
      <c r="O8">
        <v>0.84745762711864403</v>
      </c>
    </row>
    <row r="9" spans="1:15" x14ac:dyDescent="0.25">
      <c r="A9" s="9"/>
      <c r="B9" t="s">
        <v>23</v>
      </c>
      <c r="C9">
        <v>28</v>
      </c>
      <c r="D9">
        <v>18</v>
      </c>
      <c r="E9">
        <v>17</v>
      </c>
      <c r="F9">
        <f t="shared" si="0"/>
        <v>1.8888888888888857</v>
      </c>
      <c r="G9">
        <v>64.888888888888886</v>
      </c>
      <c r="H9">
        <v>12</v>
      </c>
      <c r="I9">
        <v>5.3333333333333339</v>
      </c>
      <c r="J9">
        <v>7</v>
      </c>
      <c r="K9">
        <v>3.1111111111111112</v>
      </c>
      <c r="L9">
        <v>45</v>
      </c>
      <c r="M9">
        <v>20</v>
      </c>
      <c r="N9">
        <v>3</v>
      </c>
      <c r="O9">
        <v>1.3333333333333335</v>
      </c>
    </row>
    <row r="10" spans="1:15" x14ac:dyDescent="0.25">
      <c r="A10" s="9" t="s">
        <v>42</v>
      </c>
      <c r="B10" t="s">
        <v>24</v>
      </c>
      <c r="C10">
        <v>29</v>
      </c>
      <c r="D10">
        <v>18</v>
      </c>
      <c r="E10">
        <v>18</v>
      </c>
      <c r="F10">
        <f t="shared" si="0"/>
        <v>9.4339622641513188E-2</v>
      </c>
      <c r="G10">
        <v>65.094339622641513</v>
      </c>
      <c r="H10">
        <v>11</v>
      </c>
      <c r="I10">
        <v>5.1886792452830193</v>
      </c>
      <c r="J10">
        <v>12</v>
      </c>
      <c r="K10">
        <v>5.6603773584905666</v>
      </c>
      <c r="L10">
        <v>40</v>
      </c>
      <c r="M10">
        <v>18.867924528301888</v>
      </c>
      <c r="N10">
        <v>2</v>
      </c>
      <c r="O10">
        <v>0.94339622641509435</v>
      </c>
    </row>
    <row r="11" spans="1:15" x14ac:dyDescent="0.25">
      <c r="A11" s="9"/>
      <c r="B11" t="s">
        <v>25</v>
      </c>
      <c r="C11">
        <v>25</v>
      </c>
      <c r="D11">
        <v>18</v>
      </c>
      <c r="E11">
        <v>14</v>
      </c>
      <c r="F11">
        <f t="shared" si="0"/>
        <v>4.7511520737327189</v>
      </c>
      <c r="G11">
        <v>61.751152073732719</v>
      </c>
      <c r="H11">
        <v>10</v>
      </c>
      <c r="I11">
        <v>4.6082949308755765</v>
      </c>
      <c r="J11">
        <v>11</v>
      </c>
      <c r="K11">
        <v>5.0691244239631335</v>
      </c>
      <c r="L11">
        <v>53</v>
      </c>
      <c r="M11">
        <v>24.423963133640552</v>
      </c>
      <c r="N11">
        <v>1</v>
      </c>
      <c r="O11">
        <v>0.46082949308755761</v>
      </c>
    </row>
    <row r="12" spans="1:15" x14ac:dyDescent="0.25">
      <c r="A12" s="9"/>
      <c r="B12" t="s">
        <v>26</v>
      </c>
      <c r="C12">
        <v>26</v>
      </c>
      <c r="D12">
        <v>17</v>
      </c>
      <c r="E12">
        <v>13</v>
      </c>
      <c r="F12">
        <f t="shared" si="0"/>
        <v>4.8108108108108141</v>
      </c>
      <c r="G12">
        <v>60.810810810810814</v>
      </c>
      <c r="H12">
        <v>15</v>
      </c>
      <c r="I12">
        <v>6.756756756756757</v>
      </c>
      <c r="J12">
        <v>9</v>
      </c>
      <c r="K12">
        <v>4.0540540540540544</v>
      </c>
      <c r="L12">
        <v>52</v>
      </c>
      <c r="M12">
        <v>23.423423423423422</v>
      </c>
      <c r="N12">
        <v>3</v>
      </c>
      <c r="O12">
        <v>1.3513513513513513</v>
      </c>
    </row>
    <row r="13" spans="1:15" x14ac:dyDescent="0.25">
      <c r="A13" s="9"/>
      <c r="B13" t="s">
        <v>27</v>
      </c>
      <c r="C13">
        <v>27</v>
      </c>
      <c r="D13">
        <v>19</v>
      </c>
      <c r="E13">
        <v>15</v>
      </c>
      <c r="F13">
        <f t="shared" si="0"/>
        <v>2.063063063063062</v>
      </c>
      <c r="G13">
        <v>63.063063063063062</v>
      </c>
      <c r="H13">
        <v>13</v>
      </c>
      <c r="I13">
        <v>5.8558558558558556</v>
      </c>
      <c r="J13">
        <v>7</v>
      </c>
      <c r="K13">
        <v>3.1531531531531529</v>
      </c>
      <c r="L13">
        <v>50</v>
      </c>
      <c r="M13">
        <v>22.522522522522522</v>
      </c>
      <c r="N13">
        <v>2</v>
      </c>
      <c r="O13">
        <v>0.90090090090090091</v>
      </c>
    </row>
    <row r="14" spans="1:15" x14ac:dyDescent="0.25">
      <c r="A14" s="9"/>
      <c r="B14" t="s">
        <v>28</v>
      </c>
      <c r="C14">
        <v>28</v>
      </c>
      <c r="D14">
        <v>20</v>
      </c>
      <c r="E14">
        <v>16</v>
      </c>
      <c r="F14">
        <f t="shared" si="0"/>
        <v>0.19213973799126904</v>
      </c>
      <c r="G14">
        <v>64.192139737991269</v>
      </c>
      <c r="H14">
        <v>14</v>
      </c>
      <c r="I14">
        <v>6.1135371179039302</v>
      </c>
      <c r="J14">
        <v>6</v>
      </c>
      <c r="K14">
        <v>2.6200873362445414</v>
      </c>
      <c r="L14">
        <v>52</v>
      </c>
      <c r="M14">
        <v>22.707423580786028</v>
      </c>
      <c r="N14">
        <v>1</v>
      </c>
      <c r="O14">
        <v>0.43668122270742354</v>
      </c>
    </row>
    <row r="15" spans="1:15" x14ac:dyDescent="0.25">
      <c r="A15" s="9" t="s">
        <v>43</v>
      </c>
      <c r="B15" t="s">
        <v>29</v>
      </c>
      <c r="C15">
        <v>27</v>
      </c>
      <c r="D15">
        <v>18</v>
      </c>
      <c r="E15">
        <v>14</v>
      </c>
      <c r="F15">
        <f t="shared" si="0"/>
        <v>3.8318584070796433</v>
      </c>
      <c r="G15">
        <v>62.831858407079643</v>
      </c>
      <c r="H15">
        <v>12</v>
      </c>
      <c r="I15">
        <v>5.3097345132743365</v>
      </c>
      <c r="J15">
        <v>11</v>
      </c>
      <c r="K15">
        <v>4.8672566371681416</v>
      </c>
      <c r="L15">
        <v>50</v>
      </c>
      <c r="M15">
        <v>22.123893805309734</v>
      </c>
      <c r="N15">
        <v>4</v>
      </c>
      <c r="O15">
        <v>1.7699115044247788</v>
      </c>
    </row>
    <row r="16" spans="1:15" x14ac:dyDescent="0.25">
      <c r="A16" s="9"/>
      <c r="B16" t="s">
        <v>30</v>
      </c>
      <c r="C16">
        <v>28</v>
      </c>
      <c r="D16">
        <v>19</v>
      </c>
      <c r="E16">
        <v>13</v>
      </c>
      <c r="F16">
        <f t="shared" si="0"/>
        <v>2.2727272727272663</v>
      </c>
      <c r="G16">
        <v>62.272727272727266</v>
      </c>
      <c r="H16">
        <v>13</v>
      </c>
      <c r="I16">
        <v>5.9090909090909092</v>
      </c>
      <c r="J16">
        <v>4</v>
      </c>
      <c r="K16">
        <v>1.8181818181818181</v>
      </c>
      <c r="L16">
        <v>53</v>
      </c>
      <c r="M16">
        <v>24.09090909090909</v>
      </c>
      <c r="N16">
        <v>3</v>
      </c>
      <c r="O16">
        <v>1.3636363636363635</v>
      </c>
    </row>
    <row r="17" spans="1:15" x14ac:dyDescent="0.25">
      <c r="A17" s="9"/>
      <c r="B17" t="s">
        <v>31</v>
      </c>
      <c r="C17">
        <v>26</v>
      </c>
      <c r="D17">
        <v>17</v>
      </c>
      <c r="E17">
        <v>13</v>
      </c>
      <c r="F17">
        <f t="shared" si="0"/>
        <v>4.8294930875576085</v>
      </c>
      <c r="G17">
        <v>60.829493087557609</v>
      </c>
      <c r="H17">
        <v>15</v>
      </c>
      <c r="I17">
        <v>6.9124423963133648</v>
      </c>
      <c r="J17">
        <v>6</v>
      </c>
      <c r="K17">
        <v>2.7649769585253456</v>
      </c>
      <c r="L17">
        <v>52</v>
      </c>
      <c r="M17">
        <v>23.963133640552993</v>
      </c>
      <c r="N17">
        <v>1</v>
      </c>
      <c r="O17">
        <v>0.46082949308755761</v>
      </c>
    </row>
    <row r="18" spans="1:15" x14ac:dyDescent="0.25">
      <c r="A18" s="9"/>
      <c r="B18" t="s">
        <v>32</v>
      </c>
      <c r="C18">
        <v>29</v>
      </c>
      <c r="D18">
        <v>19</v>
      </c>
      <c r="E18">
        <v>15</v>
      </c>
      <c r="F18">
        <f t="shared" si="0"/>
        <v>0.3333333333333286</v>
      </c>
      <c r="G18">
        <v>63.333333333333329</v>
      </c>
      <c r="H18">
        <v>15</v>
      </c>
      <c r="I18">
        <v>7.1428571428571423</v>
      </c>
      <c r="J18">
        <v>7</v>
      </c>
      <c r="K18">
        <v>3.3333333333333335</v>
      </c>
      <c r="L18">
        <v>45</v>
      </c>
      <c r="M18">
        <v>21.428571428571427</v>
      </c>
      <c r="N18">
        <v>2</v>
      </c>
      <c r="O18">
        <v>0.95238095238095244</v>
      </c>
    </row>
    <row r="19" spans="1:15" x14ac:dyDescent="0.25">
      <c r="A19" s="9"/>
      <c r="B19" t="s">
        <v>33</v>
      </c>
      <c r="C19">
        <v>28</v>
      </c>
      <c r="D19">
        <v>18</v>
      </c>
      <c r="E19">
        <v>14</v>
      </c>
      <c r="F19">
        <f t="shared" si="0"/>
        <v>2.4434389140271477</v>
      </c>
      <c r="G19">
        <v>62.443438914027148</v>
      </c>
      <c r="H19">
        <v>12</v>
      </c>
      <c r="I19">
        <v>5.4298642533936654</v>
      </c>
      <c r="J19">
        <v>8</v>
      </c>
      <c r="K19">
        <v>3.6199095022624439</v>
      </c>
      <c r="L19">
        <v>49</v>
      </c>
      <c r="M19">
        <v>22.171945701357465</v>
      </c>
      <c r="N19">
        <v>3</v>
      </c>
      <c r="O19">
        <v>1.3574660633484164</v>
      </c>
    </row>
    <row r="20" spans="1:15" x14ac:dyDescent="0.25">
      <c r="A20" s="9" t="s">
        <v>44</v>
      </c>
      <c r="B20" t="s">
        <v>34</v>
      </c>
      <c r="C20">
        <v>27</v>
      </c>
      <c r="D20">
        <v>19</v>
      </c>
      <c r="E20">
        <v>15</v>
      </c>
      <c r="F20">
        <f t="shared" si="0"/>
        <v>2.0136986301369859</v>
      </c>
      <c r="G20">
        <v>63.013698630136986</v>
      </c>
      <c r="H20">
        <v>11</v>
      </c>
      <c r="I20">
        <v>5.0228310502283104</v>
      </c>
      <c r="J20">
        <v>9</v>
      </c>
      <c r="K20">
        <v>4.10958904109589</v>
      </c>
      <c r="L20">
        <v>48</v>
      </c>
      <c r="M20">
        <v>21.917808219178081</v>
      </c>
      <c r="N20">
        <v>2</v>
      </c>
      <c r="O20">
        <v>0.91324200913242004</v>
      </c>
    </row>
    <row r="21" spans="1:15" x14ac:dyDescent="0.25">
      <c r="A21" s="9"/>
      <c r="B21" t="s">
        <v>35</v>
      </c>
      <c r="C21">
        <v>28</v>
      </c>
      <c r="D21">
        <v>18</v>
      </c>
      <c r="E21">
        <v>17</v>
      </c>
      <c r="F21">
        <f t="shared" si="0"/>
        <v>1.7826086956521721</v>
      </c>
      <c r="G21">
        <v>64.782608695652172</v>
      </c>
      <c r="H21">
        <v>14</v>
      </c>
      <c r="I21">
        <v>6.0869565217391308</v>
      </c>
      <c r="J21">
        <v>11</v>
      </c>
      <c r="K21">
        <v>4.7826086956521738</v>
      </c>
      <c r="L21">
        <v>48</v>
      </c>
      <c r="M21">
        <v>20.869565217391305</v>
      </c>
      <c r="N21">
        <v>1</v>
      </c>
      <c r="O21">
        <v>0.43478260869565216</v>
      </c>
    </row>
    <row r="22" spans="1:15" x14ac:dyDescent="0.25">
      <c r="A22" s="9"/>
      <c r="B22" t="s">
        <v>36</v>
      </c>
      <c r="C22">
        <v>27</v>
      </c>
      <c r="D22">
        <v>21</v>
      </c>
      <c r="E22">
        <v>16</v>
      </c>
      <c r="F22">
        <f t="shared" si="0"/>
        <v>0.2857142857142918</v>
      </c>
      <c r="G22">
        <v>64.285714285714292</v>
      </c>
      <c r="H22">
        <v>13</v>
      </c>
      <c r="I22">
        <v>5.8035714285714288</v>
      </c>
      <c r="J22">
        <v>12</v>
      </c>
      <c r="K22">
        <v>5.3571428571428568</v>
      </c>
      <c r="L22">
        <v>45</v>
      </c>
      <c r="M22">
        <v>20.089285714285715</v>
      </c>
      <c r="N22">
        <v>3</v>
      </c>
      <c r="O22">
        <v>1.3392857142857142</v>
      </c>
    </row>
    <row r="23" spans="1:15" x14ac:dyDescent="0.25">
      <c r="A23" s="9"/>
      <c r="B23" t="s">
        <v>37</v>
      </c>
      <c r="C23">
        <v>26</v>
      </c>
      <c r="D23">
        <v>18</v>
      </c>
      <c r="E23">
        <v>15</v>
      </c>
      <c r="F23">
        <f t="shared" si="0"/>
        <v>3.8820960698690001</v>
      </c>
      <c r="G23">
        <v>62.882096069869</v>
      </c>
      <c r="H23">
        <v>15</v>
      </c>
      <c r="I23">
        <v>6.5502183406113534</v>
      </c>
      <c r="J23">
        <v>13</v>
      </c>
      <c r="K23">
        <v>5.6768558951965069</v>
      </c>
      <c r="L23">
        <v>46</v>
      </c>
      <c r="M23">
        <v>20.087336244541483</v>
      </c>
      <c r="N23">
        <v>2</v>
      </c>
      <c r="O23">
        <v>0.87336244541484709</v>
      </c>
    </row>
    <row r="24" spans="1:15" x14ac:dyDescent="0.25">
      <c r="A24" s="9"/>
      <c r="B24" t="s">
        <v>38</v>
      </c>
      <c r="C24">
        <v>25</v>
      </c>
      <c r="D24">
        <v>19</v>
      </c>
      <c r="E24">
        <v>16</v>
      </c>
      <c r="F24">
        <f t="shared" si="0"/>
        <v>3.2911392405063324</v>
      </c>
      <c r="G24">
        <v>63.291139240506332</v>
      </c>
      <c r="H24">
        <v>12</v>
      </c>
      <c r="I24">
        <v>5.0632911392405067</v>
      </c>
      <c r="J24">
        <v>10</v>
      </c>
      <c r="K24">
        <v>4.2194092827004219</v>
      </c>
      <c r="L24">
        <v>48</v>
      </c>
      <c r="M24">
        <v>20.253164556962027</v>
      </c>
      <c r="N24">
        <v>4</v>
      </c>
      <c r="O24">
        <v>1.6877637130801686</v>
      </c>
    </row>
  </sheetData>
  <mergeCells count="12">
    <mergeCell ref="N3:O3"/>
    <mergeCell ref="A5:A9"/>
    <mergeCell ref="A10:A14"/>
    <mergeCell ref="A15:A19"/>
    <mergeCell ref="A20:A24"/>
    <mergeCell ref="A1:A4"/>
    <mergeCell ref="B1:B4"/>
    <mergeCell ref="C1:M1"/>
    <mergeCell ref="C2:M2"/>
    <mergeCell ref="C3:G3"/>
    <mergeCell ref="J3:K3"/>
    <mergeCell ref="L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26B4-ED2A-4F4F-80BC-295260CB72AB}">
  <dimension ref="A1:J24"/>
  <sheetViews>
    <sheetView workbookViewId="0">
      <selection activeCell="I23" sqref="I23"/>
    </sheetView>
  </sheetViews>
  <sheetFormatPr defaultRowHeight="15" x14ac:dyDescent="0.25"/>
  <cols>
    <col min="3" max="3" width="25.28515625" customWidth="1"/>
    <col min="4" max="4" width="24.7109375" customWidth="1"/>
    <col min="5" max="5" width="15.7109375" customWidth="1"/>
    <col min="6" max="6" width="15.5703125" customWidth="1"/>
    <col min="7" max="7" width="25.140625" customWidth="1"/>
    <col min="8" max="8" width="17.5703125" customWidth="1"/>
    <col min="9" max="9" width="14.7109375" customWidth="1"/>
    <col min="10" max="10" width="17.28515625" customWidth="1"/>
  </cols>
  <sheetData>
    <row r="1" spans="1:10" x14ac:dyDescent="0.25">
      <c r="A1" s="8" t="s">
        <v>40</v>
      </c>
      <c r="B1" s="7" t="s">
        <v>5</v>
      </c>
    </row>
    <row r="2" spans="1:10" x14ac:dyDescent="0.25">
      <c r="A2" s="9"/>
      <c r="B2" s="7"/>
      <c r="C2" s="10" t="s">
        <v>61</v>
      </c>
      <c r="D2" s="10"/>
      <c r="E2" s="8" t="s">
        <v>64</v>
      </c>
      <c r="F2" s="8" t="s">
        <v>65</v>
      </c>
      <c r="G2" s="8" t="s">
        <v>66</v>
      </c>
      <c r="H2" s="8" t="s">
        <v>67</v>
      </c>
      <c r="I2" s="8" t="s">
        <v>68</v>
      </c>
      <c r="J2" s="8" t="s">
        <v>69</v>
      </c>
    </row>
    <row r="3" spans="1:10" x14ac:dyDescent="0.25">
      <c r="A3" s="9"/>
      <c r="B3" s="7"/>
      <c r="C3" s="5" t="s">
        <v>62</v>
      </c>
      <c r="D3" s="5" t="s">
        <v>63</v>
      </c>
      <c r="E3" s="8"/>
      <c r="F3" s="8"/>
      <c r="G3" s="8"/>
      <c r="H3" s="8"/>
      <c r="I3" s="8"/>
      <c r="J3" s="8"/>
    </row>
    <row r="4" spans="1:10" x14ac:dyDescent="0.25">
      <c r="A4" s="9"/>
      <c r="B4" s="7"/>
    </row>
    <row r="5" spans="1:10" x14ac:dyDescent="0.25">
      <c r="A5" s="9" t="s">
        <v>41</v>
      </c>
      <c r="B5" t="s">
        <v>15</v>
      </c>
      <c r="C5">
        <v>70.55</v>
      </c>
      <c r="D5">
        <v>55.39</v>
      </c>
      <c r="E5">
        <v>76.2</v>
      </c>
      <c r="F5">
        <v>5.28</v>
      </c>
      <c r="G5">
        <v>8.41</v>
      </c>
      <c r="H5">
        <v>243</v>
      </c>
      <c r="I5">
        <v>256</v>
      </c>
      <c r="J5">
        <f>H5+I5</f>
        <v>499</v>
      </c>
    </row>
    <row r="6" spans="1:10" x14ac:dyDescent="0.25">
      <c r="A6" s="9"/>
      <c r="B6" t="s">
        <v>20</v>
      </c>
      <c r="C6">
        <v>65.55</v>
      </c>
      <c r="D6">
        <v>50.3</v>
      </c>
      <c r="E6">
        <v>70</v>
      </c>
      <c r="F6">
        <v>5.0999999999999996</v>
      </c>
      <c r="G6">
        <v>8.5</v>
      </c>
      <c r="H6">
        <v>230</v>
      </c>
      <c r="I6">
        <v>234</v>
      </c>
      <c r="J6">
        <f t="shared" ref="J6:J24" si="0">H6+I6</f>
        <v>464</v>
      </c>
    </row>
    <row r="7" spans="1:10" x14ac:dyDescent="0.25">
      <c r="A7" s="9"/>
      <c r="B7" t="s">
        <v>21</v>
      </c>
      <c r="C7">
        <v>63.55</v>
      </c>
      <c r="D7">
        <f>D5-((J5-J7)*0.1454)</f>
        <v>48.12</v>
      </c>
      <c r="E7">
        <f>E5-((J5-J7)*0.1771)</f>
        <v>67.344999999999999</v>
      </c>
      <c r="F7">
        <v>4.05</v>
      </c>
      <c r="G7">
        <v>8.51</v>
      </c>
      <c r="H7">
        <v>213</v>
      </c>
      <c r="I7">
        <v>236</v>
      </c>
      <c r="J7">
        <f t="shared" si="0"/>
        <v>449</v>
      </c>
    </row>
    <row r="8" spans="1:10" x14ac:dyDescent="0.25">
      <c r="A8" s="9"/>
      <c r="B8" t="s">
        <v>22</v>
      </c>
      <c r="C8">
        <v>64.739999999999995</v>
      </c>
      <c r="D8">
        <f t="shared" ref="D8:D24" si="1">D6-((J6-J8)*0.1454)</f>
        <v>50.0092</v>
      </c>
      <c r="E8">
        <f t="shared" ref="E8:E24" si="2">E6-((J6-J8)*0.1771)</f>
        <v>69.645799999999994</v>
      </c>
      <c r="F8">
        <v>4.8899999999999997</v>
      </c>
      <c r="G8">
        <v>8.5</v>
      </c>
      <c r="H8">
        <v>226</v>
      </c>
      <c r="I8">
        <v>236</v>
      </c>
      <c r="J8">
        <f t="shared" si="0"/>
        <v>462</v>
      </c>
    </row>
    <row r="9" spans="1:10" x14ac:dyDescent="0.25">
      <c r="A9" s="9"/>
      <c r="B9" t="s">
        <v>23</v>
      </c>
      <c r="C9">
        <v>61</v>
      </c>
      <c r="D9">
        <f t="shared" si="1"/>
        <v>46.520599999999995</v>
      </c>
      <c r="E9">
        <f t="shared" si="2"/>
        <v>65.396900000000002</v>
      </c>
      <c r="F9">
        <v>4.03</v>
      </c>
      <c r="G9">
        <v>8.4499999999999993</v>
      </c>
      <c r="H9">
        <v>213</v>
      </c>
      <c r="I9">
        <v>225</v>
      </c>
      <c r="J9">
        <f t="shared" si="0"/>
        <v>438</v>
      </c>
    </row>
    <row r="10" spans="1:10" x14ac:dyDescent="0.25">
      <c r="A10" s="9" t="s">
        <v>42</v>
      </c>
      <c r="B10" t="s">
        <v>24</v>
      </c>
      <c r="C10">
        <v>60.34</v>
      </c>
      <c r="D10">
        <f t="shared" si="1"/>
        <v>45.938000000000002</v>
      </c>
      <c r="E10">
        <f t="shared" si="2"/>
        <v>64.686999999999998</v>
      </c>
      <c r="F10">
        <v>5</v>
      </c>
      <c r="G10">
        <v>8.39</v>
      </c>
      <c r="H10">
        <v>222</v>
      </c>
      <c r="I10">
        <v>212</v>
      </c>
      <c r="J10">
        <f t="shared" si="0"/>
        <v>434</v>
      </c>
    </row>
    <row r="11" spans="1:10" x14ac:dyDescent="0.25">
      <c r="A11" s="9"/>
      <c r="B11" t="s">
        <v>25</v>
      </c>
      <c r="C11">
        <f>C5-((J5-J11)*0.1571)</f>
        <v>59.867199999999997</v>
      </c>
      <c r="D11">
        <f t="shared" si="1"/>
        <v>45.502799999999993</v>
      </c>
      <c r="E11">
        <f t="shared" si="2"/>
        <v>64.157200000000003</v>
      </c>
      <c r="F11">
        <v>4.99</v>
      </c>
      <c r="G11">
        <v>8.4</v>
      </c>
      <c r="H11">
        <v>214</v>
      </c>
      <c r="I11">
        <v>217</v>
      </c>
      <c r="J11">
        <f t="shared" si="0"/>
        <v>431</v>
      </c>
    </row>
    <row r="12" spans="1:10" x14ac:dyDescent="0.25">
      <c r="A12" s="9"/>
      <c r="B12" t="s">
        <v>26</v>
      </c>
      <c r="C12">
        <f t="shared" ref="C12:C24" si="3">C6-((J6-J12)*0.1571)</f>
        <v>64.136099999999999</v>
      </c>
      <c r="D12">
        <f t="shared" si="1"/>
        <v>48.991399999999999</v>
      </c>
      <c r="E12">
        <f t="shared" si="2"/>
        <v>68.406099999999995</v>
      </c>
      <c r="F12">
        <v>5.12</v>
      </c>
      <c r="G12">
        <v>8.39</v>
      </c>
      <c r="H12">
        <v>233</v>
      </c>
      <c r="I12">
        <v>222</v>
      </c>
      <c r="J12">
        <f t="shared" si="0"/>
        <v>455</v>
      </c>
    </row>
    <row r="13" spans="1:10" x14ac:dyDescent="0.25">
      <c r="A13" s="9"/>
      <c r="B13" t="s">
        <v>27</v>
      </c>
      <c r="C13">
        <f t="shared" si="3"/>
        <v>65.435199999999995</v>
      </c>
      <c r="D13">
        <f t="shared" si="1"/>
        <v>49.864799999999995</v>
      </c>
      <c r="E13">
        <f t="shared" si="2"/>
        <v>69.470200000000006</v>
      </c>
      <c r="F13">
        <v>5.23</v>
      </c>
      <c r="G13">
        <v>8.3800000000000008</v>
      </c>
      <c r="H13">
        <v>239</v>
      </c>
      <c r="I13">
        <v>222</v>
      </c>
      <c r="J13">
        <f t="shared" si="0"/>
        <v>461</v>
      </c>
    </row>
    <row r="14" spans="1:10" x14ac:dyDescent="0.25">
      <c r="A14" s="9"/>
      <c r="B14" t="s">
        <v>28</v>
      </c>
      <c r="C14">
        <f t="shared" si="3"/>
        <v>62.226399999999998</v>
      </c>
      <c r="D14">
        <f t="shared" si="1"/>
        <v>47.6828</v>
      </c>
      <c r="E14">
        <f t="shared" si="2"/>
        <v>66.81219999999999</v>
      </c>
      <c r="F14">
        <v>4.21</v>
      </c>
      <c r="G14">
        <v>8.4700000000000006</v>
      </c>
      <c r="H14">
        <v>217</v>
      </c>
      <c r="I14">
        <v>229</v>
      </c>
      <c r="J14">
        <f t="shared" si="0"/>
        <v>446</v>
      </c>
    </row>
    <row r="15" spans="1:10" x14ac:dyDescent="0.25">
      <c r="A15" s="9" t="s">
        <v>43</v>
      </c>
      <c r="B15" t="s">
        <v>29</v>
      </c>
      <c r="C15">
        <f t="shared" si="3"/>
        <v>62.413899999999998</v>
      </c>
      <c r="D15">
        <f t="shared" si="1"/>
        <v>47.829199999999993</v>
      </c>
      <c r="E15">
        <f t="shared" si="2"/>
        <v>66.990800000000007</v>
      </c>
      <c r="F15">
        <v>4.2300000000000004</v>
      </c>
      <c r="G15">
        <v>8.4499999999999993</v>
      </c>
      <c r="H15">
        <v>221</v>
      </c>
      <c r="I15">
        <v>226</v>
      </c>
      <c r="J15">
        <f t="shared" si="0"/>
        <v>447</v>
      </c>
    </row>
    <row r="16" spans="1:10" x14ac:dyDescent="0.25">
      <c r="A16" s="9"/>
      <c r="B16" t="s">
        <v>30</v>
      </c>
      <c r="C16">
        <f t="shared" si="3"/>
        <v>60.182900000000004</v>
      </c>
      <c r="D16">
        <f t="shared" si="1"/>
        <v>45.7926</v>
      </c>
      <c r="E16">
        <f t="shared" si="2"/>
        <v>64.509899999999988</v>
      </c>
      <c r="F16">
        <v>4.04</v>
      </c>
      <c r="G16">
        <v>8.43</v>
      </c>
      <c r="H16">
        <v>213</v>
      </c>
      <c r="I16">
        <v>220</v>
      </c>
      <c r="J16">
        <f t="shared" si="0"/>
        <v>433</v>
      </c>
    </row>
    <row r="17" spans="1:10" x14ac:dyDescent="0.25">
      <c r="A17" s="9"/>
      <c r="B17" t="s">
        <v>31</v>
      </c>
      <c r="C17">
        <f t="shared" si="3"/>
        <v>58.924599999999998</v>
      </c>
      <c r="D17">
        <f t="shared" si="1"/>
        <v>44.630399999999995</v>
      </c>
      <c r="E17">
        <f t="shared" si="2"/>
        <v>63.094600000000007</v>
      </c>
      <c r="F17">
        <v>3.98</v>
      </c>
      <c r="G17">
        <v>8.4</v>
      </c>
      <c r="H17">
        <v>208</v>
      </c>
      <c r="I17">
        <v>217</v>
      </c>
      <c r="J17">
        <f t="shared" si="0"/>
        <v>425</v>
      </c>
    </row>
    <row r="18" spans="1:10" x14ac:dyDescent="0.25">
      <c r="A18" s="9"/>
      <c r="B18" t="s">
        <v>32</v>
      </c>
      <c r="C18">
        <f t="shared" si="3"/>
        <v>57.5379</v>
      </c>
      <c r="D18">
        <f t="shared" si="1"/>
        <v>42.884599999999999</v>
      </c>
      <c r="E18">
        <f t="shared" si="2"/>
        <v>60.967899999999986</v>
      </c>
      <c r="F18">
        <v>3.96</v>
      </c>
      <c r="G18">
        <v>8.3800000000000008</v>
      </c>
      <c r="H18">
        <v>203</v>
      </c>
      <c r="I18">
        <v>210</v>
      </c>
      <c r="J18">
        <f t="shared" si="0"/>
        <v>413</v>
      </c>
    </row>
    <row r="19" spans="1:10" x14ac:dyDescent="0.25">
      <c r="A19" s="9"/>
      <c r="B19" t="s">
        <v>33</v>
      </c>
      <c r="C19">
        <f t="shared" si="3"/>
        <v>60.879299999999994</v>
      </c>
      <c r="D19">
        <f t="shared" si="1"/>
        <v>45.648199999999996</v>
      </c>
      <c r="E19">
        <f t="shared" si="2"/>
        <v>64.334300000000013</v>
      </c>
      <c r="F19">
        <v>4</v>
      </c>
      <c r="G19">
        <v>8.44</v>
      </c>
      <c r="H19">
        <v>211</v>
      </c>
      <c r="I19">
        <v>221</v>
      </c>
      <c r="J19">
        <f t="shared" si="0"/>
        <v>432</v>
      </c>
    </row>
    <row r="20" spans="1:10" x14ac:dyDescent="0.25">
      <c r="A20" s="9" t="s">
        <v>44</v>
      </c>
      <c r="B20" t="s">
        <v>34</v>
      </c>
      <c r="C20">
        <f t="shared" si="3"/>
        <v>57.670499999999997</v>
      </c>
      <c r="D20">
        <f t="shared" si="1"/>
        <v>43.466200000000001</v>
      </c>
      <c r="E20">
        <f t="shared" si="2"/>
        <v>61.676299999999983</v>
      </c>
      <c r="F20">
        <v>3.86</v>
      </c>
      <c r="G20">
        <v>8.42</v>
      </c>
      <c r="H20">
        <v>198</v>
      </c>
      <c r="I20">
        <v>219</v>
      </c>
      <c r="J20">
        <f t="shared" si="0"/>
        <v>417</v>
      </c>
    </row>
    <row r="21" spans="1:10" x14ac:dyDescent="0.25">
      <c r="A21" s="9"/>
      <c r="B21" t="s">
        <v>35</v>
      </c>
      <c r="C21">
        <f t="shared" si="3"/>
        <v>58.643499999999996</v>
      </c>
      <c r="D21">
        <f t="shared" si="1"/>
        <v>44.339599999999997</v>
      </c>
      <c r="E21">
        <f t="shared" si="2"/>
        <v>62.740400000000015</v>
      </c>
      <c r="F21">
        <v>3.8</v>
      </c>
      <c r="G21">
        <v>8.48</v>
      </c>
      <c r="H21">
        <v>193</v>
      </c>
      <c r="I21">
        <v>230</v>
      </c>
      <c r="J21">
        <f t="shared" si="0"/>
        <v>423</v>
      </c>
    </row>
    <row r="22" spans="1:10" x14ac:dyDescent="0.25">
      <c r="A22" s="9"/>
      <c r="B22" t="s">
        <v>36</v>
      </c>
      <c r="C22">
        <f t="shared" si="3"/>
        <v>63.1678</v>
      </c>
      <c r="D22">
        <f t="shared" si="1"/>
        <v>48.555199999999999</v>
      </c>
      <c r="E22">
        <f t="shared" si="2"/>
        <v>67.874799999999979</v>
      </c>
      <c r="F22">
        <v>5.0999999999999996</v>
      </c>
      <c r="G22">
        <v>8.44</v>
      </c>
      <c r="H22">
        <v>228</v>
      </c>
      <c r="I22">
        <v>224</v>
      </c>
      <c r="J22">
        <f t="shared" si="0"/>
        <v>452</v>
      </c>
    </row>
    <row r="23" spans="1:10" x14ac:dyDescent="0.25">
      <c r="A23" s="9"/>
      <c r="B23" t="s">
        <v>37</v>
      </c>
      <c r="C23">
        <f t="shared" si="3"/>
        <v>57.6678</v>
      </c>
      <c r="D23">
        <f t="shared" si="1"/>
        <v>43.467199999999998</v>
      </c>
      <c r="E23">
        <f t="shared" si="2"/>
        <v>61.677800000000012</v>
      </c>
      <c r="F23">
        <v>3.79</v>
      </c>
      <c r="G23">
        <v>8.4700000000000006</v>
      </c>
      <c r="H23">
        <v>188</v>
      </c>
      <c r="I23">
        <v>229</v>
      </c>
      <c r="J23">
        <f t="shared" si="0"/>
        <v>417</v>
      </c>
    </row>
    <row r="24" spans="1:10" x14ac:dyDescent="0.25">
      <c r="A24" s="9"/>
      <c r="B24" t="s">
        <v>38</v>
      </c>
      <c r="C24">
        <f t="shared" si="3"/>
        <v>65.235799999999998</v>
      </c>
      <c r="D24">
        <f t="shared" si="1"/>
        <v>50.0092</v>
      </c>
      <c r="E24">
        <f t="shared" si="2"/>
        <v>69.64579999999998</v>
      </c>
      <c r="F24">
        <v>4.87</v>
      </c>
      <c r="G24">
        <v>8.52</v>
      </c>
      <c r="H24">
        <v>225</v>
      </c>
      <c r="I24">
        <v>237</v>
      </c>
      <c r="J24">
        <f t="shared" si="0"/>
        <v>462</v>
      </c>
    </row>
  </sheetData>
  <mergeCells count="13">
    <mergeCell ref="H2:H3"/>
    <mergeCell ref="I2:I3"/>
    <mergeCell ref="J2:J3"/>
    <mergeCell ref="A20:A24"/>
    <mergeCell ref="C2:D2"/>
    <mergeCell ref="E2:E3"/>
    <mergeCell ref="F2:F3"/>
    <mergeCell ref="G2:G3"/>
    <mergeCell ref="A1:A4"/>
    <mergeCell ref="B1:B4"/>
    <mergeCell ref="A5:A9"/>
    <mergeCell ref="A10:A14"/>
    <mergeCell ref="A15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MPs Shape and Color in Gills</vt:lpstr>
      <vt:lpstr>MPs Shape &amp; Color in DT</vt:lpstr>
      <vt:lpstr>MPs Size in Gills</vt:lpstr>
      <vt:lpstr> MPs Size in Digestive Tract</vt:lpstr>
      <vt:lpstr>Crab length,size,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2023-08-21T17:42:22Z</dcterms:modified>
</cp:coreProperties>
</file>