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Work\MMM\Plankton\analysis\Data\"/>
    </mc:Choice>
  </mc:AlternateContent>
  <xr:revisionPtr revIDLastSave="0" documentId="13_ncr:1_{ED976231-AFA3-4C0E-81D7-23448BF89EC8}" xr6:coauthVersionLast="47" xr6:coauthVersionMax="47" xr10:uidLastSave="{00000000-0000-0000-0000-000000000000}"/>
  <bookViews>
    <workbookView xWindow="19755" yWindow="0" windowWidth="9150" windowHeight="1558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6" i="2" l="1"/>
  <c r="I73" i="1"/>
  <c r="H73" i="1"/>
  <c r="G73" i="1"/>
  <c r="F73" i="1"/>
  <c r="E119" i="2"/>
  <c r="F114" i="2" s="1"/>
  <c r="G114" i="2" s="1"/>
  <c r="H114" i="2" s="1"/>
  <c r="E104" i="2"/>
  <c r="F95" i="2" s="1"/>
  <c r="G95" i="2" s="1"/>
  <c r="H95" i="2" s="1"/>
  <c r="E90" i="2"/>
  <c r="F89" i="2" s="1"/>
  <c r="G89" i="2" s="1"/>
  <c r="H89" i="2" s="1"/>
  <c r="F75" i="2"/>
  <c r="G75" i="2" s="1"/>
  <c r="H75" i="2" s="1"/>
  <c r="E76" i="2"/>
  <c r="F69" i="2" s="1"/>
  <c r="G69" i="2" s="1"/>
  <c r="H69" i="2" s="1"/>
  <c r="H53" i="2"/>
  <c r="H56" i="2"/>
  <c r="F54" i="2"/>
  <c r="G54" i="2" s="1"/>
  <c r="H54" i="2" s="1"/>
  <c r="F53" i="2"/>
  <c r="F52" i="2"/>
  <c r="G52" i="2" s="1"/>
  <c r="H52" i="2" s="1"/>
  <c r="F56" i="2"/>
  <c r="E61" i="2"/>
  <c r="F60" i="2" s="1"/>
  <c r="G60" i="2" s="1"/>
  <c r="H60" i="2" s="1"/>
  <c r="F44" i="2"/>
  <c r="G44" i="2" s="1"/>
  <c r="H44" i="2" s="1"/>
  <c r="F43" i="2"/>
  <c r="G43" i="2" s="1"/>
  <c r="H43" i="2" s="1"/>
  <c r="E45" i="2"/>
  <c r="F38" i="2" s="1"/>
  <c r="G38" i="2" s="1"/>
  <c r="H38" i="2" s="1"/>
  <c r="E30" i="2"/>
  <c r="F21" i="2" s="1"/>
  <c r="G21" i="2" s="1"/>
  <c r="H21" i="2" s="1"/>
  <c r="F71" i="2" l="1"/>
  <c r="G71" i="2" s="1"/>
  <c r="H71" i="2" s="1"/>
  <c r="F70" i="2"/>
  <c r="G70" i="2" s="1"/>
  <c r="H70" i="2" s="1"/>
  <c r="F96" i="2"/>
  <c r="G96" i="2" s="1"/>
  <c r="H96" i="2" s="1"/>
  <c r="F115" i="2"/>
  <c r="G115" i="2" s="1"/>
  <c r="H115" i="2" s="1"/>
  <c r="F23" i="2"/>
  <c r="G23" i="2" s="1"/>
  <c r="H23" i="2" s="1"/>
  <c r="F40" i="2"/>
  <c r="H40" i="2" s="1"/>
  <c r="F97" i="2"/>
  <c r="G97" i="2" s="1"/>
  <c r="H97" i="2" s="1"/>
  <c r="F116" i="2"/>
  <c r="G116" i="2" s="1"/>
  <c r="H116" i="2" s="1"/>
  <c r="F24" i="2"/>
  <c r="G24" i="2" s="1"/>
  <c r="H24" i="2" s="1"/>
  <c r="I20" i="2" s="1"/>
  <c r="F41" i="2"/>
  <c r="G41" i="2" s="1"/>
  <c r="H41" i="2" s="1"/>
  <c r="F51" i="2"/>
  <c r="G51" i="2" s="1"/>
  <c r="H51" i="2" s="1"/>
  <c r="I51" i="2" s="1"/>
  <c r="F73" i="2"/>
  <c r="G73" i="2" s="1"/>
  <c r="H73" i="2" s="1"/>
  <c r="F80" i="2"/>
  <c r="G80" i="2" s="1"/>
  <c r="H80" i="2" s="1"/>
  <c r="F98" i="2"/>
  <c r="G98" i="2" s="1"/>
  <c r="H98" i="2" s="1"/>
  <c r="F117" i="2"/>
  <c r="G117" i="2" s="1"/>
  <c r="H117" i="2" s="1"/>
  <c r="F82" i="2"/>
  <c r="G82" i="2" s="1"/>
  <c r="H82" i="2" s="1"/>
  <c r="F100" i="2"/>
  <c r="G100" i="2" s="1"/>
  <c r="H100" i="2" s="1"/>
  <c r="F28" i="2"/>
  <c r="G28" i="2" s="1"/>
  <c r="H28" i="2" s="1"/>
  <c r="F29" i="2"/>
  <c r="G29" i="2" s="1"/>
  <c r="H29" i="2" s="1"/>
  <c r="F22" i="2"/>
  <c r="G22" i="2" s="1"/>
  <c r="H22" i="2" s="1"/>
  <c r="F39" i="2"/>
  <c r="G39" i="2" s="1"/>
  <c r="H39" i="2" s="1"/>
  <c r="F72" i="2"/>
  <c r="G72" i="2" s="1"/>
  <c r="H72" i="2" s="1"/>
  <c r="F25" i="2"/>
  <c r="G25" i="2" s="1"/>
  <c r="H25" i="2" s="1"/>
  <c r="F42" i="2"/>
  <c r="G42" i="2" s="1"/>
  <c r="H42" i="2" s="1"/>
  <c r="F74" i="2"/>
  <c r="G74" i="2" s="1"/>
  <c r="H74" i="2" s="1"/>
  <c r="F81" i="2"/>
  <c r="G81" i="2" s="1"/>
  <c r="H81" i="2" s="1"/>
  <c r="F99" i="2"/>
  <c r="G99" i="2" s="1"/>
  <c r="H99" i="2" s="1"/>
  <c r="F118" i="2"/>
  <c r="G118" i="2" s="1"/>
  <c r="H118" i="2" s="1"/>
  <c r="F84" i="2"/>
  <c r="G84" i="2" s="1"/>
  <c r="H84" i="2" s="1"/>
  <c r="F102" i="2"/>
  <c r="G102" i="2" s="1"/>
  <c r="H102" i="2" s="1"/>
  <c r="F109" i="2"/>
  <c r="G109" i="2" s="1"/>
  <c r="H109" i="2" s="1"/>
  <c r="F26" i="2"/>
  <c r="G26" i="2" s="1"/>
  <c r="H26" i="2" s="1"/>
  <c r="F85" i="2"/>
  <c r="G85" i="2" s="1"/>
  <c r="H85" i="2" s="1"/>
  <c r="F103" i="2"/>
  <c r="G103" i="2" s="1"/>
  <c r="H103" i="2" s="1"/>
  <c r="F110" i="2"/>
  <c r="G110" i="2" s="1"/>
  <c r="H110" i="2" s="1"/>
  <c r="F101" i="2"/>
  <c r="G101" i="2" s="1"/>
  <c r="H101" i="2" s="1"/>
  <c r="F27" i="2"/>
  <c r="G27" i="2" s="1"/>
  <c r="H27" i="2" s="1"/>
  <c r="F83" i="2"/>
  <c r="G83" i="2" s="1"/>
  <c r="H83" i="2" s="1"/>
  <c r="F55" i="2"/>
  <c r="G55" i="2" s="1"/>
  <c r="H55" i="2" s="1"/>
  <c r="F35" i="2"/>
  <c r="G35" i="2" s="1"/>
  <c r="H35" i="2" s="1"/>
  <c r="F57" i="2"/>
  <c r="G57" i="2" s="1"/>
  <c r="H57" i="2" s="1"/>
  <c r="F66" i="2"/>
  <c r="G66" i="2" s="1"/>
  <c r="H66" i="2" s="1"/>
  <c r="F86" i="2"/>
  <c r="G86" i="2" s="1"/>
  <c r="H86" i="2" s="1"/>
  <c r="F111" i="2"/>
  <c r="G111" i="2" s="1"/>
  <c r="H111" i="2" s="1"/>
  <c r="F36" i="2"/>
  <c r="G36" i="2" s="1"/>
  <c r="H36" i="2" s="1"/>
  <c r="F58" i="2"/>
  <c r="G58" i="2" s="1"/>
  <c r="H58" i="2" s="1"/>
  <c r="F67" i="2"/>
  <c r="G67" i="2" s="1"/>
  <c r="H67" i="2" s="1"/>
  <c r="F87" i="2"/>
  <c r="G87" i="2" s="1"/>
  <c r="H87" i="2" s="1"/>
  <c r="F112" i="2"/>
  <c r="G112" i="2" s="1"/>
  <c r="H112" i="2" s="1"/>
  <c r="F20" i="2"/>
  <c r="G20" i="2" s="1"/>
  <c r="H20" i="2" s="1"/>
  <c r="F37" i="2"/>
  <c r="H37" i="2" s="1"/>
  <c r="F59" i="2"/>
  <c r="G59" i="2" s="1"/>
  <c r="H59" i="2" s="1"/>
  <c r="F68" i="2"/>
  <c r="G68" i="2" s="1"/>
  <c r="H68" i="2" s="1"/>
  <c r="F88" i="2"/>
  <c r="G88" i="2" s="1"/>
  <c r="H88" i="2" s="1"/>
  <c r="F94" i="2"/>
  <c r="G94" i="2" s="1"/>
  <c r="H94" i="2" s="1"/>
  <c r="F113" i="2"/>
  <c r="G113" i="2" s="1"/>
  <c r="H113" i="2" s="1"/>
  <c r="G10" i="2"/>
  <c r="H10" i="2" s="1"/>
  <c r="F14" i="2"/>
  <c r="H14" i="2" s="1"/>
  <c r="F13" i="2"/>
  <c r="G13" i="2" s="1"/>
  <c r="H13" i="2" s="1"/>
  <c r="F12" i="2"/>
  <c r="H12" i="2" s="1"/>
  <c r="F11" i="2"/>
  <c r="G11" i="2" s="1"/>
  <c r="H11" i="2" s="1"/>
  <c r="F10" i="2"/>
  <c r="F9" i="2"/>
  <c r="G9" i="2" s="1"/>
  <c r="H9" i="2" s="1"/>
  <c r="F8" i="2"/>
  <c r="G8" i="2" s="1"/>
  <c r="H8" i="2" s="1"/>
  <c r="F6" i="2"/>
  <c r="G6" i="2" s="1"/>
  <c r="H6" i="2" s="1"/>
  <c r="F7" i="2"/>
  <c r="G7" i="2" s="1"/>
  <c r="H7" i="2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E91" i="1"/>
  <c r="F84" i="1" s="1"/>
  <c r="G84" i="1" s="1"/>
  <c r="H84" i="1" s="1"/>
  <c r="G75" i="1"/>
  <c r="H75" i="1" s="1"/>
  <c r="F78" i="1"/>
  <c r="G78" i="1" s="1"/>
  <c r="H78" i="1" s="1"/>
  <c r="F76" i="1"/>
  <c r="G76" i="1" s="1"/>
  <c r="H76" i="1" s="1"/>
  <c r="F75" i="1"/>
  <c r="F74" i="1"/>
  <c r="G74" i="1" s="1"/>
  <c r="H74" i="1" s="1"/>
  <c r="E80" i="1"/>
  <c r="F79" i="1" s="1"/>
  <c r="G79" i="1" s="1"/>
  <c r="H79" i="1" s="1"/>
  <c r="E69" i="1"/>
  <c r="F68" i="1" s="1"/>
  <c r="G68" i="1" s="1"/>
  <c r="H68" i="1" s="1"/>
  <c r="G53" i="1"/>
  <c r="F56" i="1"/>
  <c r="G56" i="1" s="1"/>
  <c r="F54" i="1"/>
  <c r="G54" i="1" s="1"/>
  <c r="F53" i="1"/>
  <c r="H53" i="1" s="1"/>
  <c r="F52" i="1"/>
  <c r="F51" i="1"/>
  <c r="G51" i="1" s="1"/>
  <c r="E58" i="1"/>
  <c r="F57" i="1" s="1"/>
  <c r="E47" i="1"/>
  <c r="F40" i="1" s="1"/>
  <c r="E37" i="1"/>
  <c r="F31" i="1" s="1"/>
  <c r="E27" i="1"/>
  <c r="F20" i="1" s="1"/>
  <c r="G20" i="1" l="1"/>
  <c r="H20" i="1"/>
  <c r="H52" i="1"/>
  <c r="G57" i="1"/>
  <c r="H57" i="1" s="1"/>
  <c r="G31" i="1"/>
  <c r="H31" i="1"/>
  <c r="G40" i="1"/>
  <c r="H40" i="1"/>
  <c r="G52" i="1"/>
  <c r="F42" i="1"/>
  <c r="F23" i="1"/>
  <c r="F21" i="1"/>
  <c r="F33" i="1"/>
  <c r="F43" i="1"/>
  <c r="F55" i="1"/>
  <c r="H56" i="1"/>
  <c r="F77" i="1"/>
  <c r="G77" i="1" s="1"/>
  <c r="H77" i="1" s="1"/>
  <c r="F89" i="1"/>
  <c r="G89" i="1" s="1"/>
  <c r="H89" i="1" s="1"/>
  <c r="I84" i="1" s="1"/>
  <c r="I94" i="2"/>
  <c r="I109" i="2"/>
  <c r="F34" i="1"/>
  <c r="F90" i="1"/>
  <c r="G90" i="1" s="1"/>
  <c r="H90" i="1" s="1"/>
  <c r="F25" i="1"/>
  <c r="F35" i="1"/>
  <c r="F45" i="1"/>
  <c r="H54" i="1"/>
  <c r="F41" i="1"/>
  <c r="H51" i="1"/>
  <c r="F32" i="1"/>
  <c r="F24" i="1"/>
  <c r="F44" i="1"/>
  <c r="F26" i="1"/>
  <c r="F36" i="1"/>
  <c r="F46" i="1"/>
  <c r="F15" i="2"/>
  <c r="G15" i="2" s="1"/>
  <c r="H15" i="2" s="1"/>
  <c r="I6" i="2" s="1"/>
  <c r="F22" i="1"/>
  <c r="F30" i="1"/>
  <c r="I35" i="2"/>
  <c r="I66" i="2"/>
  <c r="I80" i="2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G26" i="1" l="1"/>
  <c r="H26" i="1"/>
  <c r="G41" i="1"/>
  <c r="H41" i="1" s="1"/>
  <c r="G45" i="1"/>
  <c r="H45" i="1"/>
  <c r="G32" i="1"/>
  <c r="H32" i="1"/>
  <c r="G30" i="1"/>
  <c r="H30" i="1" s="1"/>
  <c r="I30" i="1" s="1"/>
  <c r="G35" i="1"/>
  <c r="H35" i="1" s="1"/>
  <c r="G25" i="1"/>
  <c r="H25" i="1" s="1"/>
  <c r="G23" i="1"/>
  <c r="H23" i="1" s="1"/>
  <c r="G44" i="1"/>
  <c r="H44" i="1" s="1"/>
  <c r="G24" i="1"/>
  <c r="H24" i="1" s="1"/>
  <c r="G55" i="1"/>
  <c r="H55" i="1" s="1"/>
  <c r="I51" i="1" s="1"/>
  <c r="G43" i="1"/>
  <c r="H43" i="1" s="1"/>
  <c r="G33" i="1"/>
  <c r="H33" i="1"/>
  <c r="G22" i="1"/>
  <c r="H22" i="1" s="1"/>
  <c r="G21" i="1"/>
  <c r="H21" i="1" s="1"/>
  <c r="G46" i="1"/>
  <c r="H46" i="1" s="1"/>
  <c r="G42" i="1"/>
  <c r="H42" i="1" s="1"/>
  <c r="G36" i="1"/>
  <c r="H36" i="1" s="1"/>
  <c r="G34" i="1"/>
  <c r="H34" i="1"/>
  <c r="I62" i="1"/>
  <c r="I20" i="1" l="1"/>
  <c r="I40" i="1"/>
  <c r="G15" i="3"/>
  <c r="H14" i="3" s="1"/>
  <c r="H11" i="3"/>
  <c r="H10" i="3"/>
  <c r="H9" i="3"/>
  <c r="H8" i="3"/>
  <c r="H13" i="3" l="1"/>
  <c r="H12" i="3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K8" i="3" l="1"/>
  <c r="L11" i="3" s="1"/>
  <c r="E14" i="1" l="1"/>
  <c r="F13" i="1" s="1"/>
  <c r="G13" i="1" l="1"/>
  <c r="H13" i="1" s="1"/>
  <c r="F7" i="1"/>
  <c r="F8" i="1"/>
  <c r="F9" i="1"/>
  <c r="F10" i="1"/>
  <c r="F11" i="1"/>
  <c r="F12" i="1"/>
  <c r="G12" i="1" l="1"/>
  <c r="H12" i="1" s="1"/>
  <c r="G11" i="1"/>
  <c r="H11" i="1" s="1"/>
  <c r="G10" i="1"/>
  <c r="H10" i="1" s="1"/>
  <c r="G9" i="1"/>
  <c r="H9" i="1" s="1"/>
  <c r="G8" i="1"/>
  <c r="H8" i="1" s="1"/>
  <c r="G7" i="1"/>
  <c r="H7" i="1" s="1"/>
  <c r="I7" i="1" s="1"/>
  <c r="J10" i="1" s="1"/>
</calcChain>
</file>

<file path=xl/sharedStrings.xml><?xml version="1.0" encoding="utf-8"?>
<sst xmlns="http://schemas.openxmlformats.org/spreadsheetml/2006/main" count="319" uniqueCount="42">
  <si>
    <t>Month</t>
  </si>
  <si>
    <t>Dominant Phytoplankton</t>
  </si>
  <si>
    <t>Dominant individual number</t>
  </si>
  <si>
    <t>%</t>
  </si>
  <si>
    <t>Number of individual</t>
  </si>
  <si>
    <t>n/N=Pi</t>
  </si>
  <si>
    <t>In Pi</t>
  </si>
  <si>
    <t>Pi In Pi</t>
  </si>
  <si>
    <t>Σ (sum) of Pi In Pi</t>
  </si>
  <si>
    <t>Coscinodiscus radiatus</t>
  </si>
  <si>
    <t>Coscinodiscus granii</t>
  </si>
  <si>
    <t>Rhizosolenia crassipina</t>
  </si>
  <si>
    <t>Thalassionema nitzioidis</t>
  </si>
  <si>
    <t>Thalassiothrix frauenfeldii</t>
  </si>
  <si>
    <t>Odontella sinensis</t>
  </si>
  <si>
    <t>Ceratium furca</t>
  </si>
  <si>
    <t>St-1</t>
  </si>
  <si>
    <t>Winter</t>
  </si>
  <si>
    <t xml:space="preserve">wrong </t>
  </si>
  <si>
    <t xml:space="preserve">its </t>
  </si>
  <si>
    <t>a</t>
  </si>
  <si>
    <t>sample</t>
  </si>
  <si>
    <t>St-2</t>
  </si>
  <si>
    <t>St-3</t>
  </si>
  <si>
    <t>st-4</t>
  </si>
  <si>
    <t>st -5</t>
  </si>
  <si>
    <t>St-6</t>
  </si>
  <si>
    <t>St-7</t>
  </si>
  <si>
    <t>St-8</t>
  </si>
  <si>
    <t>Summer</t>
  </si>
  <si>
    <t>st-1</t>
  </si>
  <si>
    <t>Lauderia annulata</t>
  </si>
  <si>
    <t>Pseudnitzhia pungens</t>
  </si>
  <si>
    <t>Stephanopyxis turris</t>
  </si>
  <si>
    <t>Skeletonema costatum</t>
  </si>
  <si>
    <t>st2</t>
  </si>
  <si>
    <t>st 3</t>
  </si>
  <si>
    <t>st 4</t>
  </si>
  <si>
    <t>st5</t>
  </si>
  <si>
    <t>st6</t>
  </si>
  <si>
    <t>st7</t>
  </si>
  <si>
    <t>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</si>
</sst>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105092</xdr:colOff>
      <xdr:row>5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001192" y="9703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001192" y="9703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∑24_(</a:t>
              </a:r>
              <a:r>
                <a:rPr lang="en-US" sz="1100" b="0" i="0">
                  <a:latin typeface="Cambria Math"/>
                </a:rPr>
                <a:t>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18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877492" y="9703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877492" y="9703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28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7944167" y="377069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944167" y="377069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38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7944167" y="59995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944167" y="59995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49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944167" y="822839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944167" y="822839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60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944167" y="106477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944167" y="106477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71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7944167" y="1306709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7944167" y="1306709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82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7944167" y="154864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7944167" y="154864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105092</xdr:colOff>
      <xdr:row>4</xdr:row>
      <xdr:rowOff>17843</xdr:rowOff>
    </xdr:from>
    <xdr:ext cx="1437958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801167" y="7798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801167" y="7798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18</xdr:row>
      <xdr:rowOff>17843</xdr:rowOff>
    </xdr:from>
    <xdr:ext cx="1437958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991792" y="7798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991792" y="7798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33</xdr:row>
      <xdr:rowOff>17843</xdr:rowOff>
    </xdr:from>
    <xdr:ext cx="1437958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991792" y="377069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991792" y="377069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49</xdr:row>
      <xdr:rowOff>17843</xdr:rowOff>
    </xdr:from>
    <xdr:ext cx="1437958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7991792" y="65710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991792" y="65710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64</xdr:row>
      <xdr:rowOff>17843</xdr:rowOff>
    </xdr:from>
    <xdr:ext cx="1437958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7991792" y="975239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991792" y="975239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78</xdr:row>
      <xdr:rowOff>17843</xdr:rowOff>
    </xdr:from>
    <xdr:ext cx="1437958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7991792" y="129337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991792" y="129337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92</xdr:row>
      <xdr:rowOff>17843</xdr:rowOff>
    </xdr:from>
    <xdr:ext cx="1437958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991792" y="1592459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7991792" y="1592459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105092</xdr:colOff>
      <xdr:row>107</xdr:row>
      <xdr:rowOff>17843</xdr:rowOff>
    </xdr:from>
    <xdr:ext cx="1437958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7991792" y="189154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7991792" y="18915443"/>
              <a:ext cx="1437958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105092</xdr:colOff>
      <xdr:row>6</xdr:row>
      <xdr:rowOff>17843</xdr:rowOff>
    </xdr:from>
    <xdr:ext cx="1466533" cy="33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7877492" y="9703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nary>
                    <m:naryPr>
                      <m:chr m:val="∑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  <m:r>
                        <a:rPr lang="en-US" sz="1100" i="1">
                          <a:latin typeface="Cambria Math"/>
                        </a:rPr>
                        <m:t>=</m:t>
                      </m:r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sub>
                    <m:sup>
                      <m:r>
                        <a:rPr lang="en-US" sz="1100" b="0" i="1">
                          <a:latin typeface="Cambria Math"/>
                        </a:rPr>
                        <m:t>𝑠</m:t>
                      </m:r>
                    </m:sup>
                    <m:e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𝐼𝑛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𝑃𝑖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877492" y="970343"/>
              <a:ext cx="1466533" cy="33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H 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i="0">
                  <a:latin typeface="Cambria Math"/>
                </a:rPr>
                <a:t>∑</a:t>
              </a:r>
              <a:r>
                <a:rPr lang="en-US" sz="1100" b="0" i="0">
                  <a:latin typeface="Cambria Math"/>
                </a:rPr>
                <a:t>_(𝑖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1)^𝑠▒〖𝑃𝑖 𝐼𝑛 𝑃𝑖〗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91"/>
  <sheetViews>
    <sheetView tabSelected="1" topLeftCell="A2" workbookViewId="0">
      <selection activeCell="E14" sqref="E14"/>
    </sheetView>
  </sheetViews>
  <sheetFormatPr defaultRowHeight="15" x14ac:dyDescent="0.25"/>
  <cols>
    <col min="2" max="2" width="28" customWidth="1"/>
    <col min="3" max="3" width="11.42578125" style="3" customWidth="1"/>
    <col min="4" max="4" width="9.140625" style="2"/>
    <col min="5" max="5" width="11.42578125" style="2" customWidth="1"/>
    <col min="6" max="6" width="11.5703125" style="3" bestFit="1" customWidth="1"/>
    <col min="7" max="9" width="12.28515625" style="3" bestFit="1" customWidth="1"/>
    <col min="10" max="10" width="28.140625" style="2" customWidth="1"/>
  </cols>
  <sheetData>
    <row r="4" spans="1:10" x14ac:dyDescent="0.25">
      <c r="F4" s="3" t="s">
        <v>17</v>
      </c>
    </row>
    <row r="5" spans="1:10" x14ac:dyDescent="0.25">
      <c r="A5" t="s">
        <v>16</v>
      </c>
    </row>
    <row r="6" spans="1:10" s="1" customFormat="1" ht="40.5" customHeight="1" x14ac:dyDescent="0.25">
      <c r="A6" s="1" t="s">
        <v>0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4" t="s">
        <v>8</v>
      </c>
      <c r="J6" s="2"/>
    </row>
    <row r="7" spans="1:10" x14ac:dyDescent="0.25">
      <c r="B7" s="5" t="s">
        <v>9</v>
      </c>
      <c r="C7" s="7">
        <v>905</v>
      </c>
      <c r="D7" s="2">
        <v>50</v>
      </c>
      <c r="E7" s="2">
        <v>453</v>
      </c>
      <c r="F7" s="3">
        <f>E7/E14</f>
        <v>0.22162426614481409</v>
      </c>
      <c r="G7" s="3">
        <f>LN(F7)</f>
        <v>-1.5067718258405611</v>
      </c>
      <c r="H7" s="3">
        <f>F7*G7</f>
        <v>-0.33393720014959599</v>
      </c>
      <c r="I7" s="7">
        <f>SUM(H7:H13)</f>
        <v>-1.7060299782964186</v>
      </c>
    </row>
    <row r="8" spans="1:10" x14ac:dyDescent="0.25">
      <c r="B8" t="s">
        <v>10</v>
      </c>
      <c r="C8" s="7"/>
      <c r="D8" s="2">
        <v>20</v>
      </c>
      <c r="E8" s="2">
        <v>181</v>
      </c>
      <c r="F8" s="3">
        <f>E8/E14</f>
        <v>8.85518590998043E-2</v>
      </c>
      <c r="G8" s="3">
        <f>LN(F8)</f>
        <v>-2.4241669200577696</v>
      </c>
      <c r="H8" s="3">
        <f t="shared" ref="H8:H13" si="0">F8*G8</f>
        <v>-0.21466448753936215</v>
      </c>
      <c r="I8" s="7"/>
    </row>
    <row r="9" spans="1:10" x14ac:dyDescent="0.25">
      <c r="B9" t="s">
        <v>11</v>
      </c>
      <c r="C9" s="3">
        <v>755</v>
      </c>
      <c r="D9" s="2">
        <v>80</v>
      </c>
      <c r="E9" s="2">
        <v>604</v>
      </c>
      <c r="F9" s="3">
        <f>E9/E14</f>
        <v>0.29549902152641877</v>
      </c>
      <c r="G9" s="3">
        <f t="shared" ref="G9:G13" si="1">LN(F9)</f>
        <v>-1.2190897533887801</v>
      </c>
      <c r="H9" s="3">
        <f t="shared" si="0"/>
        <v>-0.36023982927926768</v>
      </c>
      <c r="I9" s="7"/>
    </row>
    <row r="10" spans="1:10" x14ac:dyDescent="0.25">
      <c r="B10" t="s">
        <v>12</v>
      </c>
      <c r="C10" s="3">
        <v>272</v>
      </c>
      <c r="D10" s="2">
        <v>95</v>
      </c>
      <c r="E10" s="2">
        <v>258</v>
      </c>
      <c r="F10" s="3">
        <f>E10/E14</f>
        <v>0.12622309197651663</v>
      </c>
      <c r="G10" s="3">
        <f t="shared" si="1"/>
        <v>-2.0697043664019779</v>
      </c>
      <c r="H10" s="3">
        <f t="shared" si="0"/>
        <v>-0.26124448460455491</v>
      </c>
      <c r="I10" s="7"/>
      <c r="J10" s="2">
        <f>-(I7)</f>
        <v>1.7060299782964186</v>
      </c>
    </row>
    <row r="11" spans="1:10" x14ac:dyDescent="0.25">
      <c r="B11" t="s">
        <v>13</v>
      </c>
      <c r="C11" s="3">
        <v>453</v>
      </c>
      <c r="D11" s="2">
        <v>80</v>
      </c>
      <c r="E11" s="2">
        <v>362</v>
      </c>
      <c r="F11" s="3">
        <f>E11/E14</f>
        <v>0.1771037181996086</v>
      </c>
      <c r="G11" s="3">
        <f>LN(F11)</f>
        <v>-1.731019739497824</v>
      </c>
      <c r="H11" s="3">
        <f t="shared" si="0"/>
        <v>-0.30657003214198253</v>
      </c>
      <c r="I11" s="7"/>
    </row>
    <row r="12" spans="1:10" x14ac:dyDescent="0.25">
      <c r="B12" t="s">
        <v>14</v>
      </c>
      <c r="C12" s="3">
        <v>362</v>
      </c>
      <c r="D12" s="2">
        <v>50</v>
      </c>
      <c r="E12" s="2">
        <v>181</v>
      </c>
      <c r="F12" s="3">
        <f>E12/E14</f>
        <v>8.85518590998043E-2</v>
      </c>
      <c r="G12" s="3">
        <f t="shared" si="1"/>
        <v>-2.4241669200577696</v>
      </c>
      <c r="H12" s="3">
        <f t="shared" si="0"/>
        <v>-0.21466448753936215</v>
      </c>
      <c r="I12" s="7"/>
    </row>
    <row r="13" spans="1:10" x14ac:dyDescent="0.25">
      <c r="B13" t="s">
        <v>15</v>
      </c>
      <c r="C13" s="3">
        <v>7</v>
      </c>
      <c r="D13" s="2">
        <v>70</v>
      </c>
      <c r="E13" s="2">
        <v>5</v>
      </c>
      <c r="F13" s="3">
        <f>E13/E14</f>
        <v>2.446183953033268E-3</v>
      </c>
      <c r="G13" s="3">
        <f t="shared" si="1"/>
        <v>-6.0132260388894947</v>
      </c>
      <c r="H13" s="3">
        <f t="shared" si="0"/>
        <v>-1.4709457042293284E-2</v>
      </c>
      <c r="I13" s="7"/>
    </row>
    <row r="14" spans="1:10" x14ac:dyDescent="0.25">
      <c r="E14" s="2">
        <f>SUM(E7:E13)</f>
        <v>2044</v>
      </c>
    </row>
    <row r="18" spans="1:10" x14ac:dyDescent="0.25">
      <c r="A18" t="s">
        <v>22</v>
      </c>
    </row>
    <row r="19" spans="1:10" s="1" customFormat="1" ht="40.5" customHeight="1" x14ac:dyDescent="0.25">
      <c r="A19" s="1" t="s">
        <v>0</v>
      </c>
      <c r="B19" s="1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4" t="s">
        <v>8</v>
      </c>
      <c r="J19" s="2"/>
    </row>
    <row r="20" spans="1:10" x14ac:dyDescent="0.25">
      <c r="B20" s="5" t="s">
        <v>9</v>
      </c>
      <c r="C20" s="7">
        <v>991</v>
      </c>
      <c r="D20" s="2">
        <v>50</v>
      </c>
      <c r="E20" s="2">
        <v>496</v>
      </c>
      <c r="F20" s="3">
        <f>(E20/E27)</f>
        <v>0.3276089828269485</v>
      </c>
      <c r="G20" s="3">
        <f>LN(F20)</f>
        <v>-1.1159345072724665</v>
      </c>
      <c r="H20" s="3">
        <f>(F20*G20)</f>
        <v>-0.36559016882902468</v>
      </c>
      <c r="I20" s="7">
        <f>SUM(H20:H26)</f>
        <v>-1.7103772672180588</v>
      </c>
    </row>
    <row r="21" spans="1:10" x14ac:dyDescent="0.25">
      <c r="B21" t="s">
        <v>10</v>
      </c>
      <c r="C21" s="7"/>
      <c r="D21" s="2">
        <v>20</v>
      </c>
      <c r="E21" s="2">
        <v>198</v>
      </c>
      <c r="F21" s="3">
        <f>(E21/E27)</f>
        <v>0.13077939233817701</v>
      </c>
      <c r="G21" s="3">
        <f t="shared" ref="G21:G26" si="2">LN(F21)</f>
        <v>-2.0342434033028587</v>
      </c>
      <c r="H21" s="3">
        <f t="shared" ref="H21:H26" si="3">(F21*G21)</f>
        <v>-0.26603711615189302</v>
      </c>
      <c r="I21" s="7"/>
    </row>
    <row r="22" spans="1:10" x14ac:dyDescent="0.25">
      <c r="B22" t="s">
        <v>11</v>
      </c>
      <c r="C22" s="3">
        <v>286</v>
      </c>
      <c r="D22" s="2">
        <v>80</v>
      </c>
      <c r="E22" s="2">
        <v>229</v>
      </c>
      <c r="F22" s="3">
        <f>(E22/E27)</f>
        <v>0.15125495376486128</v>
      </c>
      <c r="G22" s="3">
        <f t="shared" si="2"/>
        <v>-1.8887884304431546</v>
      </c>
      <c r="H22" s="3">
        <f t="shared" si="3"/>
        <v>-0.28568860671828428</v>
      </c>
      <c r="I22" s="7"/>
    </row>
    <row r="23" spans="1:10" x14ac:dyDescent="0.25">
      <c r="B23" t="s">
        <v>12</v>
      </c>
      <c r="C23" s="3">
        <v>132</v>
      </c>
      <c r="D23" s="2">
        <v>95</v>
      </c>
      <c r="E23" s="2">
        <v>125</v>
      </c>
      <c r="F23" s="3">
        <f>(E23/E27)</f>
        <v>8.2562747688243066E-2</v>
      </c>
      <c r="G23" s="3">
        <f t="shared" si="2"/>
        <v>-2.4941966966950928</v>
      </c>
      <c r="H23" s="3">
        <f t="shared" si="3"/>
        <v>-0.20592773255408625</v>
      </c>
      <c r="I23" s="7"/>
      <c r="J23" s="2">
        <v>1.7103772699999999</v>
      </c>
    </row>
    <row r="24" spans="1:10" x14ac:dyDescent="0.25">
      <c r="B24" t="s">
        <v>13</v>
      </c>
      <c r="C24" s="3">
        <v>397</v>
      </c>
      <c r="D24" s="2">
        <v>80</v>
      </c>
      <c r="E24" s="2">
        <v>318</v>
      </c>
      <c r="F24" s="3">
        <f>(E24/E27)</f>
        <v>0.21003963011889035</v>
      </c>
      <c r="G24" s="3">
        <f t="shared" si="2"/>
        <v>-1.5604590512172174</v>
      </c>
      <c r="H24" s="3">
        <f t="shared" si="3"/>
        <v>-0.32775824193333891</v>
      </c>
      <c r="I24" s="7"/>
    </row>
    <row r="25" spans="1:10" x14ac:dyDescent="0.25">
      <c r="B25" t="s">
        <v>14</v>
      </c>
      <c r="C25" s="3">
        <v>265</v>
      </c>
      <c r="D25" s="2">
        <v>50</v>
      </c>
      <c r="E25" s="2">
        <v>133</v>
      </c>
      <c r="F25" s="3">
        <f>(E25/E27)</f>
        <v>8.7846763540290626E-2</v>
      </c>
      <c r="G25" s="3">
        <f t="shared" si="2"/>
        <v>-2.4321613057756402</v>
      </c>
      <c r="H25" s="3">
        <f t="shared" si="3"/>
        <v>-0.21365749912031715</v>
      </c>
      <c r="I25" s="7"/>
    </row>
    <row r="26" spans="1:10" x14ac:dyDescent="0.25">
      <c r="B26" t="s">
        <v>15</v>
      </c>
      <c r="C26" s="3">
        <v>22</v>
      </c>
      <c r="D26" s="2">
        <v>70</v>
      </c>
      <c r="E26" s="2">
        <v>15</v>
      </c>
      <c r="F26" s="3">
        <f>(E26/E27)</f>
        <v>9.9075297225891673E-3</v>
      </c>
      <c r="G26" s="3">
        <f t="shared" si="2"/>
        <v>-4.6144602328951843</v>
      </c>
      <c r="H26" s="3">
        <f t="shared" si="3"/>
        <v>-4.5717901911114772E-2</v>
      </c>
      <c r="I26" s="7"/>
    </row>
    <row r="27" spans="1:10" x14ac:dyDescent="0.25">
      <c r="E27" s="2">
        <f>(SUM(E20,E21,E22,E23,E24,E25,E26))</f>
        <v>1514</v>
      </c>
    </row>
    <row r="28" spans="1:10" x14ac:dyDescent="0.25">
      <c r="A28" t="s">
        <v>23</v>
      </c>
    </row>
    <row r="29" spans="1:10" s="1" customFormat="1" ht="40.5" customHeight="1" x14ac:dyDescent="0.25">
      <c r="A29" s="1" t="s">
        <v>0</v>
      </c>
      <c r="B29" s="1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4" t="s">
        <v>8</v>
      </c>
      <c r="J29" s="2"/>
    </row>
    <row r="30" spans="1:10" x14ac:dyDescent="0.25">
      <c r="B30" s="5" t="s">
        <v>9</v>
      </c>
      <c r="C30" s="7">
        <v>944</v>
      </c>
      <c r="D30" s="2">
        <v>40</v>
      </c>
      <c r="E30" s="2">
        <v>378</v>
      </c>
      <c r="F30" s="3">
        <f>E30/E37</f>
        <v>0.21900347624565469</v>
      </c>
      <c r="G30" s="3">
        <f>LN(F30)</f>
        <v>-1.5186676760237856</v>
      </c>
      <c r="H30" s="3">
        <f>(F30*G30)</f>
        <v>-0.33259350031111873</v>
      </c>
      <c r="I30" s="7">
        <f>SUM(H30:H36)</f>
        <v>-1.7718903700490682</v>
      </c>
    </row>
    <row r="31" spans="1:10" x14ac:dyDescent="0.25">
      <c r="B31" t="s">
        <v>10</v>
      </c>
      <c r="C31" s="7"/>
      <c r="D31" s="2">
        <v>30</v>
      </c>
      <c r="E31" s="2">
        <v>283</v>
      </c>
      <c r="F31" s="3">
        <f>(E31/E37)</f>
        <v>0.16396292004634994</v>
      </c>
      <c r="G31" s="3">
        <f t="shared" ref="G31:G36" si="4">LN(F31)</f>
        <v>-1.8081149740001357</v>
      </c>
      <c r="H31" s="3">
        <f t="shared" ref="H31:H36" si="5">(F31*G31)</f>
        <v>-0.29646381091659235</v>
      </c>
      <c r="I31" s="7"/>
    </row>
    <row r="32" spans="1:10" x14ac:dyDescent="0.25">
      <c r="B32" t="s">
        <v>11</v>
      </c>
      <c r="C32" s="3">
        <v>587</v>
      </c>
      <c r="D32" s="2">
        <v>75</v>
      </c>
      <c r="E32" s="2">
        <v>440</v>
      </c>
      <c r="F32" s="3">
        <f>(E32/E37)</f>
        <v>0.25492468134414831</v>
      </c>
      <c r="G32" s="3">
        <f t="shared" si="4"/>
        <v>-1.3667871447310664</v>
      </c>
      <c r="H32" s="3">
        <f t="shared" si="5"/>
        <v>-0.3484277773358454</v>
      </c>
      <c r="I32" s="7"/>
    </row>
    <row r="33" spans="1:10" x14ac:dyDescent="0.25">
      <c r="B33" t="s">
        <v>12</v>
      </c>
      <c r="C33" s="3">
        <v>153</v>
      </c>
      <c r="D33" s="2">
        <v>90</v>
      </c>
      <c r="E33" s="2">
        <v>138</v>
      </c>
      <c r="F33" s="3">
        <f>(E33/E37)</f>
        <v>7.9953650057937434E-2</v>
      </c>
      <c r="G33" s="3">
        <f t="shared" si="4"/>
        <v>-2.5263081864861685</v>
      </c>
      <c r="H33" s="3">
        <f t="shared" si="5"/>
        <v>-0.20198756068081766</v>
      </c>
      <c r="I33" s="7"/>
      <c r="J33" s="2">
        <v>1.7718903699999999</v>
      </c>
    </row>
    <row r="34" spans="1:10" x14ac:dyDescent="0.25">
      <c r="B34" t="s">
        <v>13</v>
      </c>
      <c r="C34" s="3">
        <v>357</v>
      </c>
      <c r="D34" s="2">
        <v>85</v>
      </c>
      <c r="E34" s="2">
        <v>303</v>
      </c>
      <c r="F34" s="3">
        <f>(E34/E37)</f>
        <v>0.17555040556199306</v>
      </c>
      <c r="G34" s="3">
        <f t="shared" si="4"/>
        <v>-1.7398290661340041</v>
      </c>
      <c r="H34" s="3">
        <f t="shared" si="5"/>
        <v>-0.30542769816836807</v>
      </c>
      <c r="I34" s="7"/>
    </row>
    <row r="35" spans="1:10" x14ac:dyDescent="0.25">
      <c r="B35" t="s">
        <v>14</v>
      </c>
      <c r="C35" s="3">
        <v>255</v>
      </c>
      <c r="D35" s="2">
        <v>60</v>
      </c>
      <c r="E35" s="2">
        <v>153</v>
      </c>
      <c r="F35" s="3">
        <f>(E35/E37)</f>
        <v>8.8644264194669753E-2</v>
      </c>
      <c r="G35" s="3">
        <f t="shared" si="4"/>
        <v>-2.4231239502509379</v>
      </c>
      <c r="H35" s="3">
        <f t="shared" si="5"/>
        <v>-0.21479603962247595</v>
      </c>
      <c r="I35" s="7"/>
    </row>
    <row r="36" spans="1:10" x14ac:dyDescent="0.25">
      <c r="B36" t="s">
        <v>15</v>
      </c>
      <c r="C36" s="3">
        <v>51</v>
      </c>
      <c r="D36" s="2">
        <v>60</v>
      </c>
      <c r="E36" s="2">
        <v>31</v>
      </c>
      <c r="F36" s="3">
        <f>(E36/E37)</f>
        <v>1.7960602549246814E-2</v>
      </c>
      <c r="G36" s="3">
        <f t="shared" si="4"/>
        <v>-4.0195746671582269</v>
      </c>
      <c r="H36" s="3">
        <f t="shared" si="5"/>
        <v>-7.2193983013849966E-2</v>
      </c>
      <c r="I36" s="7"/>
    </row>
    <row r="37" spans="1:10" x14ac:dyDescent="0.25">
      <c r="E37" s="2">
        <f>SUM(E30:E36)</f>
        <v>1726</v>
      </c>
    </row>
    <row r="38" spans="1:10" x14ac:dyDescent="0.25">
      <c r="A38" t="s">
        <v>24</v>
      </c>
    </row>
    <row r="39" spans="1:10" s="1" customFormat="1" ht="40.5" customHeight="1" x14ac:dyDescent="0.25">
      <c r="A39" s="1" t="s">
        <v>0</v>
      </c>
      <c r="B39" s="1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4" t="s">
        <v>8</v>
      </c>
      <c r="J39" s="2"/>
    </row>
    <row r="40" spans="1:10" x14ac:dyDescent="0.25">
      <c r="B40" s="5" t="s">
        <v>9</v>
      </c>
      <c r="C40" s="7">
        <v>914</v>
      </c>
      <c r="D40" s="2">
        <v>65</v>
      </c>
      <c r="E40" s="2">
        <v>594</v>
      </c>
      <c r="F40" s="3">
        <f>(E40/E47)</f>
        <v>0.33559322033898303</v>
      </c>
      <c r="G40" s="3">
        <f>LN(F40)</f>
        <v>-1.09185550620523</v>
      </c>
      <c r="H40" s="3">
        <f>(F40*G40)</f>
        <v>-0.36641930547226359</v>
      </c>
      <c r="I40" s="7">
        <f>SUM(H40:H46)</f>
        <v>-1.6236202602174405</v>
      </c>
    </row>
    <row r="41" spans="1:10" x14ac:dyDescent="0.25">
      <c r="B41" t="s">
        <v>10</v>
      </c>
      <c r="C41" s="7"/>
      <c r="D41" s="2">
        <v>15</v>
      </c>
      <c r="E41" s="2">
        <v>137</v>
      </c>
      <c r="F41" s="3">
        <f>(E41/E47)</f>
        <v>7.740112994350283E-2</v>
      </c>
      <c r="G41" s="3">
        <f>LN(F41)</f>
        <v>-2.5587538997397496</v>
      </c>
      <c r="H41" s="3">
        <f t="shared" ref="H41:H46" si="6">(F41*G41)</f>
        <v>-0.19805044308720099</v>
      </c>
      <c r="I41" s="7"/>
    </row>
    <row r="42" spans="1:10" x14ac:dyDescent="0.25">
      <c r="B42" t="s">
        <v>11</v>
      </c>
      <c r="C42" s="3">
        <v>178</v>
      </c>
      <c r="D42" s="2">
        <v>85</v>
      </c>
      <c r="E42" s="2">
        <v>153</v>
      </c>
      <c r="F42" s="3">
        <f>(E42/E47)</f>
        <v>8.6440677966101692E-2</v>
      </c>
      <c r="G42" s="3">
        <f t="shared" ref="G42:G46" si="7">LN(F42)</f>
        <v>-2.4482969041754394</v>
      </c>
      <c r="H42" s="3">
        <f t="shared" si="6"/>
        <v>-0.21163244425923289</v>
      </c>
      <c r="I42" s="7"/>
    </row>
    <row r="43" spans="1:10" x14ac:dyDescent="0.25">
      <c r="B43" t="s">
        <v>12</v>
      </c>
      <c r="C43" s="3">
        <v>112</v>
      </c>
      <c r="D43" s="2">
        <v>95</v>
      </c>
      <c r="E43" s="2">
        <v>106</v>
      </c>
      <c r="F43" s="3">
        <f>(E43/E47)</f>
        <v>5.9887005649717516E-2</v>
      </c>
      <c r="G43" s="3">
        <f t="shared" si="7"/>
        <v>-2.8152957314558078</v>
      </c>
      <c r="H43" s="3">
        <f t="shared" si="6"/>
        <v>-0.16859963137531958</v>
      </c>
      <c r="I43" s="7"/>
      <c r="J43" s="2">
        <v>1.62362026</v>
      </c>
    </row>
    <row r="44" spans="1:10" x14ac:dyDescent="0.25">
      <c r="B44" t="s">
        <v>13</v>
      </c>
      <c r="C44" s="3">
        <v>535</v>
      </c>
      <c r="D44" s="2">
        <v>90</v>
      </c>
      <c r="E44" s="2">
        <v>482</v>
      </c>
      <c r="F44" s="3">
        <f>(E44/E47)</f>
        <v>0.27231638418079096</v>
      </c>
      <c r="G44" s="3">
        <f t="shared" si="7"/>
        <v>-1.3007907115172745</v>
      </c>
      <c r="H44" s="3">
        <f t="shared" si="6"/>
        <v>-0.35422662313634257</v>
      </c>
      <c r="I44" s="7"/>
    </row>
    <row r="45" spans="1:10" x14ac:dyDescent="0.25">
      <c r="B45" t="s">
        <v>14</v>
      </c>
      <c r="C45" s="3">
        <v>335</v>
      </c>
      <c r="D45" s="2">
        <v>86</v>
      </c>
      <c r="E45" s="2">
        <v>288</v>
      </c>
      <c r="F45" s="3">
        <f>(E45/E47)</f>
        <v>0.16271186440677965</v>
      </c>
      <c r="G45" s="3">
        <f t="shared" si="7"/>
        <v>-1.8157743454319291</v>
      </c>
      <c r="H45" s="3">
        <f t="shared" si="6"/>
        <v>-0.29544802908722911</v>
      </c>
      <c r="I45" s="7"/>
    </row>
    <row r="46" spans="1:10" x14ac:dyDescent="0.25">
      <c r="B46" t="s">
        <v>15</v>
      </c>
      <c r="C46" s="3">
        <v>23</v>
      </c>
      <c r="D46" s="2">
        <v>40</v>
      </c>
      <c r="E46" s="2">
        <v>10</v>
      </c>
      <c r="F46" s="3">
        <f>(E46/E47)</f>
        <v>5.6497175141242938E-3</v>
      </c>
      <c r="G46" s="3">
        <f t="shared" si="7"/>
        <v>-5.1761497325738288</v>
      </c>
      <c r="H46" s="3">
        <f t="shared" si="6"/>
        <v>-2.9243783799852142E-2</v>
      </c>
      <c r="I46" s="7"/>
    </row>
    <row r="47" spans="1:10" x14ac:dyDescent="0.25">
      <c r="E47" s="2">
        <f>SUM(E40:E46)</f>
        <v>1770</v>
      </c>
    </row>
    <row r="49" spans="1:10" x14ac:dyDescent="0.25">
      <c r="A49" t="s">
        <v>25</v>
      </c>
    </row>
    <row r="50" spans="1:10" s="1" customFormat="1" ht="40.5" customHeight="1" x14ac:dyDescent="0.25">
      <c r="A50" s="1" t="s">
        <v>0</v>
      </c>
      <c r="B50" s="1" t="s">
        <v>1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4" t="s">
        <v>8</v>
      </c>
      <c r="J50" s="2"/>
    </row>
    <row r="51" spans="1:10" x14ac:dyDescent="0.25">
      <c r="B51" s="5" t="s">
        <v>9</v>
      </c>
      <c r="C51" s="7">
        <v>1771</v>
      </c>
      <c r="D51" s="2">
        <v>45</v>
      </c>
      <c r="E51" s="2">
        <v>797</v>
      </c>
      <c r="F51" s="3">
        <f>(E51/E58)</f>
        <v>0.29694485842026824</v>
      </c>
      <c r="G51" s="3">
        <f>LN(F51)</f>
        <v>-1.2142088193013574</v>
      </c>
      <c r="H51" s="3">
        <f>(F51*G51)</f>
        <v>-0.36055306594008263</v>
      </c>
      <c r="I51" s="7">
        <f>SUM(H51:H57)</f>
        <v>-1.6528015155721674</v>
      </c>
    </row>
    <row r="52" spans="1:10" x14ac:dyDescent="0.25">
      <c r="B52" t="s">
        <v>10</v>
      </c>
      <c r="C52" s="7"/>
      <c r="D52" s="2">
        <v>25</v>
      </c>
      <c r="E52" s="2">
        <v>443</v>
      </c>
      <c r="F52" s="3">
        <f>(E52/E58)</f>
        <v>0.16505216095380029</v>
      </c>
      <c r="G52" s="3">
        <f t="shared" ref="G52:G57" si="8">LN(F52)</f>
        <v>-1.8014937280464367</v>
      </c>
      <c r="H52" s="3">
        <f t="shared" ref="H52:H57" si="9">(F52*G52)</f>
        <v>-0.29734043275878219</v>
      </c>
      <c r="I52" s="7"/>
    </row>
    <row r="53" spans="1:10" x14ac:dyDescent="0.25">
      <c r="B53" t="s">
        <v>11</v>
      </c>
      <c r="C53" s="3">
        <v>539</v>
      </c>
      <c r="D53" s="2">
        <v>85</v>
      </c>
      <c r="E53" s="2">
        <v>458</v>
      </c>
      <c r="F53" s="3">
        <f>(E53/E58)</f>
        <v>0.1706408345752608</v>
      </c>
      <c r="G53" s="3">
        <f t="shared" si="8"/>
        <v>-1.7681943139773875</v>
      </c>
      <c r="H53" s="3">
        <f t="shared" si="9"/>
        <v>-0.30172615342833214</v>
      </c>
      <c r="I53" s="7"/>
    </row>
    <row r="54" spans="1:10" x14ac:dyDescent="0.25">
      <c r="B54" t="s">
        <v>12</v>
      </c>
      <c r="C54" s="3">
        <v>96</v>
      </c>
      <c r="D54" s="2">
        <v>85</v>
      </c>
      <c r="E54" s="2">
        <v>82</v>
      </c>
      <c r="F54" s="3">
        <f>(E54/E58)</f>
        <v>3.0551415797317436E-2</v>
      </c>
      <c r="G54" s="3">
        <f t="shared" si="8"/>
        <v>-3.4883442508273195</v>
      </c>
      <c r="H54" s="3">
        <f t="shared" si="9"/>
        <v>-0.10657385565120722</v>
      </c>
      <c r="I54" s="7"/>
      <c r="J54" s="2">
        <v>1.6528015199999999</v>
      </c>
    </row>
    <row r="55" spans="1:10" x14ac:dyDescent="0.25">
      <c r="B55" t="s">
        <v>13</v>
      </c>
      <c r="C55" s="3">
        <v>924</v>
      </c>
      <c r="D55" s="2">
        <v>75</v>
      </c>
      <c r="E55" s="2">
        <v>693</v>
      </c>
      <c r="F55" s="3">
        <f>(E55/E58)</f>
        <v>0.25819672131147542</v>
      </c>
      <c r="G55" s="3">
        <f t="shared" si="8"/>
        <v>-1.3540334989016691</v>
      </c>
      <c r="H55" s="3">
        <f t="shared" si="9"/>
        <v>-0.3496070099623162</v>
      </c>
      <c r="I55" s="7"/>
    </row>
    <row r="56" spans="1:10" x14ac:dyDescent="0.25">
      <c r="B56" t="s">
        <v>14</v>
      </c>
      <c r="C56" s="3">
        <v>231</v>
      </c>
      <c r="D56" s="2">
        <v>75</v>
      </c>
      <c r="E56" s="2">
        <v>173</v>
      </c>
      <c r="F56" s="3">
        <f>(E56/E58)</f>
        <v>6.4456035767511174E-2</v>
      </c>
      <c r="G56" s="3">
        <f t="shared" si="8"/>
        <v>-2.7417719035937935</v>
      </c>
      <c r="H56" s="3">
        <f t="shared" si="9"/>
        <v>-0.17672374788439876</v>
      </c>
      <c r="I56" s="7"/>
    </row>
    <row r="57" spans="1:10" x14ac:dyDescent="0.25">
      <c r="B57" t="s">
        <v>15</v>
      </c>
      <c r="C57" s="3">
        <v>54</v>
      </c>
      <c r="D57" s="2">
        <v>70</v>
      </c>
      <c r="E57" s="2">
        <v>38</v>
      </c>
      <c r="F57" s="3">
        <f>(E57/E58)</f>
        <v>1.4157973174366617E-2</v>
      </c>
      <c r="G57" s="3">
        <f t="shared" si="8"/>
        <v>-4.2574773383651863</v>
      </c>
      <c r="H57" s="3">
        <f t="shared" si="9"/>
        <v>-6.0277249947048091E-2</v>
      </c>
      <c r="I57" s="7"/>
    </row>
    <row r="58" spans="1:10" x14ac:dyDescent="0.25">
      <c r="E58" s="2">
        <f>SUM(E51:E57)</f>
        <v>2684</v>
      </c>
    </row>
    <row r="60" spans="1:10" x14ac:dyDescent="0.25">
      <c r="A60" t="s">
        <v>26</v>
      </c>
    </row>
    <row r="61" spans="1:10" s="1" customFormat="1" ht="40.5" customHeight="1" x14ac:dyDescent="0.25">
      <c r="A61" s="1" t="s">
        <v>0</v>
      </c>
      <c r="B61" s="1" t="s">
        <v>1</v>
      </c>
      <c r="C61" s="3" t="s">
        <v>2</v>
      </c>
      <c r="D61" s="3" t="s">
        <v>3</v>
      </c>
      <c r="E61" s="3" t="s">
        <v>4</v>
      </c>
      <c r="F61" s="3" t="s">
        <v>5</v>
      </c>
      <c r="G61" s="3" t="s">
        <v>6</v>
      </c>
      <c r="H61" s="3" t="s">
        <v>7</v>
      </c>
      <c r="I61" s="4" t="s">
        <v>8</v>
      </c>
      <c r="J61" s="2"/>
    </row>
    <row r="62" spans="1:10" x14ac:dyDescent="0.25">
      <c r="B62" s="5" t="s">
        <v>9</v>
      </c>
      <c r="C62" s="7">
        <v>3845</v>
      </c>
      <c r="D62" s="2">
        <v>65</v>
      </c>
      <c r="E62" s="2">
        <v>2500</v>
      </c>
      <c r="F62" s="3">
        <f>(E62/E69)</f>
        <v>0.30936765251825271</v>
      </c>
      <c r="G62" s="3">
        <f>LN(F62)</f>
        <v>-1.1732248953771554</v>
      </c>
      <c r="H62" s="3">
        <f>(G62*F62)</f>
        <v>-0.3629578317588032</v>
      </c>
      <c r="I62" s="7">
        <f>SUM(H62:H68)</f>
        <v>-1.6727004662712801</v>
      </c>
    </row>
    <row r="63" spans="1:10" x14ac:dyDescent="0.25">
      <c r="B63" t="s">
        <v>10</v>
      </c>
      <c r="C63" s="7"/>
      <c r="D63" s="2">
        <v>25</v>
      </c>
      <c r="E63" s="2">
        <v>961</v>
      </c>
      <c r="F63" s="3">
        <f>(E63/E69)</f>
        <v>0.11892092562801633</v>
      </c>
      <c r="G63" s="3">
        <f t="shared" ref="G63:G68" si="10">LN(F63)</f>
        <v>-2.1292964972631552</v>
      </c>
      <c r="H63" s="3">
        <f t="shared" ref="H63:H68" si="11">(G63*F63)</f>
        <v>-0.25321791039102737</v>
      </c>
      <c r="I63" s="7"/>
    </row>
    <row r="64" spans="1:10" x14ac:dyDescent="0.25">
      <c r="B64" t="s">
        <v>11</v>
      </c>
      <c r="C64" s="3">
        <v>2746</v>
      </c>
      <c r="D64" s="2">
        <v>80</v>
      </c>
      <c r="E64" s="2">
        <v>2197</v>
      </c>
      <c r="F64" s="3">
        <f>(E64/E69)</f>
        <v>0.27187229303304045</v>
      </c>
      <c r="G64" s="3">
        <f t="shared" si="10"/>
        <v>-1.3024228338488375</v>
      </c>
      <c r="H64" s="3">
        <f t="shared" si="11"/>
        <v>-0.35409268233707408</v>
      </c>
      <c r="I64" s="7"/>
    </row>
    <row r="65" spans="1:10" x14ac:dyDescent="0.25">
      <c r="B65" t="s">
        <v>12</v>
      </c>
      <c r="C65" s="3">
        <v>659</v>
      </c>
      <c r="D65" s="2">
        <v>76</v>
      </c>
      <c r="E65" s="2">
        <v>501</v>
      </c>
      <c r="F65" s="3">
        <f>(E65/E69)</f>
        <v>6.1997277564657838E-2</v>
      </c>
      <c r="G65" s="3">
        <f t="shared" si="10"/>
        <v>-2.7806648051485827</v>
      </c>
      <c r="H65" s="3">
        <f t="shared" si="11"/>
        <v>-0.1723936477390719</v>
      </c>
      <c r="I65" s="7"/>
      <c r="J65" s="2">
        <v>1.6727004700000001</v>
      </c>
    </row>
    <row r="66" spans="1:10" x14ac:dyDescent="0.25">
      <c r="B66" t="s">
        <v>13</v>
      </c>
      <c r="C66" s="3">
        <v>1648</v>
      </c>
      <c r="D66" s="2">
        <v>72</v>
      </c>
      <c r="E66" s="2">
        <v>1187</v>
      </c>
      <c r="F66" s="3">
        <f>(E66/E69)</f>
        <v>0.14688776141566637</v>
      </c>
      <c r="G66" s="3">
        <f t="shared" si="10"/>
        <v>-1.9180865116237797</v>
      </c>
      <c r="H66" s="3">
        <f t="shared" si="11"/>
        <v>-0.28174343389400153</v>
      </c>
      <c r="I66" s="7"/>
    </row>
    <row r="67" spans="1:10" x14ac:dyDescent="0.25">
      <c r="B67" t="s">
        <v>14</v>
      </c>
      <c r="C67" s="3">
        <v>1099</v>
      </c>
      <c r="D67" s="2">
        <v>60</v>
      </c>
      <c r="E67" s="2">
        <v>659</v>
      </c>
      <c r="F67" s="3">
        <f>(E67/E69)</f>
        <v>8.154931320381141E-2</v>
      </c>
      <c r="G67" s="3">
        <f t="shared" si="10"/>
        <v>-2.5065473717309406</v>
      </c>
      <c r="H67" s="3">
        <f t="shared" si="11"/>
        <v>-0.20440721667747677</v>
      </c>
      <c r="I67" s="7"/>
    </row>
    <row r="68" spans="1:10" x14ac:dyDescent="0.25">
      <c r="B68" t="s">
        <v>15</v>
      </c>
      <c r="C68" s="3">
        <v>151</v>
      </c>
      <c r="D68" s="2">
        <v>30</v>
      </c>
      <c r="E68" s="2">
        <v>76</v>
      </c>
      <c r="F68" s="3">
        <f>(E68/E69)</f>
        <v>9.4047766365548818E-3</v>
      </c>
      <c r="G68" s="3">
        <f t="shared" si="10"/>
        <v>-4.6665375659471167</v>
      </c>
      <c r="H68" s="3">
        <f t="shared" si="11"/>
        <v>-4.3887743473825132E-2</v>
      </c>
      <c r="I68" s="7"/>
    </row>
    <row r="69" spans="1:10" x14ac:dyDescent="0.25">
      <c r="E69" s="2">
        <f>SUM(E62:E68)</f>
        <v>8081</v>
      </c>
    </row>
    <row r="71" spans="1:10" x14ac:dyDescent="0.25">
      <c r="A71" t="s">
        <v>27</v>
      </c>
    </row>
    <row r="72" spans="1:10" s="1" customFormat="1" ht="40.5" customHeight="1" x14ac:dyDescent="0.25">
      <c r="A72" s="1" t="s">
        <v>0</v>
      </c>
      <c r="B72" s="1" t="s">
        <v>1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4" t="s">
        <v>8</v>
      </c>
      <c r="J72" s="2"/>
    </row>
    <row r="73" spans="1:10" x14ac:dyDescent="0.25">
      <c r="B73" s="5" t="s">
        <v>9</v>
      </c>
      <c r="C73" s="7">
        <v>1885</v>
      </c>
      <c r="D73" s="2">
        <v>50</v>
      </c>
      <c r="E73" s="2">
        <v>943</v>
      </c>
      <c r="F73" s="3">
        <f>(E73/E80)</f>
        <v>0.29095958037642705</v>
      </c>
      <c r="G73" s="3">
        <f>LN(F73)</f>
        <v>-1.2345709205080897</v>
      </c>
      <c r="H73" s="3">
        <f>(G73*F73)</f>
        <v>-0.35921023697597304</v>
      </c>
      <c r="I73" s="7">
        <f>SUM(H73:H79)</f>
        <v>-1.6886777786545872</v>
      </c>
    </row>
    <row r="74" spans="1:10" x14ac:dyDescent="0.25">
      <c r="B74" t="s">
        <v>10</v>
      </c>
      <c r="C74" s="7"/>
      <c r="D74" s="2">
        <v>20</v>
      </c>
      <c r="E74" s="2">
        <v>377</v>
      </c>
      <c r="F74" s="3">
        <f>(E74/E80)</f>
        <v>0.11632212280160445</v>
      </c>
      <c r="G74" s="3">
        <f t="shared" ref="G74:G79" si="12">LN(F74)</f>
        <v>-2.1513920156935367</v>
      </c>
      <c r="H74" s="3">
        <f t="shared" ref="H74:H79" si="13">(G74*F74)</f>
        <v>-0.2502544862438949</v>
      </c>
      <c r="I74" s="7"/>
    </row>
    <row r="75" spans="1:10" x14ac:dyDescent="0.25">
      <c r="B75" t="s">
        <v>11</v>
      </c>
      <c r="C75" s="3">
        <v>1389</v>
      </c>
      <c r="D75" s="2">
        <v>65</v>
      </c>
      <c r="E75" s="2">
        <v>903</v>
      </c>
      <c r="F75" s="3">
        <f>(E75/E80)</f>
        <v>0.27861771058315332</v>
      </c>
      <c r="G75" s="3">
        <f t="shared" si="12"/>
        <v>-1.2779146497245621</v>
      </c>
      <c r="H75" s="3">
        <f t="shared" si="13"/>
        <v>-0.35604965402692978</v>
      </c>
      <c r="I75" s="7"/>
    </row>
    <row r="76" spans="1:10" x14ac:dyDescent="0.25">
      <c r="B76" t="s">
        <v>12</v>
      </c>
      <c r="C76" s="3">
        <v>372</v>
      </c>
      <c r="D76" s="2">
        <v>75</v>
      </c>
      <c r="E76" s="2">
        <v>279</v>
      </c>
      <c r="F76" s="3">
        <f>(E76/E80)</f>
        <v>8.608454180808392E-2</v>
      </c>
      <c r="G76" s="3">
        <f t="shared" si="12"/>
        <v>-2.4524254213201817</v>
      </c>
      <c r="H76" s="3">
        <f t="shared" si="13"/>
        <v>-0.21111591871284499</v>
      </c>
      <c r="I76" s="7"/>
      <c r="J76" s="2">
        <v>1.6886777799999999</v>
      </c>
    </row>
    <row r="77" spans="1:10" x14ac:dyDescent="0.25">
      <c r="B77" t="s">
        <v>13</v>
      </c>
      <c r="C77" s="3">
        <v>248</v>
      </c>
      <c r="D77" s="2">
        <v>80</v>
      </c>
      <c r="E77" s="2">
        <v>198</v>
      </c>
      <c r="F77" s="3">
        <f>(E77/E80)</f>
        <v>6.1092255476704722E-2</v>
      </c>
      <c r="G77" s="3">
        <f t="shared" si="12"/>
        <v>-2.7953701724470119</v>
      </c>
      <c r="H77" s="3">
        <f t="shared" si="13"/>
        <v>-0.17077546872709298</v>
      </c>
      <c r="I77" s="7"/>
    </row>
    <row r="78" spans="1:10" x14ac:dyDescent="0.25">
      <c r="B78" t="s">
        <v>14</v>
      </c>
      <c r="C78" s="3">
        <v>774</v>
      </c>
      <c r="D78" s="2">
        <v>65</v>
      </c>
      <c r="E78" s="2">
        <v>503</v>
      </c>
      <c r="F78" s="3">
        <f>(E78/E80)</f>
        <v>0.15519901265041655</v>
      </c>
      <c r="G78" s="3">
        <f t="shared" si="12"/>
        <v>-1.8630470330418081</v>
      </c>
      <c r="H78" s="3">
        <f t="shared" si="13"/>
        <v>-0.28914306004937662</v>
      </c>
      <c r="I78" s="7"/>
    </row>
    <row r="79" spans="1:10" x14ac:dyDescent="0.25">
      <c r="B79" t="s">
        <v>15</v>
      </c>
      <c r="C79" s="3">
        <v>59</v>
      </c>
      <c r="D79" s="2">
        <v>65</v>
      </c>
      <c r="E79" s="2">
        <v>38</v>
      </c>
      <c r="F79" s="3">
        <f>(E79/E80)</f>
        <v>1.1724776303609998E-2</v>
      </c>
      <c r="G79" s="3">
        <f t="shared" si="12"/>
        <v>-4.4460510434151619</v>
      </c>
      <c r="H79" s="3">
        <f t="shared" si="13"/>
        <v>-5.2128953918474594E-2</v>
      </c>
      <c r="I79" s="7"/>
    </row>
    <row r="80" spans="1:10" x14ac:dyDescent="0.25">
      <c r="E80" s="2">
        <f>SUM(E73:E79)</f>
        <v>3241</v>
      </c>
    </row>
    <row r="82" spans="1:10" x14ac:dyDescent="0.25">
      <c r="A82" t="s">
        <v>28</v>
      </c>
    </row>
    <row r="83" spans="1:10" s="1" customFormat="1" ht="40.5" customHeight="1" x14ac:dyDescent="0.25">
      <c r="A83" s="1" t="s">
        <v>0</v>
      </c>
      <c r="B83" s="1" t="s">
        <v>1</v>
      </c>
      <c r="C83" s="3" t="s">
        <v>2</v>
      </c>
      <c r="D83" s="3" t="s">
        <v>3</v>
      </c>
      <c r="E83" s="3" t="s">
        <v>4</v>
      </c>
      <c r="F83" s="3" t="s">
        <v>5</v>
      </c>
      <c r="G83" s="3" t="s">
        <v>6</v>
      </c>
      <c r="H83" s="3" t="s">
        <v>7</v>
      </c>
      <c r="I83" s="4" t="s">
        <v>8</v>
      </c>
      <c r="J83" s="2"/>
    </row>
    <row r="84" spans="1:10" x14ac:dyDescent="0.25">
      <c r="B84" s="5" t="s">
        <v>9</v>
      </c>
      <c r="C84" s="7">
        <v>888</v>
      </c>
      <c r="D84" s="2">
        <v>65</v>
      </c>
      <c r="E84" s="2">
        <v>577</v>
      </c>
      <c r="F84" s="3">
        <f>(E84/E91)</f>
        <v>0.22887742959143198</v>
      </c>
      <c r="G84" s="3">
        <f>LN(F84)</f>
        <v>-1.4745686606798203</v>
      </c>
      <c r="H84" s="3">
        <f>(G84*F84)</f>
        <v>-0.33749548481247771</v>
      </c>
      <c r="I84" s="7">
        <f>SUM(H84:H90)</f>
        <v>-1.7607975664543882</v>
      </c>
    </row>
    <row r="85" spans="1:10" x14ac:dyDescent="0.25">
      <c r="B85" t="s">
        <v>10</v>
      </c>
      <c r="C85" s="7"/>
      <c r="D85" s="2">
        <v>25</v>
      </c>
      <c r="E85" s="2">
        <v>222</v>
      </c>
      <c r="F85" s="3">
        <f>(E85/E91)</f>
        <v>8.8060293534311787E-2</v>
      </c>
      <c r="G85" s="3">
        <f t="shared" ref="G85:G90" si="14">LN(F85)</f>
        <v>-2.4297335453156403</v>
      </c>
      <c r="H85" s="3">
        <f t="shared" ref="H85:H90" si="15">(G85*F85)</f>
        <v>-0.21396304921065934</v>
      </c>
      <c r="I85" s="7"/>
    </row>
    <row r="86" spans="1:10" x14ac:dyDescent="0.25">
      <c r="B86" t="s">
        <v>11</v>
      </c>
      <c r="C86" s="3">
        <v>681</v>
      </c>
      <c r="D86" s="2">
        <v>75</v>
      </c>
      <c r="E86" s="2">
        <v>511</v>
      </c>
      <c r="F86" s="3">
        <f>(E86/E91)</f>
        <v>0.20269734232447442</v>
      </c>
      <c r="G86" s="3">
        <f t="shared" si="14"/>
        <v>-1.5960413369842155</v>
      </c>
      <c r="H86" s="3">
        <f t="shared" si="15"/>
        <v>-0.32351333724670134</v>
      </c>
      <c r="I86" s="7"/>
    </row>
    <row r="87" spans="1:10" x14ac:dyDescent="0.25">
      <c r="B87" t="s">
        <v>12</v>
      </c>
      <c r="C87" s="3">
        <v>237</v>
      </c>
      <c r="D87" s="2">
        <v>85</v>
      </c>
      <c r="E87" s="2">
        <v>579</v>
      </c>
      <c r="F87" s="3">
        <f>(E87/E91)</f>
        <v>0.22967076556921856</v>
      </c>
      <c r="G87" s="3">
        <f t="shared" si="14"/>
        <v>-1.4711084496149247</v>
      </c>
      <c r="H87" s="3">
        <f t="shared" si="15"/>
        <v>-0.33787060385840595</v>
      </c>
      <c r="I87" s="7"/>
      <c r="J87" s="2">
        <v>1.76079757</v>
      </c>
    </row>
    <row r="88" spans="1:10" x14ac:dyDescent="0.25">
      <c r="B88" t="s">
        <v>13</v>
      </c>
      <c r="C88" s="3">
        <v>474</v>
      </c>
      <c r="D88" s="2">
        <v>80</v>
      </c>
      <c r="E88" s="2">
        <v>379</v>
      </c>
      <c r="F88" s="3">
        <f>(E88/E91)</f>
        <v>0.15033716779055931</v>
      </c>
      <c r="G88" s="3">
        <f t="shared" si="14"/>
        <v>-1.8948747221054933</v>
      </c>
      <c r="H88" s="3">
        <f t="shared" si="15"/>
        <v>-0.28487009903926297</v>
      </c>
      <c r="I88" s="7"/>
    </row>
    <row r="89" spans="1:10" x14ac:dyDescent="0.25">
      <c r="B89" t="s">
        <v>14</v>
      </c>
      <c r="C89" s="3">
        <v>326</v>
      </c>
      <c r="D89" s="2">
        <v>70</v>
      </c>
      <c r="E89" s="2">
        <v>228</v>
      </c>
      <c r="F89" s="3">
        <f>(E89/E91)</f>
        <v>9.0440301467671555E-2</v>
      </c>
      <c r="G89" s="3">
        <f t="shared" si="14"/>
        <v>-2.403065298233479</v>
      </c>
      <c r="H89" s="3">
        <f t="shared" si="15"/>
        <v>-0.2173339500187359</v>
      </c>
      <c r="I89" s="7"/>
    </row>
    <row r="90" spans="1:10" x14ac:dyDescent="0.25">
      <c r="B90" t="s">
        <v>15</v>
      </c>
      <c r="C90" s="3">
        <v>50</v>
      </c>
      <c r="D90" s="2">
        <v>50</v>
      </c>
      <c r="E90" s="2">
        <v>25</v>
      </c>
      <c r="F90" s="3">
        <f>(E90/E91)</f>
        <v>9.9166997223324085E-3</v>
      </c>
      <c r="G90" s="3">
        <f t="shared" si="14"/>
        <v>-4.6135351023197186</v>
      </c>
      <c r="H90" s="3">
        <f t="shared" si="15"/>
        <v>-4.5751042268144776E-2</v>
      </c>
      <c r="I90" s="7"/>
    </row>
    <row r="91" spans="1:10" x14ac:dyDescent="0.25">
      <c r="E91" s="2">
        <f>SUM(E84:E90)</f>
        <v>2521</v>
      </c>
    </row>
  </sheetData>
  <mergeCells count="16">
    <mergeCell ref="C73:C74"/>
    <mergeCell ref="I73:I79"/>
    <mergeCell ref="C84:C85"/>
    <mergeCell ref="I84:I90"/>
    <mergeCell ref="C40:C41"/>
    <mergeCell ref="I40:I46"/>
    <mergeCell ref="C51:C52"/>
    <mergeCell ref="I51:I57"/>
    <mergeCell ref="C62:C63"/>
    <mergeCell ref="I62:I68"/>
    <mergeCell ref="C7:C8"/>
    <mergeCell ref="I7:I13"/>
    <mergeCell ref="C20:C21"/>
    <mergeCell ref="I20:I26"/>
    <mergeCell ref="C30:C31"/>
    <mergeCell ref="I30:I36"/>
  </mergeCells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9"/>
  <sheetViews>
    <sheetView workbookViewId="0">
      <selection activeCell="C8" sqref="C8"/>
    </sheetView>
  </sheetViews>
  <sheetFormatPr defaultRowHeight="15" x14ac:dyDescent="0.25"/>
  <cols>
    <col min="2" max="2" width="29.42578125" customWidth="1"/>
    <col min="3" max="3" width="16.7109375" customWidth="1"/>
    <col min="5" max="5" width="10.5703125" bestFit="1" customWidth="1"/>
    <col min="9" max="9" width="15.85546875" customWidth="1"/>
    <col min="10" max="10" width="21.85546875" customWidth="1"/>
  </cols>
  <sheetData>
    <row r="1" spans="1:10" x14ac:dyDescent="0.25">
      <c r="J1" s="2"/>
    </row>
    <row r="2" spans="1:10" x14ac:dyDescent="0.25">
      <c r="H2" t="s">
        <v>29</v>
      </c>
    </row>
    <row r="4" spans="1:10" x14ac:dyDescent="0.25">
      <c r="A4" t="s">
        <v>30</v>
      </c>
    </row>
    <row r="5" spans="1:10" s="1" customFormat="1" ht="40.5" customHeight="1" x14ac:dyDescent="0.25">
      <c r="A5" s="1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J5" s="2"/>
    </row>
    <row r="6" spans="1:10" x14ac:dyDescent="0.25">
      <c r="B6" s="5" t="s">
        <v>9</v>
      </c>
      <c r="C6" s="9">
        <v>2434</v>
      </c>
      <c r="D6" s="6">
        <v>50</v>
      </c>
      <c r="E6" s="6">
        <v>1217</v>
      </c>
      <c r="F6">
        <f>(E6/E16)</f>
        <v>0.38944000000000001</v>
      </c>
      <c r="G6">
        <f>LN(F6)</f>
        <v>-0.94304546918297472</v>
      </c>
      <c r="H6">
        <f>(G6*F6)</f>
        <v>-0.36725962751861768</v>
      </c>
      <c r="I6" s="9">
        <f>SUM(H6:H15)</f>
        <v>-1.7545005678253165</v>
      </c>
    </row>
    <row r="7" spans="1:10" x14ac:dyDescent="0.25">
      <c r="B7" s="5" t="s">
        <v>10</v>
      </c>
      <c r="C7" s="9"/>
      <c r="D7" s="6">
        <v>20</v>
      </c>
      <c r="E7" s="6">
        <v>487</v>
      </c>
      <c r="F7">
        <f>(E7/E16)</f>
        <v>0.15584000000000001</v>
      </c>
      <c r="G7">
        <f t="shared" ref="G7:G15" si="0">LN(F7)</f>
        <v>-1.858925439087912</v>
      </c>
      <c r="H7">
        <f t="shared" ref="H7:H15" si="1">(G7*F7)</f>
        <v>-0.28969494042746019</v>
      </c>
      <c r="I7" s="9"/>
    </row>
    <row r="8" spans="1:10" x14ac:dyDescent="0.25">
      <c r="B8" s="5" t="s">
        <v>31</v>
      </c>
      <c r="C8" s="2">
        <v>203</v>
      </c>
      <c r="D8" s="6">
        <v>75</v>
      </c>
      <c r="E8" s="6">
        <v>152</v>
      </c>
      <c r="F8">
        <f>(E8/E16)</f>
        <v>4.8640000000000003E-2</v>
      </c>
      <c r="G8">
        <f t="shared" si="0"/>
        <v>-3.0233090413242256</v>
      </c>
      <c r="H8">
        <f t="shared" si="1"/>
        <v>-0.14705375177001034</v>
      </c>
      <c r="I8" s="9"/>
    </row>
    <row r="9" spans="1:10" x14ac:dyDescent="0.25">
      <c r="B9" s="5" t="s">
        <v>13</v>
      </c>
      <c r="C9" s="2">
        <v>316</v>
      </c>
      <c r="D9" s="6">
        <v>80</v>
      </c>
      <c r="E9" s="6">
        <v>253</v>
      </c>
      <c r="F9">
        <f>(E9/E16)</f>
        <v>8.0960000000000004E-2</v>
      </c>
      <c r="G9">
        <f t="shared" si="0"/>
        <v>-2.5138000734429817</v>
      </c>
      <c r="H9">
        <f t="shared" si="1"/>
        <v>-0.2035172539459438</v>
      </c>
      <c r="I9" s="9"/>
    </row>
    <row r="10" spans="1:10" x14ac:dyDescent="0.25">
      <c r="B10" s="5" t="s">
        <v>12</v>
      </c>
      <c r="C10" s="2">
        <v>316</v>
      </c>
      <c r="D10" s="6">
        <v>75</v>
      </c>
      <c r="E10" s="6">
        <v>237</v>
      </c>
      <c r="F10">
        <f>(E10/E16)</f>
        <v>7.5840000000000005E-2</v>
      </c>
      <c r="G10">
        <f t="shared" si="0"/>
        <v>-2.5791294210353706</v>
      </c>
      <c r="H10">
        <f t="shared" si="1"/>
        <v>-0.19560117529132251</v>
      </c>
      <c r="I10" s="9"/>
      <c r="J10">
        <v>1.7545005680000001</v>
      </c>
    </row>
    <row r="11" spans="1:10" x14ac:dyDescent="0.25">
      <c r="B11" s="5" t="s">
        <v>14</v>
      </c>
      <c r="C11" s="2">
        <v>609</v>
      </c>
      <c r="D11" s="6">
        <v>60</v>
      </c>
      <c r="E11" s="6">
        <v>365</v>
      </c>
      <c r="F11">
        <f>(E11/E16)</f>
        <v>0.1168</v>
      </c>
      <c r="G11">
        <f t="shared" si="0"/>
        <v>-2.1472922085880102</v>
      </c>
      <c r="H11">
        <f t="shared" si="1"/>
        <v>-0.25080372996307959</v>
      </c>
      <c r="I11" s="9"/>
    </row>
    <row r="12" spans="1:10" x14ac:dyDescent="0.25">
      <c r="B12" s="5" t="s">
        <v>32</v>
      </c>
      <c r="C12" s="2">
        <v>0</v>
      </c>
      <c r="D12" s="6">
        <v>0</v>
      </c>
      <c r="E12" s="6">
        <v>0</v>
      </c>
      <c r="F12" s="6">
        <f>(E12/E16)</f>
        <v>0</v>
      </c>
      <c r="G12" s="6">
        <v>0</v>
      </c>
      <c r="H12">
        <f t="shared" si="1"/>
        <v>0</v>
      </c>
      <c r="I12" s="9"/>
    </row>
    <row r="13" spans="1:10" x14ac:dyDescent="0.25">
      <c r="B13" s="5" t="s">
        <v>33</v>
      </c>
      <c r="C13" s="2">
        <v>406</v>
      </c>
      <c r="D13" s="6">
        <v>95</v>
      </c>
      <c r="E13" s="6">
        <v>386</v>
      </c>
      <c r="F13">
        <f>(E13/E16)</f>
        <v>0.12352</v>
      </c>
      <c r="G13">
        <f t="shared" si="0"/>
        <v>-2.0913521927056711</v>
      </c>
      <c r="H13">
        <f t="shared" si="1"/>
        <v>-0.25832382284300448</v>
      </c>
      <c r="I13" s="9"/>
    </row>
    <row r="14" spans="1:10" x14ac:dyDescent="0.25">
      <c r="B14" s="5" t="s">
        <v>34</v>
      </c>
      <c r="C14" s="2">
        <v>0</v>
      </c>
      <c r="D14" s="6">
        <v>0</v>
      </c>
      <c r="E14" s="6">
        <v>0</v>
      </c>
      <c r="F14" s="6">
        <f>(E14/E16)</f>
        <v>0</v>
      </c>
      <c r="G14" s="6">
        <v>0</v>
      </c>
      <c r="H14">
        <f t="shared" si="1"/>
        <v>0</v>
      </c>
      <c r="I14" s="9"/>
    </row>
    <row r="15" spans="1:10" x14ac:dyDescent="0.25">
      <c r="B15" s="5" t="s">
        <v>15</v>
      </c>
      <c r="C15" s="2">
        <v>47</v>
      </c>
      <c r="D15" s="6">
        <v>60</v>
      </c>
      <c r="E15" s="6">
        <v>28</v>
      </c>
      <c r="F15">
        <f>(E15/E16)</f>
        <v>8.9599999999999992E-3</v>
      </c>
      <c r="G15">
        <f t="shared" si="0"/>
        <v>-4.7149850519952983</v>
      </c>
      <c r="H15">
        <f t="shared" si="1"/>
        <v>-4.224626606587787E-2</v>
      </c>
      <c r="I15" s="9"/>
    </row>
    <row r="16" spans="1:10" x14ac:dyDescent="0.25">
      <c r="E16" s="6">
        <f>SUM(E6:E15)</f>
        <v>3125</v>
      </c>
    </row>
    <row r="18" spans="1:10" x14ac:dyDescent="0.25">
      <c r="A18" t="s">
        <v>35</v>
      </c>
    </row>
    <row r="19" spans="1:10" s="1" customFormat="1" ht="40.5" customHeight="1" x14ac:dyDescent="0.25">
      <c r="A19" s="1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4" t="s">
        <v>8</v>
      </c>
      <c r="J19" s="2"/>
    </row>
    <row r="20" spans="1:10" x14ac:dyDescent="0.25">
      <c r="B20" s="5" t="s">
        <v>9</v>
      </c>
      <c r="C20" s="8">
        <v>321</v>
      </c>
      <c r="D20">
        <v>84</v>
      </c>
      <c r="E20">
        <v>154</v>
      </c>
      <c r="F20">
        <f>(E20/E30)</f>
        <v>6.3557573256293853E-2</v>
      </c>
      <c r="G20">
        <f>LN(F20)</f>
        <v>-2.7558091184028966</v>
      </c>
      <c r="H20">
        <f>(G20*F20)</f>
        <v>-0.17515253992325469</v>
      </c>
      <c r="I20" s="8">
        <f>SUM(H20:H29)</f>
        <v>-1.9742556818885248</v>
      </c>
    </row>
    <row r="21" spans="1:10" x14ac:dyDescent="0.25">
      <c r="B21" s="5" t="s">
        <v>10</v>
      </c>
      <c r="C21" s="8"/>
      <c r="D21">
        <v>22</v>
      </c>
      <c r="E21">
        <v>71</v>
      </c>
      <c r="F21">
        <f>(E21/E30)</f>
        <v>2.9302517540239374E-2</v>
      </c>
      <c r="G21">
        <f t="shared" ref="G21:G29" si="2">LN(F21)</f>
        <v>-3.5300818437752102</v>
      </c>
      <c r="H21">
        <f t="shared" ref="H21:H29" si="3">(G21*F21)</f>
        <v>-0.10344028514570365</v>
      </c>
      <c r="I21" s="8"/>
    </row>
    <row r="22" spans="1:10" x14ac:dyDescent="0.25">
      <c r="B22" s="5" t="s">
        <v>31</v>
      </c>
      <c r="C22">
        <v>260</v>
      </c>
      <c r="D22">
        <v>85</v>
      </c>
      <c r="E22">
        <v>221</v>
      </c>
      <c r="F22">
        <f>(E22/E30)</f>
        <v>9.1209244737928186E-2</v>
      </c>
      <c r="G22">
        <f t="shared" si="2"/>
        <v>-2.3945990192987727</v>
      </c>
      <c r="H22">
        <f t="shared" si="3"/>
        <v>-0.21840956800042458</v>
      </c>
      <c r="I22" s="8"/>
    </row>
    <row r="23" spans="1:10" x14ac:dyDescent="0.25">
      <c r="B23" s="5" t="s">
        <v>13</v>
      </c>
      <c r="C23">
        <v>214</v>
      </c>
      <c r="D23">
        <v>80</v>
      </c>
      <c r="E23">
        <v>171</v>
      </c>
      <c r="F23">
        <f>(E23/E30)</f>
        <v>7.0573669005365255E-2</v>
      </c>
      <c r="G23">
        <f t="shared" si="2"/>
        <v>-2.6510981643138658</v>
      </c>
      <c r="H23">
        <f t="shared" si="3"/>
        <v>-0.1870977243490182</v>
      </c>
      <c r="I23" s="8"/>
    </row>
    <row r="24" spans="1:10" x14ac:dyDescent="0.25">
      <c r="B24" s="5" t="s">
        <v>12</v>
      </c>
      <c r="C24">
        <v>367</v>
      </c>
      <c r="D24">
        <v>78</v>
      </c>
      <c r="E24">
        <v>286</v>
      </c>
      <c r="F24">
        <f>(E24/E30)</f>
        <v>0.11803549319026001</v>
      </c>
      <c r="G24">
        <f t="shared" si="2"/>
        <v>-2.1367699099966733</v>
      </c>
      <c r="H24">
        <f t="shared" si="3"/>
        <v>-0.2522146901605648</v>
      </c>
      <c r="I24" s="8"/>
      <c r="J24">
        <v>1.9742556819999999</v>
      </c>
    </row>
    <row r="25" spans="1:10" x14ac:dyDescent="0.25">
      <c r="B25" s="5" t="s">
        <v>14</v>
      </c>
      <c r="C25">
        <v>336</v>
      </c>
      <c r="D25">
        <v>72</v>
      </c>
      <c r="E25">
        <v>242</v>
      </c>
      <c r="F25">
        <f>(E25/E30)</f>
        <v>9.9876186545604623E-2</v>
      </c>
      <c r="G25">
        <f t="shared" si="2"/>
        <v>-2.3038239946598393</v>
      </c>
      <c r="H25">
        <f t="shared" si="3"/>
        <v>-0.23009715505888614</v>
      </c>
      <c r="I25" s="8"/>
    </row>
    <row r="26" spans="1:10" x14ac:dyDescent="0.25">
      <c r="B26" s="5" t="s">
        <v>32</v>
      </c>
      <c r="C26">
        <v>367</v>
      </c>
      <c r="D26">
        <v>95</v>
      </c>
      <c r="E26">
        <v>349</v>
      </c>
      <c r="F26">
        <f>(E26/E30)</f>
        <v>0.1440363186132893</v>
      </c>
      <c r="G26">
        <f t="shared" si="2"/>
        <v>-1.9376897986140986</v>
      </c>
      <c r="H26">
        <f t="shared" si="3"/>
        <v>-0.27909770520690069</v>
      </c>
      <c r="I26" s="8"/>
    </row>
    <row r="27" spans="1:10" x14ac:dyDescent="0.25">
      <c r="B27" s="5" t="s">
        <v>33</v>
      </c>
      <c r="C27">
        <v>31</v>
      </c>
      <c r="D27">
        <v>95</v>
      </c>
      <c r="E27">
        <v>30</v>
      </c>
      <c r="F27">
        <f>(E27/E30)</f>
        <v>1.2381345439537762E-2</v>
      </c>
      <c r="G27">
        <f t="shared" si="2"/>
        <v>-4.3915643391543702</v>
      </c>
      <c r="H27">
        <f t="shared" si="3"/>
        <v>-5.4373475103025627E-2</v>
      </c>
      <c r="I27" s="8"/>
    </row>
    <row r="28" spans="1:10" x14ac:dyDescent="0.25">
      <c r="B28" s="5" t="s">
        <v>34</v>
      </c>
      <c r="C28">
        <v>916</v>
      </c>
      <c r="D28">
        <v>90</v>
      </c>
      <c r="E28">
        <v>824</v>
      </c>
      <c r="F28">
        <f>(E28/E30)</f>
        <v>0.34007428807263723</v>
      </c>
      <c r="G28">
        <f t="shared" si="2"/>
        <v>-1.078591190907054</v>
      </c>
      <c r="H28">
        <f t="shared" si="3"/>
        <v>-0.36680113136913434</v>
      </c>
      <c r="I28" s="8"/>
    </row>
    <row r="29" spans="1:10" x14ac:dyDescent="0.25">
      <c r="B29" s="5" t="s">
        <v>15</v>
      </c>
      <c r="C29">
        <v>107</v>
      </c>
      <c r="D29">
        <v>70</v>
      </c>
      <c r="E29">
        <v>75</v>
      </c>
      <c r="F29">
        <f>(E29/E30)</f>
        <v>3.0953363598844409E-2</v>
      </c>
      <c r="G29">
        <f t="shared" si="2"/>
        <v>-3.4752736072802151</v>
      </c>
      <c r="H29">
        <f t="shared" si="3"/>
        <v>-0.10757140757161211</v>
      </c>
      <c r="I29" s="8"/>
    </row>
    <row r="30" spans="1:10" x14ac:dyDescent="0.25">
      <c r="E30">
        <f>SUM(E20:E29)</f>
        <v>2423</v>
      </c>
    </row>
    <row r="33" spans="1:10" x14ac:dyDescent="0.25">
      <c r="A33" t="s">
        <v>36</v>
      </c>
    </row>
    <row r="34" spans="1:10" s="1" customFormat="1" ht="40.5" customHeight="1" x14ac:dyDescent="0.25">
      <c r="A34" s="1" t="s">
        <v>0</v>
      </c>
      <c r="B34" s="3" t="s">
        <v>1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  <c r="I34" s="4" t="s">
        <v>8</v>
      </c>
      <c r="J34" s="2"/>
    </row>
    <row r="35" spans="1:10" x14ac:dyDescent="0.25">
      <c r="B35" s="5" t="s">
        <v>9</v>
      </c>
      <c r="C35" s="8">
        <v>259</v>
      </c>
      <c r="D35">
        <v>62</v>
      </c>
      <c r="E35">
        <v>161</v>
      </c>
      <c r="F35">
        <f>(E35/E45)</f>
        <v>1.3785308799479411E-3</v>
      </c>
      <c r="G35">
        <f>LN(F35)</f>
        <v>-6.586736926628407</v>
      </c>
      <c r="H35">
        <f>(G35*F35)</f>
        <v>-9.0800202514506548E-3</v>
      </c>
      <c r="I35" s="8">
        <f>SUM(H35:H44)</f>
        <v>-0.48384960668595023</v>
      </c>
    </row>
    <row r="36" spans="1:10" x14ac:dyDescent="0.25">
      <c r="B36" s="5" t="s">
        <v>10</v>
      </c>
      <c r="C36" s="8"/>
      <c r="D36">
        <v>18</v>
      </c>
      <c r="E36">
        <v>47</v>
      </c>
      <c r="F36">
        <f>(E36/E45)</f>
        <v>4.0242826930157288E-4</v>
      </c>
      <c r="G36">
        <f t="shared" ref="G36:G44" si="4">LN(F36)</f>
        <v>-7.8179936899028117</v>
      </c>
      <c r="H36">
        <f t="shared" ref="H36:H44" si="5">(G36*F36)</f>
        <v>-3.146181670038206E-3</v>
      </c>
      <c r="I36" s="8"/>
    </row>
    <row r="37" spans="1:10" x14ac:dyDescent="0.25">
      <c r="B37" s="5" t="s">
        <v>31</v>
      </c>
      <c r="C37">
        <v>0</v>
      </c>
      <c r="D37">
        <v>0</v>
      </c>
      <c r="E37">
        <v>0</v>
      </c>
      <c r="F37">
        <f>(E37/E45)</f>
        <v>0</v>
      </c>
      <c r="G37">
        <v>0</v>
      </c>
      <c r="H37">
        <f t="shared" si="5"/>
        <v>0</v>
      </c>
      <c r="I37" s="8"/>
    </row>
    <row r="38" spans="1:10" x14ac:dyDescent="0.25">
      <c r="B38" s="5" t="s">
        <v>13</v>
      </c>
      <c r="C38">
        <v>2586</v>
      </c>
      <c r="D38">
        <v>95</v>
      </c>
      <c r="E38">
        <v>2457</v>
      </c>
      <c r="F38">
        <f>(E38/E45)</f>
        <v>2.1037579950509887E-2</v>
      </c>
      <c r="G38">
        <f t="shared" si="4"/>
        <v>-3.8614449190916909</v>
      </c>
      <c r="H38">
        <f t="shared" si="5"/>
        <v>-8.1235456209881624E-2</v>
      </c>
      <c r="I38" s="8"/>
    </row>
    <row r="39" spans="1:10" x14ac:dyDescent="0.25">
      <c r="B39" s="5" t="s">
        <v>12</v>
      </c>
      <c r="C39">
        <v>3879</v>
      </c>
      <c r="D39">
        <v>85</v>
      </c>
      <c r="E39">
        <v>3297</v>
      </c>
      <c r="F39">
        <f>(E39/E45)</f>
        <v>2.8229914976325231E-2</v>
      </c>
      <c r="G39">
        <f t="shared" si="4"/>
        <v>-3.567373048541139</v>
      </c>
      <c r="H39">
        <f t="shared" si="5"/>
        <v>-0.1007066378491505</v>
      </c>
      <c r="I39" s="8"/>
    </row>
    <row r="40" spans="1:10" x14ac:dyDescent="0.25">
      <c r="B40" s="5" t="s">
        <v>14</v>
      </c>
      <c r="C40">
        <v>0</v>
      </c>
      <c r="D40">
        <v>0</v>
      </c>
      <c r="E40">
        <v>0</v>
      </c>
      <c r="F40">
        <f>(E40/E45)</f>
        <v>0</v>
      </c>
      <c r="G40">
        <v>0</v>
      </c>
      <c r="H40">
        <f t="shared" si="5"/>
        <v>0</v>
      </c>
      <c r="I40" s="8"/>
      <c r="J40">
        <v>0.48384960700000001</v>
      </c>
    </row>
    <row r="41" spans="1:10" x14ac:dyDescent="0.25">
      <c r="B41" s="5" t="s">
        <v>32</v>
      </c>
      <c r="C41">
        <v>109616</v>
      </c>
      <c r="D41">
        <v>95</v>
      </c>
      <c r="E41">
        <v>104135</v>
      </c>
      <c r="F41">
        <f>(E41/E45)</f>
        <v>0.89163548561104877</v>
      </c>
      <c r="G41">
        <f t="shared" si="4"/>
        <v>-0.11469787833975344</v>
      </c>
      <c r="H41">
        <f t="shared" si="5"/>
        <v>-0.10226869845202305</v>
      </c>
      <c r="I41" s="8"/>
    </row>
    <row r="42" spans="1:10" x14ac:dyDescent="0.25">
      <c r="B42" s="5" t="s">
        <v>33</v>
      </c>
      <c r="C42">
        <v>39</v>
      </c>
      <c r="D42">
        <v>95</v>
      </c>
      <c r="E42">
        <v>37</v>
      </c>
      <c r="F42">
        <f>(E42/E45)</f>
        <v>3.1680523327996162E-4</v>
      </c>
      <c r="G42">
        <f t="shared" si="4"/>
        <v>-8.0572233789686454</v>
      </c>
      <c r="H42">
        <f t="shared" si="5"/>
        <v>-2.5525705321629223E-3</v>
      </c>
      <c r="I42" s="8"/>
    </row>
    <row r="43" spans="1:10" x14ac:dyDescent="0.25">
      <c r="B43" s="5" t="s">
        <v>34</v>
      </c>
      <c r="C43">
        <v>6466</v>
      </c>
      <c r="D43">
        <v>90</v>
      </c>
      <c r="E43">
        <v>5819</v>
      </c>
      <c r="F43">
        <f>(E43/E45)</f>
        <v>4.9824044660975592E-2</v>
      </c>
      <c r="G43">
        <f t="shared" si="4"/>
        <v>-2.9992575869562002</v>
      </c>
      <c r="H43">
        <f t="shared" si="5"/>
        <v>-0.14943514396227561</v>
      </c>
      <c r="I43" s="8"/>
    </row>
    <row r="44" spans="1:10" x14ac:dyDescent="0.25">
      <c r="B44" s="5" t="s">
        <v>15</v>
      </c>
      <c r="C44">
        <v>1746</v>
      </c>
      <c r="D44">
        <v>48</v>
      </c>
      <c r="E44">
        <v>838</v>
      </c>
      <c r="F44">
        <f>(E44/E45)</f>
        <v>7.175210418611023E-3</v>
      </c>
      <c r="G44">
        <f t="shared" si="4"/>
        <v>-4.9371231911307873</v>
      </c>
      <c r="H44">
        <f t="shared" si="5"/>
        <v>-3.5424897758967726E-2</v>
      </c>
      <c r="I44" s="8"/>
    </row>
    <row r="45" spans="1:10" x14ac:dyDescent="0.25">
      <c r="E45">
        <f>SUM(E35:E44)</f>
        <v>116791</v>
      </c>
    </row>
    <row r="49" spans="1:10" x14ac:dyDescent="0.25">
      <c r="A49" t="s">
        <v>37</v>
      </c>
    </row>
    <row r="50" spans="1:10" s="1" customFormat="1" ht="40.5" customHeight="1" x14ac:dyDescent="0.25">
      <c r="A50" s="1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4" t="s">
        <v>8</v>
      </c>
      <c r="J50" s="2"/>
    </row>
    <row r="51" spans="1:10" x14ac:dyDescent="0.25">
      <c r="B51" s="5" t="s">
        <v>9</v>
      </c>
      <c r="C51" s="8">
        <v>307</v>
      </c>
      <c r="D51">
        <v>45</v>
      </c>
      <c r="E51">
        <v>138</v>
      </c>
      <c r="F51">
        <f>(E51/E61)</f>
        <v>1.5271737326117991E-3</v>
      </c>
      <c r="G51">
        <f>LN(F51)</f>
        <v>-6.4843364854048176</v>
      </c>
      <c r="H51">
        <f>(G51*F51)</f>
        <v>-9.9027083539265492E-3</v>
      </c>
      <c r="I51" s="8">
        <f>SUM(H51:H60)</f>
        <v>-0.68612855378661719</v>
      </c>
    </row>
    <row r="52" spans="1:10" x14ac:dyDescent="0.25">
      <c r="B52" s="5" t="s">
        <v>10</v>
      </c>
      <c r="C52" s="8"/>
      <c r="D52">
        <v>23</v>
      </c>
      <c r="E52">
        <v>71</v>
      </c>
      <c r="F52">
        <f>(E52/E61)</f>
        <v>7.8571981895244735E-4</v>
      </c>
      <c r="G52">
        <f t="shared" ref="G52:G60" si="6">LN(F52)</f>
        <v>-7.1489102935207072</v>
      </c>
      <c r="H52">
        <f t="shared" ref="H52:H60" si="7">(G52*F52)</f>
        <v>-5.6170405015323775E-3</v>
      </c>
      <c r="I52" s="8"/>
    </row>
    <row r="53" spans="1:10" x14ac:dyDescent="0.25">
      <c r="B53" s="5" t="s">
        <v>31</v>
      </c>
      <c r="C53">
        <v>0</v>
      </c>
      <c r="D53">
        <v>0</v>
      </c>
      <c r="E53">
        <v>0</v>
      </c>
      <c r="F53">
        <f>(E53/E61)</f>
        <v>0</v>
      </c>
      <c r="G53">
        <v>0</v>
      </c>
      <c r="H53">
        <f t="shared" si="7"/>
        <v>0</v>
      </c>
      <c r="I53" s="8"/>
    </row>
    <row r="54" spans="1:10" x14ac:dyDescent="0.25">
      <c r="B54" s="5" t="s">
        <v>13</v>
      </c>
      <c r="C54">
        <v>3074</v>
      </c>
      <c r="D54">
        <v>80</v>
      </c>
      <c r="E54">
        <v>2459</v>
      </c>
      <c r="F54">
        <f>(E54/E61)</f>
        <v>2.7212465278930537E-2</v>
      </c>
      <c r="G54">
        <f t="shared" si="6"/>
        <v>-3.6040801283458301</v>
      </c>
      <c r="H54">
        <f t="shared" si="7"/>
        <v>-9.8075905355094417E-2</v>
      </c>
      <c r="I54" s="8"/>
    </row>
    <row r="55" spans="1:10" x14ac:dyDescent="0.25">
      <c r="B55" s="5" t="s">
        <v>12</v>
      </c>
      <c r="C55">
        <v>5123</v>
      </c>
      <c r="D55">
        <v>80</v>
      </c>
      <c r="E55">
        <v>4098</v>
      </c>
      <c r="F55">
        <f>(E55/E61)</f>
        <v>4.5350419972776466E-2</v>
      </c>
      <c r="G55">
        <f t="shared" si="6"/>
        <v>-3.0933358417631776</v>
      </c>
      <c r="H55">
        <f t="shared" si="7"/>
        <v>-0.1402840795408021</v>
      </c>
      <c r="I55" s="8"/>
    </row>
    <row r="56" spans="1:10" x14ac:dyDescent="0.25">
      <c r="B56" s="5" t="s">
        <v>14</v>
      </c>
      <c r="C56">
        <v>0</v>
      </c>
      <c r="D56">
        <v>0</v>
      </c>
      <c r="E56">
        <v>0</v>
      </c>
      <c r="F56">
        <f t="shared" ref="F56" si="8">(E56/E66)</f>
        <v>0</v>
      </c>
      <c r="G56">
        <v>0</v>
      </c>
      <c r="H56">
        <f t="shared" si="7"/>
        <v>0</v>
      </c>
      <c r="I56" s="8"/>
      <c r="J56">
        <v>0.68612855399999995</v>
      </c>
    </row>
    <row r="57" spans="1:10" x14ac:dyDescent="0.25">
      <c r="B57" s="5" t="s">
        <v>32</v>
      </c>
      <c r="C57">
        <v>79100</v>
      </c>
      <c r="D57">
        <v>95</v>
      </c>
      <c r="E57">
        <v>75145</v>
      </c>
      <c r="F57">
        <f>(E57/E61)</f>
        <v>0.83159036331241765</v>
      </c>
      <c r="G57">
        <f t="shared" si="6"/>
        <v>-0.18441531119382798</v>
      </c>
      <c r="H57">
        <f t="shared" si="7"/>
        <v>-0.15335799563604796</v>
      </c>
      <c r="I57" s="8"/>
    </row>
    <row r="58" spans="1:10" x14ac:dyDescent="0.25">
      <c r="B58" s="5" t="s">
        <v>33</v>
      </c>
      <c r="C58">
        <v>512</v>
      </c>
      <c r="D58">
        <v>90</v>
      </c>
      <c r="E58">
        <v>512</v>
      </c>
      <c r="F58">
        <f>(E58/E61)</f>
        <v>5.66603587751624E-3</v>
      </c>
      <c r="G58">
        <f t="shared" si="6"/>
        <v>-5.1732655455225149</v>
      </c>
      <c r="H58">
        <f t="shared" si="7"/>
        <v>-2.9311908184849193E-2</v>
      </c>
      <c r="I58" s="8"/>
    </row>
    <row r="59" spans="1:10" x14ac:dyDescent="0.25">
      <c r="B59" s="5" t="s">
        <v>34</v>
      </c>
      <c r="C59">
        <v>7172</v>
      </c>
      <c r="D59">
        <v>95</v>
      </c>
      <c r="E59">
        <v>6813</v>
      </c>
      <c r="F59">
        <f>(E59/E61)</f>
        <v>7.539590319046513E-2</v>
      </c>
      <c r="G59">
        <f t="shared" si="6"/>
        <v>-2.5850023397883546</v>
      </c>
      <c r="H59">
        <f t="shared" si="7"/>
        <v>-0.19489858615780864</v>
      </c>
      <c r="I59" s="8"/>
    </row>
    <row r="60" spans="1:10" x14ac:dyDescent="0.25">
      <c r="B60" s="5" t="s">
        <v>15</v>
      </c>
      <c r="C60">
        <v>2049</v>
      </c>
      <c r="D60">
        <v>55</v>
      </c>
      <c r="E60">
        <v>1127</v>
      </c>
      <c r="F60">
        <f>(E60/E61)</f>
        <v>1.2471918816329693E-2</v>
      </c>
      <c r="G60">
        <f t="shared" si="6"/>
        <v>-4.384275656522246</v>
      </c>
      <c r="H60">
        <f t="shared" si="7"/>
        <v>-5.4680330056556023E-2</v>
      </c>
      <c r="I60" s="8"/>
    </row>
    <row r="61" spans="1:10" x14ac:dyDescent="0.25">
      <c r="E61">
        <f>SUM(E51:E60)</f>
        <v>90363</v>
      </c>
    </row>
    <row r="64" spans="1:10" x14ac:dyDescent="0.25">
      <c r="A64" t="s">
        <v>38</v>
      </c>
    </row>
    <row r="65" spans="1:10" s="1" customFormat="1" ht="40.5" customHeight="1" x14ac:dyDescent="0.25">
      <c r="A65" s="1" t="s">
        <v>0</v>
      </c>
      <c r="B65" s="3" t="s">
        <v>1</v>
      </c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4" t="s">
        <v>8</v>
      </c>
      <c r="J65" s="2"/>
    </row>
    <row r="66" spans="1:10" x14ac:dyDescent="0.25">
      <c r="B66" s="5" t="s">
        <v>9</v>
      </c>
      <c r="C66" s="8">
        <v>1622</v>
      </c>
      <c r="D66">
        <v>50</v>
      </c>
      <c r="E66">
        <v>811</v>
      </c>
      <c r="F66">
        <f>(E66/E76)</f>
        <v>0.25201988812927284</v>
      </c>
      <c r="G66">
        <f>LN(F66)</f>
        <v>-1.3782472734369156</v>
      </c>
      <c r="H66">
        <f>(G66*F66)</f>
        <v>-0.34734572366604677</v>
      </c>
      <c r="I66" s="8">
        <f>SUM(H66:H75)</f>
        <v>-2.1164515058987252</v>
      </c>
    </row>
    <row r="67" spans="1:10" x14ac:dyDescent="0.25">
      <c r="B67" s="5" t="s">
        <v>10</v>
      </c>
      <c r="C67" s="8"/>
      <c r="D67">
        <v>15</v>
      </c>
      <c r="E67">
        <v>243</v>
      </c>
      <c r="F67">
        <f>(E67/E76)</f>
        <v>7.5512740832815409E-2</v>
      </c>
      <c r="G67">
        <f t="shared" ref="G67:G75" si="9">LN(F67)</f>
        <v>-2.5834538842117802</v>
      </c>
      <c r="H67">
        <f t="shared" ref="H67:H75" si="10">(G67*F67)</f>
        <v>-0.19508368361201447</v>
      </c>
      <c r="I67" s="8"/>
    </row>
    <row r="68" spans="1:10" x14ac:dyDescent="0.25">
      <c r="B68" s="5" t="s">
        <v>31</v>
      </c>
      <c r="C68">
        <v>541</v>
      </c>
      <c r="D68">
        <v>65</v>
      </c>
      <c r="E68">
        <v>352</v>
      </c>
      <c r="F68">
        <f>(E68/E76)</f>
        <v>0.1093847110006215</v>
      </c>
      <c r="G68">
        <f t="shared" si="9"/>
        <v>-2.2128841519542313</v>
      </c>
      <c r="H68">
        <f t="shared" si="10"/>
        <v>-0.24205569343936897</v>
      </c>
      <c r="I68" s="8"/>
    </row>
    <row r="69" spans="1:10" x14ac:dyDescent="0.25">
      <c r="B69" s="5" t="s">
        <v>13</v>
      </c>
      <c r="C69">
        <v>270</v>
      </c>
      <c r="D69">
        <v>85</v>
      </c>
      <c r="E69">
        <v>230</v>
      </c>
      <c r="F69">
        <f>(E69/E76)</f>
        <v>7.1472964574269729E-2</v>
      </c>
      <c r="G69">
        <f t="shared" si="9"/>
        <v>-2.6384360186291334</v>
      </c>
      <c r="H69">
        <f t="shared" si="10"/>
        <v>-0.18857684409095732</v>
      </c>
      <c r="I69" s="8"/>
    </row>
    <row r="70" spans="1:10" x14ac:dyDescent="0.25">
      <c r="B70" s="5" t="s">
        <v>12</v>
      </c>
      <c r="C70">
        <v>406</v>
      </c>
      <c r="D70">
        <v>80</v>
      </c>
      <c r="E70">
        <v>325</v>
      </c>
      <c r="F70">
        <f>(E70/E76)</f>
        <v>0.10099440646364201</v>
      </c>
      <c r="G70">
        <f t="shared" si="9"/>
        <v>-2.2926901452225912</v>
      </c>
      <c r="H70">
        <f>(G70*F70)</f>
        <v>-0.2315488804217968</v>
      </c>
      <c r="I70" s="8"/>
    </row>
    <row r="71" spans="1:10" x14ac:dyDescent="0.25">
      <c r="B71" s="5" t="s">
        <v>14</v>
      </c>
      <c r="C71">
        <v>270</v>
      </c>
      <c r="D71">
        <v>90</v>
      </c>
      <c r="E71">
        <v>243</v>
      </c>
      <c r="F71">
        <f>(E71/E76)</f>
        <v>7.5512740832815409E-2</v>
      </c>
      <c r="G71">
        <f t="shared" si="9"/>
        <v>-2.5834538842117802</v>
      </c>
      <c r="H71">
        <f t="shared" si="10"/>
        <v>-0.19508368361201447</v>
      </c>
      <c r="I71" s="8"/>
      <c r="J71">
        <v>2.1164515060000002</v>
      </c>
    </row>
    <row r="72" spans="1:10" x14ac:dyDescent="0.25">
      <c r="B72" s="5" t="s">
        <v>32</v>
      </c>
      <c r="C72">
        <v>541</v>
      </c>
      <c r="D72">
        <v>95</v>
      </c>
      <c r="E72">
        <v>514</v>
      </c>
      <c r="F72">
        <f>(E72/E76)</f>
        <v>0.15972653822249844</v>
      </c>
      <c r="G72">
        <f t="shared" si="9"/>
        <v>-1.8342920620971634</v>
      </c>
      <c r="H72">
        <f t="shared" si="10"/>
        <v>-0.29298512116778808</v>
      </c>
      <c r="I72" s="8"/>
    </row>
    <row r="73" spans="1:10" x14ac:dyDescent="0.25">
      <c r="B73" s="5" t="s">
        <v>33</v>
      </c>
      <c r="C73">
        <v>270</v>
      </c>
      <c r="D73">
        <v>85</v>
      </c>
      <c r="E73">
        <v>230</v>
      </c>
      <c r="F73">
        <f>(E73/E76)</f>
        <v>7.1472964574269729E-2</v>
      </c>
      <c r="G73">
        <f t="shared" si="9"/>
        <v>-2.6384360186291334</v>
      </c>
      <c r="H73">
        <f t="shared" si="10"/>
        <v>-0.18857684409095732</v>
      </c>
      <c r="I73" s="8"/>
    </row>
    <row r="74" spans="1:10" x14ac:dyDescent="0.25">
      <c r="B74" s="5" t="s">
        <v>34</v>
      </c>
      <c r="C74">
        <v>270</v>
      </c>
      <c r="D74">
        <v>90</v>
      </c>
      <c r="E74">
        <v>243</v>
      </c>
      <c r="F74">
        <f>(E74/E76)</f>
        <v>7.5512740832815409E-2</v>
      </c>
      <c r="G74">
        <f t="shared" si="9"/>
        <v>-2.5834538842117802</v>
      </c>
      <c r="H74">
        <f t="shared" si="10"/>
        <v>-0.19508368361201447</v>
      </c>
      <c r="I74" s="8"/>
    </row>
    <row r="75" spans="1:10" x14ac:dyDescent="0.25">
      <c r="B75" s="5" t="s">
        <v>15</v>
      </c>
      <c r="C75">
        <v>54</v>
      </c>
      <c r="D75">
        <v>50</v>
      </c>
      <c r="E75">
        <v>27</v>
      </c>
      <c r="F75">
        <f>(E75/E76)</f>
        <v>8.3903045369794899E-3</v>
      </c>
      <c r="G75">
        <f t="shared" si="9"/>
        <v>-4.7806784615479998</v>
      </c>
      <c r="H75">
        <f t="shared" si="10"/>
        <v>-4.011134818576631E-2</v>
      </c>
      <c r="I75" s="8"/>
    </row>
    <row r="76" spans="1:10" x14ac:dyDescent="0.25">
      <c r="E76">
        <f>SUM(E66:E75)</f>
        <v>3218</v>
      </c>
    </row>
    <row r="78" spans="1:10" x14ac:dyDescent="0.25">
      <c r="A78" t="s">
        <v>39</v>
      </c>
    </row>
    <row r="79" spans="1:10" s="1" customFormat="1" ht="40.5" customHeight="1" x14ac:dyDescent="0.25">
      <c r="A79" s="1" t="s">
        <v>0</v>
      </c>
      <c r="B79" s="3" t="s">
        <v>1</v>
      </c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4" t="s">
        <v>8</v>
      </c>
      <c r="J79" s="2"/>
    </row>
    <row r="80" spans="1:10" x14ac:dyDescent="0.25">
      <c r="B80" s="5" t="s">
        <v>9</v>
      </c>
      <c r="C80" s="8">
        <v>127</v>
      </c>
      <c r="D80">
        <v>45</v>
      </c>
      <c r="E80">
        <v>57</v>
      </c>
      <c r="F80">
        <f>(E80/E90)</f>
        <v>1.0506912442396314E-2</v>
      </c>
      <c r="G80">
        <f>LN(F80)</f>
        <v>-4.5557219105741105</v>
      </c>
      <c r="H80">
        <f>(G80*F80)</f>
        <v>-4.7866571226308628E-2</v>
      </c>
      <c r="I80" s="8">
        <f>SUM(H80:H89)</f>
        <v>-1.8830163947125844</v>
      </c>
    </row>
    <row r="81" spans="1:10" x14ac:dyDescent="0.25">
      <c r="B81" s="5" t="s">
        <v>10</v>
      </c>
      <c r="C81" s="8"/>
      <c r="D81">
        <v>20</v>
      </c>
      <c r="E81">
        <v>25</v>
      </c>
      <c r="F81">
        <f>(E81/E90)</f>
        <v>4.608294930875576E-3</v>
      </c>
      <c r="G81">
        <f t="shared" ref="G81:G89" si="11">LN(F81)</f>
        <v>-5.3798973535404597</v>
      </c>
      <c r="H81">
        <f t="shared" ref="H81:H89" si="12">(G81*F81)</f>
        <v>-2.4792153702951427E-2</v>
      </c>
      <c r="I81" s="8"/>
    </row>
    <row r="82" spans="1:10" x14ac:dyDescent="0.25">
      <c r="B82" s="5" t="s">
        <v>31</v>
      </c>
      <c r="C82">
        <v>952</v>
      </c>
      <c r="D82">
        <v>80</v>
      </c>
      <c r="E82">
        <v>762</v>
      </c>
      <c r="F82">
        <f>(E82/E90)</f>
        <v>0.14046082949308755</v>
      </c>
      <c r="G82">
        <f t="shared" si="11"/>
        <v>-1.9628266227220141</v>
      </c>
      <c r="H82">
        <f t="shared" si="12"/>
        <v>-0.27570025557864974</v>
      </c>
      <c r="I82" s="8"/>
    </row>
    <row r="83" spans="1:10" x14ac:dyDescent="0.25">
      <c r="B83" s="5" t="s">
        <v>13</v>
      </c>
      <c r="C83">
        <v>571</v>
      </c>
      <c r="D83">
        <v>75</v>
      </c>
      <c r="E83">
        <v>428</v>
      </c>
      <c r="F83">
        <f>(E83/E90)</f>
        <v>7.8894009216589858E-2</v>
      </c>
      <c r="G83">
        <f t="shared" si="11"/>
        <v>-2.5396499828268637</v>
      </c>
      <c r="H83">
        <f t="shared" si="12"/>
        <v>-0.20036316915205485</v>
      </c>
      <c r="I83" s="8"/>
    </row>
    <row r="84" spans="1:10" x14ac:dyDescent="0.25">
      <c r="B84" s="5" t="s">
        <v>12</v>
      </c>
      <c r="C84">
        <v>444</v>
      </c>
      <c r="D84">
        <v>75</v>
      </c>
      <c r="E84">
        <v>333</v>
      </c>
      <c r="F84">
        <f>(E84/E90)</f>
        <v>6.138248847926267E-2</v>
      </c>
      <c r="G84">
        <f t="shared" si="11"/>
        <v>-2.7906306884282164</v>
      </c>
      <c r="H84">
        <f t="shared" si="12"/>
        <v>-0.17129585608232184</v>
      </c>
      <c r="I84" s="8"/>
      <c r="J84">
        <v>1.8830163950000001</v>
      </c>
    </row>
    <row r="85" spans="1:10" x14ac:dyDescent="0.25">
      <c r="B85" s="5" t="s">
        <v>14</v>
      </c>
      <c r="C85">
        <v>317</v>
      </c>
      <c r="D85">
        <v>80</v>
      </c>
      <c r="E85">
        <v>254</v>
      </c>
      <c r="F85">
        <f>(E85/E90)</f>
        <v>4.6820276497695851E-2</v>
      </c>
      <c r="G85">
        <f t="shared" si="11"/>
        <v>-3.0614389113901237</v>
      </c>
      <c r="H85">
        <f t="shared" si="12"/>
        <v>-0.14333741631209057</v>
      </c>
      <c r="I85" s="8"/>
    </row>
    <row r="86" spans="1:10" x14ac:dyDescent="0.25">
      <c r="B86" s="5" t="s">
        <v>32</v>
      </c>
      <c r="C86">
        <v>1903</v>
      </c>
      <c r="D86">
        <v>95</v>
      </c>
      <c r="E86">
        <v>1808</v>
      </c>
      <c r="F86">
        <f>(E86/E90)</f>
        <v>0.33327188940092167</v>
      </c>
      <c r="G86">
        <f t="shared" si="11"/>
        <v>-1.0987966374565385</v>
      </c>
      <c r="H86">
        <f t="shared" si="12"/>
        <v>-0.36619803143252017</v>
      </c>
      <c r="I86" s="8"/>
    </row>
    <row r="87" spans="1:10" x14ac:dyDescent="0.25">
      <c r="B87" s="5" t="s">
        <v>33</v>
      </c>
      <c r="C87">
        <v>381</v>
      </c>
      <c r="D87">
        <v>75</v>
      </c>
      <c r="E87">
        <v>286</v>
      </c>
      <c r="F87">
        <f>(E87/E90)</f>
        <v>5.2718894009216588E-2</v>
      </c>
      <c r="G87">
        <f t="shared" si="11"/>
        <v>-2.9427813675888079</v>
      </c>
      <c r="H87">
        <f t="shared" si="12"/>
        <v>-0.15514017901021179</v>
      </c>
      <c r="I87" s="8"/>
    </row>
    <row r="88" spans="1:10" x14ac:dyDescent="0.25">
      <c r="B88" s="5" t="s">
        <v>34</v>
      </c>
      <c r="C88">
        <v>1269</v>
      </c>
      <c r="D88">
        <v>90</v>
      </c>
      <c r="E88">
        <v>1142</v>
      </c>
      <c r="F88">
        <f>(E88/E90)</f>
        <v>0.2105069124423963</v>
      </c>
      <c r="G88">
        <f t="shared" si="11"/>
        <v>-1.5582367881927048</v>
      </c>
      <c r="H88">
        <f t="shared" si="12"/>
        <v>-0.32801961513660255</v>
      </c>
      <c r="I88" s="8"/>
    </row>
    <row r="89" spans="1:10" x14ac:dyDescent="0.25">
      <c r="B89" s="5" t="s">
        <v>15</v>
      </c>
      <c r="C89">
        <v>825</v>
      </c>
      <c r="D89">
        <v>40</v>
      </c>
      <c r="E89">
        <v>330</v>
      </c>
      <c r="F89">
        <f>(E89/E90)</f>
        <v>6.0829493087557605E-2</v>
      </c>
      <c r="G89">
        <f t="shared" si="11"/>
        <v>-2.7996805239481342</v>
      </c>
      <c r="H89">
        <f t="shared" si="12"/>
        <v>-0.17030314707887267</v>
      </c>
      <c r="I89" s="8"/>
    </row>
    <row r="90" spans="1:10" x14ac:dyDescent="0.25">
      <c r="E90">
        <f>SUM(E80:E89)</f>
        <v>5425</v>
      </c>
    </row>
    <row r="92" spans="1:10" x14ac:dyDescent="0.25">
      <c r="A92" t="s">
        <v>40</v>
      </c>
    </row>
    <row r="93" spans="1:10" s="1" customFormat="1" ht="40.5" customHeight="1" x14ac:dyDescent="0.25">
      <c r="A93" s="1" t="s">
        <v>0</v>
      </c>
      <c r="B93" s="3" t="s">
        <v>1</v>
      </c>
      <c r="C93" s="3" t="s">
        <v>2</v>
      </c>
      <c r="D93" s="3" t="s">
        <v>3</v>
      </c>
      <c r="E93" s="3" t="s">
        <v>4</v>
      </c>
      <c r="F93" s="3" t="s">
        <v>5</v>
      </c>
      <c r="G93" s="3" t="s">
        <v>6</v>
      </c>
      <c r="H93" s="3" t="s">
        <v>7</v>
      </c>
      <c r="I93" s="4" t="s">
        <v>8</v>
      </c>
      <c r="J93" s="2"/>
    </row>
    <row r="94" spans="1:10" x14ac:dyDescent="0.25">
      <c r="B94" s="5" t="s">
        <v>9</v>
      </c>
      <c r="C94" s="8">
        <v>114</v>
      </c>
      <c r="D94">
        <v>4</v>
      </c>
      <c r="E94">
        <v>68</v>
      </c>
      <c r="F94">
        <f>(E94/E104)</f>
        <v>2.4935826916024934E-2</v>
      </c>
      <c r="G94">
        <f>LN(F94)</f>
        <v>-3.6914496776694818</v>
      </c>
      <c r="H94">
        <f>(G94*F94)</f>
        <v>-9.2049350231582228E-2</v>
      </c>
      <c r="I94" s="8">
        <f>SUM(H94:H103)</f>
        <v>-1.9137110894665017</v>
      </c>
    </row>
    <row r="95" spans="1:10" x14ac:dyDescent="0.25">
      <c r="B95" s="5" t="s">
        <v>10</v>
      </c>
      <c r="C95" s="8"/>
      <c r="D95">
        <v>15</v>
      </c>
      <c r="E95">
        <v>17</v>
      </c>
      <c r="F95">
        <f>(E95/E104)</f>
        <v>6.2339567290062336E-3</v>
      </c>
      <c r="G95">
        <f t="shared" ref="G95:G103" si="13">LN(F95)</f>
        <v>-5.0777440387893726</v>
      </c>
      <c r="H95">
        <f t="shared" ref="H95:H103" si="14">(G95*F95)</f>
        <v>-3.1654436618782297E-2</v>
      </c>
      <c r="I95" s="8"/>
    </row>
    <row r="96" spans="1:10" x14ac:dyDescent="0.25">
      <c r="B96" s="5" t="s">
        <v>31</v>
      </c>
      <c r="C96">
        <v>644</v>
      </c>
      <c r="D96">
        <v>55</v>
      </c>
      <c r="E96">
        <v>354</v>
      </c>
      <c r="F96">
        <f>(E96/E104)</f>
        <v>0.12981298129812982</v>
      </c>
      <c r="G96">
        <f t="shared" si="13"/>
        <v>-2.0416604697118141</v>
      </c>
      <c r="H96">
        <f t="shared" si="14"/>
        <v>-0.26503403237183065</v>
      </c>
      <c r="I96" s="8"/>
    </row>
    <row r="97" spans="1:10" x14ac:dyDescent="0.25">
      <c r="B97" s="5" t="s">
        <v>13</v>
      </c>
      <c r="C97">
        <v>492</v>
      </c>
      <c r="D97">
        <v>75</v>
      </c>
      <c r="E97">
        <v>369</v>
      </c>
      <c r="F97">
        <f>(E97/E104)</f>
        <v>0.13531353135313531</v>
      </c>
      <c r="G97">
        <f t="shared" si="13"/>
        <v>-2.0001607388050613</v>
      </c>
      <c r="H97">
        <f t="shared" si="14"/>
        <v>-0.27064881284160897</v>
      </c>
      <c r="I97" s="8"/>
    </row>
    <row r="98" spans="1:10" x14ac:dyDescent="0.25">
      <c r="B98" s="5" t="s">
        <v>12</v>
      </c>
      <c r="C98">
        <v>417</v>
      </c>
      <c r="D98">
        <v>70</v>
      </c>
      <c r="E98">
        <v>292</v>
      </c>
      <c r="F98">
        <f>(E98/E104)</f>
        <v>0.10707737440410708</v>
      </c>
      <c r="G98">
        <f t="shared" si="13"/>
        <v>-2.2342035805773066</v>
      </c>
      <c r="H98">
        <f t="shared" si="14"/>
        <v>-0.2392326532924729</v>
      </c>
      <c r="I98" s="8"/>
    </row>
    <row r="99" spans="1:10" x14ac:dyDescent="0.25">
      <c r="B99" s="5" t="s">
        <v>14</v>
      </c>
      <c r="C99">
        <v>152</v>
      </c>
      <c r="D99">
        <v>40</v>
      </c>
      <c r="E99">
        <v>61</v>
      </c>
      <c r="F99">
        <f>(E99/E104)</f>
        <v>2.2368903557022368E-2</v>
      </c>
      <c r="G99">
        <f t="shared" si="13"/>
        <v>-3.8000835186722774</v>
      </c>
      <c r="H99">
        <f t="shared" si="14"/>
        <v>-8.5003701737810383E-2</v>
      </c>
      <c r="I99" s="8"/>
      <c r="J99">
        <v>1.913711089</v>
      </c>
    </row>
    <row r="100" spans="1:10" x14ac:dyDescent="0.25">
      <c r="B100" s="5" t="s">
        <v>32</v>
      </c>
      <c r="C100">
        <v>947</v>
      </c>
      <c r="D100">
        <v>95</v>
      </c>
      <c r="E100">
        <v>900</v>
      </c>
      <c r="F100">
        <f>(E100/E104)</f>
        <v>0.33003300330033003</v>
      </c>
      <c r="G100">
        <f t="shared" si="13"/>
        <v>-1.1085626195212779</v>
      </c>
      <c r="H100">
        <f t="shared" si="14"/>
        <v>-0.36586225066708838</v>
      </c>
      <c r="I100" s="8"/>
    </row>
    <row r="101" spans="1:10" x14ac:dyDescent="0.25">
      <c r="B101" s="5" t="s">
        <v>33</v>
      </c>
      <c r="C101">
        <v>227</v>
      </c>
      <c r="D101">
        <v>90</v>
      </c>
      <c r="E101">
        <v>204</v>
      </c>
      <c r="F101">
        <f>(E101/E104)</f>
        <v>7.4807480748074806E-2</v>
      </c>
      <c r="G101">
        <f t="shared" si="13"/>
        <v>-2.5928373890013723</v>
      </c>
      <c r="H101">
        <f t="shared" si="14"/>
        <v>-0.19396363306060871</v>
      </c>
      <c r="I101" s="8"/>
    </row>
    <row r="102" spans="1:10" x14ac:dyDescent="0.25">
      <c r="B102" s="5" t="s">
        <v>34</v>
      </c>
      <c r="C102">
        <v>417</v>
      </c>
      <c r="D102">
        <v>95</v>
      </c>
      <c r="E102">
        <v>396</v>
      </c>
      <c r="F102">
        <f>(E102/E104)</f>
        <v>0.14521452145214522</v>
      </c>
      <c r="G102">
        <f t="shared" si="13"/>
        <v>-1.929543171591108</v>
      </c>
      <c r="H102">
        <f t="shared" si="14"/>
        <v>-0.28019768828385727</v>
      </c>
      <c r="I102" s="8"/>
    </row>
    <row r="103" spans="1:10" x14ac:dyDescent="0.25">
      <c r="B103" s="5" t="s">
        <v>15</v>
      </c>
      <c r="C103">
        <v>189</v>
      </c>
      <c r="D103">
        <v>35</v>
      </c>
      <c r="E103">
        <v>66</v>
      </c>
      <c r="F103">
        <f>(E103/E104)</f>
        <v>2.4202420242024202E-2</v>
      </c>
      <c r="G103">
        <f t="shared" si="13"/>
        <v>-3.7213026408191632</v>
      </c>
      <c r="H103">
        <f t="shared" si="14"/>
        <v>-9.0064530360859832E-2</v>
      </c>
      <c r="I103" s="8"/>
    </row>
    <row r="104" spans="1:10" x14ac:dyDescent="0.25">
      <c r="E104">
        <f>SUM(E94:E103)</f>
        <v>2727</v>
      </c>
    </row>
    <row r="107" spans="1:10" x14ac:dyDescent="0.25">
      <c r="A107" t="s">
        <v>41</v>
      </c>
    </row>
    <row r="108" spans="1:10" s="1" customFormat="1" ht="40.5" customHeight="1" x14ac:dyDescent="0.25">
      <c r="A108" s="1" t="s">
        <v>0</v>
      </c>
      <c r="B108" s="3" t="s">
        <v>1</v>
      </c>
      <c r="C108" s="3" t="s">
        <v>2</v>
      </c>
      <c r="D108" s="3" t="s">
        <v>3</v>
      </c>
      <c r="E108" s="3" t="s">
        <v>4</v>
      </c>
      <c r="F108" s="3" t="s">
        <v>5</v>
      </c>
      <c r="G108" s="3" t="s">
        <v>6</v>
      </c>
      <c r="H108" s="3" t="s">
        <v>7</v>
      </c>
      <c r="I108" s="4" t="s">
        <v>8</v>
      </c>
      <c r="J108" s="2"/>
    </row>
    <row r="109" spans="1:10" x14ac:dyDescent="0.25">
      <c r="B109" s="5" t="s">
        <v>9</v>
      </c>
      <c r="C109" s="8">
        <v>140</v>
      </c>
      <c r="D109">
        <v>50</v>
      </c>
      <c r="E109">
        <v>70</v>
      </c>
      <c r="F109">
        <f>(E109/E119)</f>
        <v>2.3497818059751596E-2</v>
      </c>
      <c r="G109">
        <f>LN(F109)</f>
        <v>-3.7508477106639231</v>
      </c>
      <c r="H109">
        <f>(G109*F109)</f>
        <v>-8.8136737075016666E-2</v>
      </c>
      <c r="I109" s="8">
        <f>SUM(H109:H118)</f>
        <v>-1.9025785230529715</v>
      </c>
    </row>
    <row r="110" spans="1:10" x14ac:dyDescent="0.25">
      <c r="B110" s="5" t="s">
        <v>10</v>
      </c>
      <c r="C110" s="8"/>
      <c r="D110">
        <v>20</v>
      </c>
      <c r="E110">
        <v>28</v>
      </c>
      <c r="F110">
        <f>(E110/E119)</f>
        <v>9.3991272239006378E-3</v>
      </c>
      <c r="G110">
        <f t="shared" ref="G110:G118" si="15">LN(F110)</f>
        <v>-4.6671384425380786</v>
      </c>
      <c r="H110">
        <f t="shared" ref="H110:H118" si="16">(G110*F110)</f>
        <v>-4.386702799297288E-2</v>
      </c>
      <c r="I110" s="8"/>
    </row>
    <row r="111" spans="1:10" x14ac:dyDescent="0.25">
      <c r="B111" s="5" t="s">
        <v>31</v>
      </c>
      <c r="C111">
        <v>279</v>
      </c>
      <c r="D111">
        <v>95</v>
      </c>
      <c r="E111">
        <v>265</v>
      </c>
      <c r="F111">
        <f>(E111/E119)</f>
        <v>8.8956025511916753E-2</v>
      </c>
      <c r="G111">
        <f t="shared" si="15"/>
        <v>-2.41961312672706</v>
      </c>
      <c r="H111">
        <f t="shared" si="16"/>
        <v>-0.21523916703010101</v>
      </c>
      <c r="I111" s="8"/>
    </row>
    <row r="112" spans="1:10" x14ac:dyDescent="0.25">
      <c r="B112" s="5" t="s">
        <v>13</v>
      </c>
      <c r="C112">
        <v>279</v>
      </c>
      <c r="D112">
        <v>90</v>
      </c>
      <c r="E112">
        <v>251</v>
      </c>
      <c r="F112">
        <f>(E112/E119)</f>
        <v>8.4256461899966426E-2</v>
      </c>
      <c r="G112">
        <f t="shared" si="15"/>
        <v>-2.4738900135814985</v>
      </c>
      <c r="H112">
        <f t="shared" si="16"/>
        <v>-0.20844121967403695</v>
      </c>
      <c r="I112" s="8"/>
    </row>
    <row r="113" spans="2:10" x14ac:dyDescent="0.25">
      <c r="B113" s="5" t="s">
        <v>12</v>
      </c>
      <c r="C113">
        <v>349</v>
      </c>
      <c r="D113">
        <v>90</v>
      </c>
      <c r="E113">
        <v>314</v>
      </c>
      <c r="F113">
        <f>(E113/E119)</f>
        <v>0.10540449815374286</v>
      </c>
      <c r="G113">
        <f t="shared" si="15"/>
        <v>-2.2499499668050289</v>
      </c>
      <c r="H113">
        <f t="shared" si="16"/>
        <v>-0.23715484712211449</v>
      </c>
      <c r="I113" s="8"/>
    </row>
    <row r="114" spans="2:10" x14ac:dyDescent="0.25">
      <c r="B114" s="5" t="s">
        <v>14</v>
      </c>
      <c r="C114">
        <v>349</v>
      </c>
      <c r="D114">
        <v>95</v>
      </c>
      <c r="E114">
        <v>332</v>
      </c>
      <c r="F114">
        <f>(E114/E119)</f>
        <v>0.11144679422625042</v>
      </c>
      <c r="G114">
        <f t="shared" si="15"/>
        <v>-2.1942079837967938</v>
      </c>
      <c r="H114">
        <f t="shared" si="16"/>
        <v>-0.2445374456597971</v>
      </c>
      <c r="I114" s="8"/>
      <c r="J114">
        <v>1.9025785230000001</v>
      </c>
    </row>
    <row r="115" spans="2:10" x14ac:dyDescent="0.25">
      <c r="B115" s="5" t="s">
        <v>32</v>
      </c>
      <c r="C115">
        <v>1222</v>
      </c>
      <c r="D115">
        <v>95</v>
      </c>
      <c r="E115">
        <v>1161</v>
      </c>
      <c r="F115">
        <f>(E115/E119)</f>
        <v>0.38972809667673713</v>
      </c>
      <c r="G115">
        <f t="shared" si="15"/>
        <v>-0.94230597101539082</v>
      </c>
      <c r="H115">
        <f t="shared" si="16"/>
        <v>-0.36724311257095288</v>
      </c>
      <c r="I115" s="8"/>
    </row>
    <row r="116" spans="2:10" x14ac:dyDescent="0.25">
      <c r="B116" s="5" t="s">
        <v>33</v>
      </c>
      <c r="C116">
        <v>279</v>
      </c>
      <c r="D116">
        <v>90</v>
      </c>
      <c r="E116">
        <v>251</v>
      </c>
      <c r="F116">
        <f>(E116/E119)</f>
        <v>8.4256461899966426E-2</v>
      </c>
      <c r="G116">
        <f t="shared" si="15"/>
        <v>-2.4738900135814985</v>
      </c>
      <c r="H116">
        <f t="shared" si="16"/>
        <v>-0.20844121967403695</v>
      </c>
      <c r="I116" s="8"/>
    </row>
    <row r="117" spans="2:10" x14ac:dyDescent="0.25">
      <c r="B117" s="5" t="s">
        <v>34</v>
      </c>
      <c r="C117">
        <v>349</v>
      </c>
      <c r="D117">
        <v>85</v>
      </c>
      <c r="E117">
        <v>237</v>
      </c>
      <c r="F117">
        <f>(E117/E119)</f>
        <v>7.9556898288016112E-2</v>
      </c>
      <c r="G117">
        <f t="shared" si="15"/>
        <v>-2.5312828115781509</v>
      </c>
      <c r="H117">
        <f t="shared" si="16"/>
        <v>-0.2013810091789264</v>
      </c>
      <c r="I117" s="8"/>
    </row>
    <row r="118" spans="2:10" x14ac:dyDescent="0.25">
      <c r="B118" s="5" t="s">
        <v>15</v>
      </c>
      <c r="C118">
        <v>175</v>
      </c>
      <c r="D118">
        <v>40</v>
      </c>
      <c r="E118">
        <v>70</v>
      </c>
      <c r="F118">
        <f>(E118/E119)</f>
        <v>2.3497818059751596E-2</v>
      </c>
      <c r="G118">
        <f t="shared" si="15"/>
        <v>-3.7508477106639231</v>
      </c>
      <c r="H118">
        <f t="shared" si="16"/>
        <v>-8.8136737075016666E-2</v>
      </c>
      <c r="I118" s="8"/>
    </row>
    <row r="119" spans="2:10" x14ac:dyDescent="0.25">
      <c r="E119">
        <f>SUM(E109:E118)</f>
        <v>2979</v>
      </c>
    </row>
  </sheetData>
  <mergeCells count="16">
    <mergeCell ref="C6:C7"/>
    <mergeCell ref="I6:I15"/>
    <mergeCell ref="C20:C21"/>
    <mergeCell ref="C35:C36"/>
    <mergeCell ref="C51:C52"/>
    <mergeCell ref="C109:C110"/>
    <mergeCell ref="I20:I29"/>
    <mergeCell ref="I35:I44"/>
    <mergeCell ref="I51:I60"/>
    <mergeCell ref="I66:I75"/>
    <mergeCell ref="I80:I89"/>
    <mergeCell ref="I94:I103"/>
    <mergeCell ref="I109:I118"/>
    <mergeCell ref="C66:C67"/>
    <mergeCell ref="C80:C81"/>
    <mergeCell ref="C94:C95"/>
  </mergeCells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L15"/>
  <sheetViews>
    <sheetView workbookViewId="0">
      <selection activeCell="J8" sqref="J8"/>
    </sheetView>
  </sheetViews>
  <sheetFormatPr defaultRowHeight="15" x14ac:dyDescent="0.25"/>
  <cols>
    <col min="4" max="4" width="24.7109375" bestFit="1" customWidth="1"/>
    <col min="12" max="12" width="21.5703125" customWidth="1"/>
  </cols>
  <sheetData>
    <row r="5" spans="3:12" x14ac:dyDescent="0.25">
      <c r="G5" t="s">
        <v>18</v>
      </c>
      <c r="H5" t="s">
        <v>19</v>
      </c>
      <c r="I5" t="s">
        <v>20</v>
      </c>
      <c r="J5" t="s">
        <v>21</v>
      </c>
    </row>
    <row r="6" spans="3:12" x14ac:dyDescent="0.25">
      <c r="C6" t="s">
        <v>16</v>
      </c>
      <c r="E6" s="3"/>
      <c r="F6" s="2"/>
      <c r="G6" s="2"/>
      <c r="H6" s="3"/>
      <c r="I6" s="3"/>
      <c r="J6" s="3"/>
      <c r="K6" s="3"/>
      <c r="L6" s="2"/>
    </row>
    <row r="7" spans="3:12" ht="75" x14ac:dyDescent="0.25">
      <c r="C7" s="1" t="s">
        <v>0</v>
      </c>
      <c r="D7" s="1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4" t="s">
        <v>8</v>
      </c>
      <c r="L7" s="2"/>
    </row>
    <row r="8" spans="3:12" x14ac:dyDescent="0.25">
      <c r="D8" s="5" t="s">
        <v>9</v>
      </c>
      <c r="E8" s="7">
        <v>2434</v>
      </c>
      <c r="F8" s="2">
        <v>50</v>
      </c>
      <c r="G8" s="2">
        <v>1217</v>
      </c>
      <c r="H8" s="3">
        <f>G8/G15</f>
        <v>0.390815671162492</v>
      </c>
      <c r="I8" s="3">
        <f>LN(H8)</f>
        <v>-0.93951925940641645</v>
      </c>
      <c r="J8" s="3">
        <f>H8*I8</f>
        <v>-0.36717884993500605</v>
      </c>
      <c r="K8" s="7">
        <f>SUM(J8:J14)</f>
        <v>-1.6076965140921899</v>
      </c>
      <c r="L8" s="2"/>
    </row>
    <row r="9" spans="3:12" x14ac:dyDescent="0.25">
      <c r="D9" t="s">
        <v>10</v>
      </c>
      <c r="E9" s="7"/>
      <c r="F9" s="2">
        <v>20</v>
      </c>
      <c r="G9" s="2">
        <v>487</v>
      </c>
      <c r="H9" s="3">
        <f>G9/G15</f>
        <v>0.15639049454078355</v>
      </c>
      <c r="I9" s="3">
        <f>LN(H9)</f>
        <v>-1.8553992293113539</v>
      </c>
      <c r="J9" s="3">
        <f t="shared" ref="J9:J14" si="0">H9*I9</f>
        <v>-0.29016680304259129</v>
      </c>
      <c r="K9" s="7"/>
      <c r="L9" s="2"/>
    </row>
    <row r="10" spans="3:12" x14ac:dyDescent="0.25">
      <c r="D10" t="s">
        <v>11</v>
      </c>
      <c r="E10" s="2">
        <v>755</v>
      </c>
      <c r="F10" s="2">
        <v>80</v>
      </c>
      <c r="G10" s="2">
        <v>604</v>
      </c>
      <c r="H10" s="3">
        <f>G10/G15</f>
        <v>0.19396274887604367</v>
      </c>
      <c r="I10" s="3">
        <f t="shared" ref="I10:I14" si="1">LN(H10)</f>
        <v>-1.6400891544591287</v>
      </c>
      <c r="J10" s="3">
        <f t="shared" si="0"/>
        <v>-0.31811620080067876</v>
      </c>
      <c r="K10" s="7"/>
      <c r="L10" s="2"/>
    </row>
    <row r="11" spans="3:12" x14ac:dyDescent="0.25">
      <c r="D11" t="s">
        <v>12</v>
      </c>
      <c r="E11" s="3">
        <v>272</v>
      </c>
      <c r="F11" s="2">
        <v>95</v>
      </c>
      <c r="G11" s="2">
        <v>258</v>
      </c>
      <c r="H11" s="3">
        <f>G11/G15</f>
        <v>8.2851637764932567E-2</v>
      </c>
      <c r="I11" s="3">
        <f t="shared" si="1"/>
        <v>-2.490703767472326</v>
      </c>
      <c r="J11" s="3">
        <f t="shared" si="0"/>
        <v>-0.20635888632236998</v>
      </c>
      <c r="K11" s="7"/>
      <c r="L11" s="2">
        <f>-(K8)</f>
        <v>1.6076965140921899</v>
      </c>
    </row>
    <row r="12" spans="3:12" x14ac:dyDescent="0.25">
      <c r="D12" t="s">
        <v>13</v>
      </c>
      <c r="E12" s="3">
        <v>453</v>
      </c>
      <c r="F12" s="2">
        <v>80</v>
      </c>
      <c r="G12" s="2">
        <v>362</v>
      </c>
      <c r="H12" s="3">
        <f>G12/G15</f>
        <v>0.11624919717405266</v>
      </c>
      <c r="I12" s="3">
        <f>LN(H12)</f>
        <v>-2.1520191405681728</v>
      </c>
      <c r="J12" s="3">
        <f t="shared" si="0"/>
        <v>-0.25017049739424485</v>
      </c>
      <c r="K12" s="7"/>
      <c r="L12" s="2"/>
    </row>
    <row r="13" spans="3:12" x14ac:dyDescent="0.25">
      <c r="D13" t="s">
        <v>14</v>
      </c>
      <c r="E13" s="3">
        <v>362</v>
      </c>
      <c r="F13" s="2">
        <v>50</v>
      </c>
      <c r="G13" s="2">
        <v>181</v>
      </c>
      <c r="H13" s="3">
        <f>G13/G15</f>
        <v>5.812459858702633E-2</v>
      </c>
      <c r="I13" s="3">
        <f t="shared" si="1"/>
        <v>-2.8451663211281177</v>
      </c>
      <c r="J13" s="3">
        <f t="shared" si="0"/>
        <v>-0.1653741503288983</v>
      </c>
      <c r="K13" s="7"/>
      <c r="L13" s="2"/>
    </row>
    <row r="14" spans="3:12" x14ac:dyDescent="0.25">
      <c r="D14" t="s">
        <v>15</v>
      </c>
      <c r="E14" s="3">
        <v>7</v>
      </c>
      <c r="F14" s="2">
        <v>70</v>
      </c>
      <c r="G14" s="2">
        <v>5</v>
      </c>
      <c r="H14" s="3">
        <f>G14/G15</f>
        <v>1.6056518946692357E-3</v>
      </c>
      <c r="I14" s="3">
        <f t="shared" si="1"/>
        <v>-6.4342254399598433</v>
      </c>
      <c r="J14" s="3">
        <f t="shared" si="0"/>
        <v>-1.0331126268400518E-2</v>
      </c>
      <c r="K14" s="7"/>
      <c r="L14" s="2"/>
    </row>
    <row r="15" spans="3:12" x14ac:dyDescent="0.25">
      <c r="E15" s="3"/>
      <c r="F15" s="2"/>
      <c r="G15" s="2">
        <f>SUM(G8:G14)</f>
        <v>3114</v>
      </c>
      <c r="H15" s="3"/>
      <c r="I15" s="3"/>
      <c r="J15" s="3"/>
      <c r="K15" s="3"/>
      <c r="L15" s="2"/>
    </row>
  </sheetData>
  <mergeCells count="2">
    <mergeCell ref="E8:E9"/>
    <mergeCell ref="K8:K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Ataher Ali</cp:lastModifiedBy>
  <dcterms:created xsi:type="dcterms:W3CDTF">2018-04-25T06:53:25Z</dcterms:created>
  <dcterms:modified xsi:type="dcterms:W3CDTF">2024-05-11T08:17:40Z</dcterms:modified>
</cp:coreProperties>
</file>