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ber\Downloads\Telegram Desktop\"/>
    </mc:Choice>
  </mc:AlternateContent>
  <xr:revisionPtr revIDLastSave="0" documentId="13_ncr:1_{7C585F4A-A578-43C5-B30B-D74DDD2A318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avdo" sheetId="1" r:id="rId1"/>
    <sheet name="Baholar" sheetId="2" r:id="rId2"/>
    <sheet name="Xarajatlar" sheetId="3" r:id="rId3"/>
  </sheets>
  <definedNames>
    <definedName name="_xlnm._FilterDatabase" localSheetId="0" hidden="1">Savdo!$A$1:$D$7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6" i="2" a="1"/>
  <c r="G6" i="2" s="1"/>
  <c r="F4" i="3"/>
  <c r="F3" i="3"/>
  <c r="F2" i="3"/>
  <c r="F6" i="2"/>
  <c r="G4" i="1"/>
  <c r="F5" i="2"/>
  <c r="G3" i="2"/>
  <c r="G4" i="2"/>
  <c r="G2" i="2"/>
  <c r="H7" i="1"/>
  <c r="H8" i="1"/>
  <c r="H6" i="1"/>
  <c r="G5" i="1"/>
  <c r="G2" i="1"/>
  <c r="A9" i="1"/>
  <c r="A9" i="2"/>
  <c r="A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<sst xmlns="http://schemas.openxmlformats.org/spreadsheetml/2006/main" count="69" uniqueCount="44">
  <si>
    <t>Mijoz</t>
  </si>
  <si>
    <t>Shahar</t>
  </si>
  <si>
    <t>Oy</t>
  </si>
  <si>
    <t>Savdo (USD)</t>
  </si>
  <si>
    <t>Ali</t>
  </si>
  <si>
    <t>Toshkent</t>
  </si>
  <si>
    <t>Yanvar</t>
  </si>
  <si>
    <t>Laylo</t>
  </si>
  <si>
    <t>Samarqand</t>
  </si>
  <si>
    <t>Fevral</t>
  </si>
  <si>
    <t>Diyor</t>
  </si>
  <si>
    <t>Madina</t>
  </si>
  <si>
    <t>Buxoro</t>
  </si>
  <si>
    <t>Mart</t>
  </si>
  <si>
    <t>Umar</t>
  </si>
  <si>
    <t>Talaba</t>
  </si>
  <si>
    <t>Fan</t>
  </si>
  <si>
    <t>Bahosi</t>
  </si>
  <si>
    <t>Nodira</t>
  </si>
  <si>
    <t>Matematika</t>
  </si>
  <si>
    <t>Shoxruh</t>
  </si>
  <si>
    <t>Fizika</t>
  </si>
  <si>
    <t>Jasur</t>
  </si>
  <si>
    <t>Dildora</t>
  </si>
  <si>
    <t>Kimyo</t>
  </si>
  <si>
    <t>Sana</t>
  </si>
  <si>
    <t>Xarajat turi</t>
  </si>
  <si>
    <t>Miqdor (UZS)</t>
  </si>
  <si>
    <t>Oziq-ovqat</t>
  </si>
  <si>
    <t>Transport</t>
  </si>
  <si>
    <t>Kommunal</t>
  </si>
  <si>
    <t>2.O‘rtacha xarajat miqdorini toping:</t>
  </si>
  <si>
    <t>1.Oziq-ovqat uchun umumiy xarajatni hisoblang:</t>
  </si>
  <si>
    <t>3. 18.01.2024 uchun umumiy xarajatni hisoblang</t>
  </si>
  <si>
    <t>Mashq</t>
  </si>
  <si>
    <t>Natija</t>
  </si>
  <si>
    <r>
      <t>1.O‘rtacha baho</t>
    </r>
    <r>
      <rPr>
        <sz val="11"/>
        <color theme="1"/>
        <rFont val="Calibri"/>
        <family val="2"/>
        <scheme val="minor"/>
      </rPr>
      <t>: Har bir fan bo‘yicha o‘rtacha bahoni hisoblang.</t>
    </r>
  </si>
  <si>
    <r>
      <t>2.Eng yuqori bahoni toping</t>
    </r>
    <r>
      <rPr>
        <sz val="11"/>
        <color theme="1"/>
        <rFont val="Calibri"/>
        <family val="2"/>
        <scheme val="minor"/>
      </rPr>
      <t>:</t>
    </r>
  </si>
  <si>
    <t>3.Bahosi 85 dan yuqori talabalarni ajrating</t>
  </si>
  <si>
    <r>
      <t>1.Filtrlash</t>
    </r>
    <r>
      <rPr>
        <sz val="11"/>
        <color theme="1"/>
        <rFont val="Calibri"/>
        <family val="2"/>
        <scheme val="minor"/>
      </rPr>
      <t>: Faqat "Toshkent" shahridagi savdolarni ko‘rsating.</t>
    </r>
  </si>
  <si>
    <r>
      <rPr>
        <b/>
        <sz val="11"/>
        <color theme="1"/>
        <rFont val="Calibri"/>
        <family val="2"/>
        <charset val="204"/>
        <scheme val="minor"/>
      </rPr>
      <t>2.Saralash:</t>
    </r>
    <r>
      <rPr>
        <sz val="11"/>
        <color theme="1"/>
        <rFont val="Calibri"/>
        <family val="2"/>
        <scheme val="minor"/>
      </rPr>
      <t xml:space="preserve"> Savdo miqdori bo‘yicha kamayish tartibida saralang.</t>
    </r>
  </si>
  <si>
    <r>
      <rPr>
        <b/>
        <sz val="11"/>
        <color theme="1"/>
        <rFont val="Calibri"/>
        <family val="2"/>
        <charset val="204"/>
        <scheme val="minor"/>
      </rPr>
      <t>3.Yig‘indini hisoblash</t>
    </r>
    <r>
      <rPr>
        <sz val="11"/>
        <color theme="1"/>
        <rFont val="Calibri"/>
        <family val="2"/>
        <scheme val="minor"/>
      </rPr>
      <t>: SUMIF yordamida faqat "Yanvar" oyidagi savdolarni toping.</t>
    </r>
  </si>
  <si>
    <t>4.O‘rtacha savdoni toping:</t>
  </si>
  <si>
    <t>5.Har bir shahar bo‘yicha jami savdoni hisoblang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</si>
</sst>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4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4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2" fillId="5" borderId="4" xfId="0" applyFont="1" applyFill="1" applyBorder="1" applyAlignment="1">
      <alignment horizontal="center"/>
    </xf>
    <xf numFmtId="0" fontId="0" fillId="0" borderId="17" xfId="0" applyBorder="1"/>
    <xf numFmtId="0" fontId="0" fillId="0" borderId="3" xfId="0" applyBorder="1"/>
    <xf numFmtId="0" fontId="0" fillId="0" borderId="18" xfId="0" applyBorder="1"/>
    <xf numFmtId="0" fontId="0" fillId="0" borderId="24" xfId="0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5" xfId="0" applyFont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"/>
  <sheetViews>
    <sheetView zoomScale="145" zoomScaleNormal="145" workbookViewId="0">
      <selection activeCell="D14" sqref="D14"/>
    </sheetView>
  </sheetViews>
  <sheetFormatPr defaultRowHeight="14.4" x14ac:dyDescent="0.3"/>
  <cols>
    <col min="1" max="1" width="7.109375" style="1" bestFit="1" customWidth="1"/>
    <col min="2" max="2" width="10.109375" style="1" bestFit="1" customWidth="1"/>
    <col min="3" max="3" width="6.5546875" style="1" bestFit="1" customWidth="1"/>
    <col min="4" max="4" width="11.5546875" style="1" bestFit="1" customWidth="1"/>
    <col min="5" max="5" width="3.21875" style="1" customWidth="1"/>
    <col min="6" max="6" width="70.33203125" style="1" bestFit="1" customWidth="1"/>
    <col min="7" max="7" width="10.33203125" style="1" bestFit="1" customWidth="1"/>
    <col min="9" max="9" width="3.109375" style="1" customWidth="1"/>
    <col min="10" max="16384" width="8.88671875" style="1"/>
  </cols>
  <sheetData>
    <row r="1" spans="1:9" ht="15" thickBot="1" x14ac:dyDescent="0.35">
      <c r="A1" s="4" t="s">
        <v>0</v>
      </c>
      <c r="B1" s="4" t="s">
        <v>1</v>
      </c>
      <c r="C1" s="4" t="s">
        <v>2</v>
      </c>
      <c r="D1" s="25" t="s">
        <v>3</v>
      </c>
      <c r="E1" s="38"/>
      <c r="F1" s="30" t="s">
        <v>34</v>
      </c>
      <c r="G1" s="41" t="s">
        <v>35</v>
      </c>
      <c r="H1" s="42"/>
      <c r="I1" s="38"/>
    </row>
    <row r="2" spans="1:9" x14ac:dyDescent="0.3">
      <c r="A2" s="3" t="s">
        <v>10</v>
      </c>
      <c r="B2" s="2" t="s">
        <v>5</v>
      </c>
      <c r="C2" s="2" t="s">
        <v>6</v>
      </c>
      <c r="D2" s="26">
        <v>1600</v>
      </c>
      <c r="E2" s="39"/>
      <c r="F2" s="29" t="s">
        <v>39</v>
      </c>
      <c r="G2" s="46">
        <f>INDEX(D2:D7,MATCH("Toshkent",B2:B7,0))</f>
        <v>1600</v>
      </c>
      <c r="H2" s="47"/>
      <c r="I2" s="39"/>
    </row>
    <row r="3" spans="1:9" x14ac:dyDescent="0.3">
      <c r="A3" s="3" t="s">
        <v>4</v>
      </c>
      <c r="B3" s="2" t="s">
        <v>12</v>
      </c>
      <c r="C3" s="2" t="s">
        <v>13</v>
      </c>
      <c r="D3" s="26">
        <v>1500</v>
      </c>
      <c r="E3" s="39"/>
      <c r="F3" s="28" t="s">
        <v>40</v>
      </c>
      <c r="G3" s="48" cm="1">
        <f t="array" ref="G3">_xlfn._xlws.FILTER(MIN(D2:D7),MAX(D2:D7))</f>
        <v>800</v>
      </c>
      <c r="H3" s="49"/>
      <c r="I3" s="39"/>
    </row>
    <row r="4" spans="1:9" x14ac:dyDescent="0.3">
      <c r="A4" s="3" t="s">
        <v>4</v>
      </c>
      <c r="B4" s="2" t="s">
        <v>5</v>
      </c>
      <c r="C4" s="2" t="s">
        <v>6</v>
      </c>
      <c r="D4" s="26">
        <v>1200</v>
      </c>
      <c r="E4" s="39"/>
      <c r="F4" s="28" t="s">
        <v>41</v>
      </c>
      <c r="G4" s="48">
        <f>SUMIF(C2:C7,"Yanvar",D2:D7)</f>
        <v>3900</v>
      </c>
      <c r="H4" s="49"/>
      <c r="I4" s="39"/>
    </row>
    <row r="5" spans="1:9" x14ac:dyDescent="0.3">
      <c r="A5" s="3" t="s">
        <v>14</v>
      </c>
      <c r="B5" s="2" t="s">
        <v>8</v>
      </c>
      <c r="C5" s="2" t="s">
        <v>6</v>
      </c>
      <c r="D5" s="26">
        <v>1100</v>
      </c>
      <c r="E5" s="39"/>
      <c r="F5" s="27" t="s">
        <v>42</v>
      </c>
      <c r="G5" s="48">
        <f>AVERAGE(D2:D7)</f>
        <v>1183.3333333333333</v>
      </c>
      <c r="H5" s="49"/>
      <c r="I5" s="39"/>
    </row>
    <row r="6" spans="1:9" x14ac:dyDescent="0.3">
      <c r="A6" s="3" t="s">
        <v>7</v>
      </c>
      <c r="B6" s="2" t="s">
        <v>8</v>
      </c>
      <c r="C6" s="2" t="s">
        <v>9</v>
      </c>
      <c r="D6" s="26">
        <v>900</v>
      </c>
      <c r="E6" s="39"/>
      <c r="F6" s="43" t="s">
        <v>43</v>
      </c>
      <c r="G6" s="2" t="s">
        <v>8</v>
      </c>
      <c r="H6" s="32">
        <f>SUMIF($B$2:$B$7,G6,D2:D7)</f>
        <v>2000</v>
      </c>
      <c r="I6" s="39"/>
    </row>
    <row r="7" spans="1:9" x14ac:dyDescent="0.3">
      <c r="A7" s="3" t="s">
        <v>11</v>
      </c>
      <c r="B7" s="2" t="s">
        <v>12</v>
      </c>
      <c r="C7" s="2" t="s">
        <v>13</v>
      </c>
      <c r="D7" s="26">
        <v>800</v>
      </c>
      <c r="E7" s="39"/>
      <c r="F7" s="44"/>
      <c r="G7" s="2" t="s">
        <v>5</v>
      </c>
      <c r="H7" s="32">
        <f t="shared" ref="H7:H8" si="0">SUMIF($B$2:$B$7,G7,D3:D8)</f>
        <v>2600</v>
      </c>
      <c r="I7" s="39"/>
    </row>
    <row r="8" spans="1:9" ht="15" thickBot="1" x14ac:dyDescent="0.35">
      <c r="E8" s="40"/>
      <c r="F8" s="45"/>
      <c r="G8" s="34" t="s">
        <v>12</v>
      </c>
      <c r="H8" s="32">
        <f t="shared" si="0"/>
        <v>1100</v>
      </c>
      <c r="I8" s="40"/>
    </row>
    <row r="9" spans="1:9" x14ac:dyDescent="0.3">
      <c r="A9" s="1">
        <f>SUMIF(C2:C7,"Mart",D2:D7)</f>
        <v>2300</v>
      </c>
    </row>
  </sheetData>
  <autoFilter ref="A1:D7" xr:uid="{00000000-0001-0000-0000-000000000000}">
    <filterColumn colId="3">
      <iconFilter iconSet="3Arrows"/>
    </filterColumn>
    <sortState xmlns:xlrd2="http://schemas.microsoft.com/office/spreadsheetml/2017/richdata2" ref="A2:D7">
      <sortCondition descending="1" ref="D1:D7"/>
    </sortState>
  </autoFilter>
  <mergeCells count="8">
    <mergeCell ref="I1:I8"/>
    <mergeCell ref="E1:E8"/>
    <mergeCell ref="G1:H1"/>
    <mergeCell ref="F6:F8"/>
    <mergeCell ref="G2:H2"/>
    <mergeCell ref="G3:H3"/>
    <mergeCell ref="G4:H4"/>
    <mergeCell ref="G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160" zoomScaleNormal="160" workbookViewId="0">
      <selection activeCell="G6" sqref="G6"/>
    </sheetView>
  </sheetViews>
  <sheetFormatPr defaultRowHeight="14.4" x14ac:dyDescent="0.3"/>
  <cols>
    <col min="1" max="1" width="7.5546875" style="7" bestFit="1" customWidth="1"/>
    <col min="2" max="2" width="10.88671875" style="7" bestFit="1" customWidth="1"/>
    <col min="3" max="3" width="6.5546875" style="7" bestFit="1" customWidth="1"/>
    <col min="4" max="4" width="2.77734375" style="7" customWidth="1"/>
    <col min="5" max="5" width="54.44140625" style="7" bestFit="1" customWidth="1"/>
    <col min="6" max="6" width="12.88671875" style="7" customWidth="1"/>
    <col min="8" max="8" width="3.5546875" style="7" customWidth="1"/>
    <col min="9" max="16384" width="8.88671875" style="7"/>
  </cols>
  <sheetData>
    <row r="1" spans="1:8" ht="15" thickBot="1" x14ac:dyDescent="0.35">
      <c r="A1" s="9" t="s">
        <v>15</v>
      </c>
      <c r="B1" s="9" t="s">
        <v>16</v>
      </c>
      <c r="C1" s="17" t="s">
        <v>17</v>
      </c>
      <c r="D1" s="50"/>
      <c r="E1" s="18" t="s">
        <v>34</v>
      </c>
      <c r="F1" s="12"/>
      <c r="G1" s="15" t="s">
        <v>35</v>
      </c>
      <c r="H1" s="50"/>
    </row>
    <row r="2" spans="1:8" x14ac:dyDescent="0.3">
      <c r="A2" s="10" t="s">
        <v>18</v>
      </c>
      <c r="B2" s="8" t="s">
        <v>19</v>
      </c>
      <c r="C2" s="14">
        <v>85</v>
      </c>
      <c r="D2" s="56"/>
      <c r="E2" s="53" t="s">
        <v>36</v>
      </c>
      <c r="F2" s="21" t="s">
        <v>21</v>
      </c>
      <c r="G2" s="22">
        <f>AVERAGEIF($B$2:$B$7,F2,C2:C7)</f>
        <v>83</v>
      </c>
      <c r="H2" s="51"/>
    </row>
    <row r="3" spans="1:8" x14ac:dyDescent="0.3">
      <c r="A3" s="10" t="s">
        <v>20</v>
      </c>
      <c r="B3" s="8" t="s">
        <v>21</v>
      </c>
      <c r="C3" s="14">
        <v>78</v>
      </c>
      <c r="D3" s="56"/>
      <c r="E3" s="54"/>
      <c r="F3" s="8" t="s">
        <v>19</v>
      </c>
      <c r="G3" s="22">
        <f>AVERAGEIF($B$2:$B$7,F3,C3:C8)</f>
        <v>83</v>
      </c>
      <c r="H3" s="51"/>
    </row>
    <row r="4" spans="1:8" x14ac:dyDescent="0.3">
      <c r="A4" s="10" t="s">
        <v>7</v>
      </c>
      <c r="B4" s="8" t="s">
        <v>19</v>
      </c>
      <c r="C4" s="14">
        <v>92</v>
      </c>
      <c r="D4" s="56"/>
      <c r="E4" s="54"/>
      <c r="F4" s="8" t="s">
        <v>24</v>
      </c>
      <c r="G4" s="22">
        <f>AVERAGEIF($B$2:$B$7,F4,C2:C7)</f>
        <v>92.5</v>
      </c>
      <c r="H4" s="51"/>
    </row>
    <row r="5" spans="1:8" x14ac:dyDescent="0.3">
      <c r="A5" s="10" t="s">
        <v>22</v>
      </c>
      <c r="B5" s="8" t="s">
        <v>21</v>
      </c>
      <c r="C5" s="14">
        <v>88</v>
      </c>
      <c r="D5" s="56"/>
      <c r="E5" s="19" t="s">
        <v>37</v>
      </c>
      <c r="F5" s="55">
        <f>MAX(C2:C7)</f>
        <v>95</v>
      </c>
      <c r="G5" s="55"/>
      <c r="H5" s="51"/>
    </row>
    <row r="6" spans="1:8" x14ac:dyDescent="0.3">
      <c r="A6" s="10" t="s">
        <v>23</v>
      </c>
      <c r="B6" s="8" t="s">
        <v>24</v>
      </c>
      <c r="C6" s="14">
        <v>90</v>
      </c>
      <c r="D6" s="56"/>
      <c r="E6" s="24" t="s">
        <v>38</v>
      </c>
      <c r="F6" s="8" t="str">
        <f>INDEX(A2:A7,MATCH(85,C2:C7,-1))</f>
        <v>Nodira</v>
      </c>
      <c r="G6" s="5" t="str" cm="1">
        <f t="array" ref="G6:G9">_xlfn._xlws.FILTER(A2:A7, C2:C7&gt;85)</f>
        <v>Laylo</v>
      </c>
      <c r="H6" s="51"/>
    </row>
    <row r="7" spans="1:8" ht="15" thickBot="1" x14ac:dyDescent="0.35">
      <c r="A7" s="10" t="s">
        <v>4</v>
      </c>
      <c r="B7" s="8" t="s">
        <v>24</v>
      </c>
      <c r="C7" s="14">
        <v>95</v>
      </c>
      <c r="D7" s="57"/>
      <c r="E7" s="20"/>
      <c r="F7" s="8"/>
      <c r="G7" s="5" t="str">
        <v>Jasur</v>
      </c>
      <c r="H7" s="52"/>
    </row>
    <row r="8" spans="1:8" x14ac:dyDescent="0.3">
      <c r="G8" t="str">
        <v>Dildora</v>
      </c>
    </row>
    <row r="9" spans="1:8" x14ac:dyDescent="0.3">
      <c r="A9" s="7">
        <f>AVERAGEIF(B2:B7,"Fizika",C2:C7)</f>
        <v>83</v>
      </c>
      <c r="G9" t="str">
        <v>Ali</v>
      </c>
    </row>
  </sheetData>
  <mergeCells count="4">
    <mergeCell ref="H1:H7"/>
    <mergeCell ref="E2:E4"/>
    <mergeCell ref="F5:G5"/>
    <mergeCell ref="D1:D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tabSelected="1" topLeftCell="A2" zoomScale="175" zoomScaleNormal="175" workbookViewId="0">
      <selection activeCell="C11" sqref="C11"/>
    </sheetView>
  </sheetViews>
  <sheetFormatPr defaultRowHeight="14.4" x14ac:dyDescent="0.3"/>
  <cols>
    <col min="1" max="1" width="19.5546875" style="7" bestFit="1" customWidth="1"/>
    <col min="2" max="2" width="10.33203125" style="7" bestFit="1" customWidth="1"/>
    <col min="3" max="3" width="12.33203125" style="7" bestFit="1" customWidth="1"/>
    <col min="4" max="4" width="2.33203125" style="7" customWidth="1"/>
    <col min="5" max="5" width="42.77734375" style="7" bestFit="1" customWidth="1"/>
    <col min="7" max="7" width="2" style="7" customWidth="1"/>
    <col min="8" max="16384" width="8.88671875" style="7"/>
  </cols>
  <sheetData>
    <row r="1" spans="1:7" ht="15" thickBot="1" x14ac:dyDescent="0.35">
      <c r="A1" s="6" t="s">
        <v>25</v>
      </c>
      <c r="B1" s="6" t="s">
        <v>26</v>
      </c>
      <c r="C1" s="13" t="s">
        <v>27</v>
      </c>
      <c r="D1" s="58"/>
      <c r="E1" s="12" t="s">
        <v>34</v>
      </c>
      <c r="F1" s="16" t="s">
        <v>35</v>
      </c>
      <c r="G1" s="50"/>
    </row>
    <row r="2" spans="1:7" x14ac:dyDescent="0.3">
      <c r="A2" s="35">
        <v>45296</v>
      </c>
      <c r="B2" s="8" t="s">
        <v>28</v>
      </c>
      <c r="C2" s="14">
        <v>150000</v>
      </c>
      <c r="D2" s="59"/>
      <c r="E2" s="37" t="s">
        <v>32</v>
      </c>
      <c r="F2" s="31">
        <f>SUMIF(B2:B7,"Oziq-ovqat",C2:C7)</f>
        <v>420000</v>
      </c>
      <c r="G2" s="56"/>
    </row>
    <row r="3" spans="1:7" x14ac:dyDescent="0.3">
      <c r="A3" s="61">
        <v>45298</v>
      </c>
      <c r="B3" s="8" t="s">
        <v>29</v>
      </c>
      <c r="C3" s="14">
        <v>40000</v>
      </c>
      <c r="D3" s="59"/>
      <c r="E3" s="23" t="s">
        <v>31</v>
      </c>
      <c r="F3" s="32">
        <f>AVERAGE(C2:C7)</f>
        <v>94166.666666666672</v>
      </c>
      <c r="G3" s="56"/>
    </row>
    <row r="4" spans="1:7" x14ac:dyDescent="0.3">
      <c r="A4" s="11">
        <v>45300</v>
      </c>
      <c r="B4" s="8" t="s">
        <v>30</v>
      </c>
      <c r="C4" s="14">
        <v>75000</v>
      </c>
      <c r="D4" s="59"/>
      <c r="E4" s="23" t="s">
        <v>33</v>
      </c>
      <c r="F4" s="32">
        <f>SUMIF(A2:A7,"1/18/2024",C2:C7)</f>
        <v>120000</v>
      </c>
      <c r="G4" s="56"/>
    </row>
    <row r="5" spans="1:7" x14ac:dyDescent="0.3">
      <c r="A5" s="11">
        <v>45306</v>
      </c>
      <c r="B5" s="8" t="s">
        <v>28</v>
      </c>
      <c r="C5" s="14">
        <v>180000</v>
      </c>
      <c r="D5" s="59"/>
      <c r="E5" s="20"/>
      <c r="F5" s="32"/>
      <c r="G5" s="56"/>
    </row>
    <row r="6" spans="1:7" x14ac:dyDescent="0.3">
      <c r="A6" s="11">
        <v>45309</v>
      </c>
      <c r="B6" s="8" t="s">
        <v>29</v>
      </c>
      <c r="C6" s="14">
        <v>30000</v>
      </c>
      <c r="D6" s="59"/>
      <c r="E6" s="20"/>
      <c r="F6" s="32"/>
      <c r="G6" s="56"/>
    </row>
    <row r="7" spans="1:7" ht="15" thickBot="1" x14ac:dyDescent="0.35">
      <c r="A7" s="11">
        <v>45309</v>
      </c>
      <c r="B7" s="8" t="s">
        <v>28</v>
      </c>
      <c r="C7" s="14">
        <v>90000</v>
      </c>
      <c r="D7" s="60"/>
      <c r="E7" s="36"/>
      <c r="F7" s="33"/>
      <c r="G7" s="57"/>
    </row>
    <row r="10" spans="1:7" x14ac:dyDescent="0.3">
      <c r="A10" s="7">
        <f>SUMIF(A2:A7, "18.01.2024", C2:C7)</f>
        <v>0</v>
      </c>
    </row>
  </sheetData>
  <mergeCells count="2">
    <mergeCell ref="D1:D7"/>
    <mergeCell ref="G1:G7"/>
  </mergeCells>
  <phoneticPr fontId="3" type="noConversion"/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Savdo</vt:lpstr>
      <vt:lpstr>Baholar</vt:lpstr>
      <vt:lpstr>Xarajatlar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raximovatam999@gmail.com</cp:lastModifiedBy>
  <dcterms:created xsi:type="dcterms:W3CDTF">2025-04-14T11:32:12Z</dcterms:created>
  <dcterms:modified xsi:type="dcterms:W3CDTF">2025-04-22T06:22:40Z</dcterms:modified>
</cp:coreProperties>
</file>