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3D94BF55-D829-42D2-B11C-F11968FACB14}" xr6:coauthVersionLast="47" xr6:coauthVersionMax="47" xr10:uidLastSave="{00000000-0000-0000-0000-000000000000}"/>
  <bookViews>
    <workbookView xWindow="-108" yWindow="-108" windowWidth="23256" windowHeight="12456" xr2:uid="{B7183F1A-84B8-477C-BAC0-FF41D56286B8}"/>
  </bookViews>
  <sheets>
    <sheet name="Classroom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1" l="1"/>
  <c r="L37" i="1"/>
  <c r="L36" i="1"/>
  <c r="L31" i="1"/>
  <c r="L4" i="1"/>
  <c r="L34" i="1"/>
  <c r="L33" i="1"/>
  <c r="L32" i="1"/>
  <c r="L30" i="1"/>
  <c r="L29" i="1"/>
  <c r="L28" i="1"/>
  <c r="L27" i="1"/>
  <c r="L17" i="1"/>
  <c r="L24" i="1"/>
  <c r="L26" i="1"/>
  <c r="L25" i="1"/>
  <c r="L23" i="1"/>
  <c r="L22" i="1"/>
  <c r="L21" i="1"/>
  <c r="L19" i="1"/>
  <c r="L18" i="1"/>
  <c r="L16" i="1"/>
  <c r="L14" i="1"/>
  <c r="L13" i="1"/>
  <c r="L12" i="1"/>
  <c r="L7" i="1"/>
  <c r="L6" i="1"/>
  <c r="L5" i="1"/>
  <c r="L11" i="1"/>
  <c r="L10" i="1"/>
  <c r="L9" i="1"/>
  <c r="L8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3" i="1"/>
  <c r="G3" i="1"/>
  <c r="G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4" authorId="0" shapeId="0" xr:uid="{AB718233-5D57-420B-9214-7C0AC5F03442}">
      <text>
        <r>
          <rPr>
            <b/>
            <sz val="9"/>
            <color indexed="81"/>
            <rFont val="Tahoma"/>
            <charset val="1"/>
          </rPr>
          <t>user:More books were sold in the first part of a given period than in the second part.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22" authorId="0" shapeId="0" xr:uid="{B0B96D89-10C3-43E1-868D-19006A8301F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in the 1st part</t>
        </r>
      </text>
    </comment>
  </commentList>
</comments>
</file>

<file path=xl/sharedStrings.xml><?xml version="1.0" encoding="utf-8"?>
<sst xmlns="http://schemas.openxmlformats.org/spreadsheetml/2006/main" count="137" uniqueCount="48">
  <si>
    <t>Units Sold</t>
  </si>
  <si>
    <t>Manufacturing Price</t>
  </si>
  <si>
    <t>Sale Price</t>
  </si>
  <si>
    <t>Measurement</t>
  </si>
  <si>
    <t>Find the number of books sold during the given period</t>
  </si>
  <si>
    <t>Compare the total number of books sold in the first and second parts of the given period</t>
  </si>
  <si>
    <t>Results</t>
  </si>
  <si>
    <t>Day (period)</t>
  </si>
  <si>
    <t>Product Name and ID</t>
  </si>
  <si>
    <t>Book 010223</t>
  </si>
  <si>
    <t xml:space="preserve">Find the standard deviation for the  Manufacturing Price of books </t>
  </si>
  <si>
    <t xml:space="preserve">Find the standard deviation for the Sale Price of books </t>
  </si>
  <si>
    <t>Profit of one book</t>
  </si>
  <si>
    <t>Find the standard deviation of the profits from each book</t>
  </si>
  <si>
    <t xml:space="preserve">Find the mode for the  Manufacturing Price of books </t>
  </si>
  <si>
    <t>Find the mode for the  sale Price of books</t>
  </si>
  <si>
    <t>Find the total profit from book sales during the given period</t>
  </si>
  <si>
    <t>Is the total profit from book sales greater in the first part of the given period or greater in the second part?</t>
  </si>
  <si>
    <t>Find the mode of units in which books are sold</t>
  </si>
  <si>
    <t>Find the standard deviation for the Units Sold</t>
  </si>
  <si>
    <t>Find the minimum value of daily sales</t>
  </si>
  <si>
    <t>Find the largest value of daily sales</t>
  </si>
  <si>
    <t>Find the median value of Manufacturing Prices</t>
  </si>
  <si>
    <t>Find the avearge value of the daily profit</t>
  </si>
  <si>
    <t>Find the range for the daily profit</t>
  </si>
  <si>
    <t>Make a data set of daily profit</t>
  </si>
  <si>
    <t>Find the standard deviation for  the daily profit</t>
  </si>
  <si>
    <t>Find the variance for  the daily profit</t>
  </si>
  <si>
    <t xml:space="preserve">Find the variance for the  Manufacturing Price of books </t>
  </si>
  <si>
    <t xml:space="preserve">Find the variance for the Sale Price of books </t>
  </si>
  <si>
    <t>Find the variance for the daily units sold</t>
  </si>
  <si>
    <t>Find the maximum value of the daily profit</t>
  </si>
  <si>
    <t>Find the range for the daily units sold</t>
  </si>
  <si>
    <t>Find the IQR for the daily units sold</t>
  </si>
  <si>
    <t xml:space="preserve">Find the IQR for the Sale Price of books </t>
  </si>
  <si>
    <t>Find the Q1 for  the daily profit</t>
  </si>
  <si>
    <t>Find the Q2 for  the daily profit</t>
  </si>
  <si>
    <t>Find the Q3 for  the daily profit</t>
  </si>
  <si>
    <t>Find the median value for  the daily profit</t>
  </si>
  <si>
    <t xml:space="preserve">Find the median value for the Sale Price of books </t>
  </si>
  <si>
    <t>Daily priofit</t>
  </si>
  <si>
    <t>Comment</t>
  </si>
  <si>
    <t>№</t>
  </si>
  <si>
    <t>How many products were sold in total in the first 10 days</t>
  </si>
  <si>
    <t>How many products were sold on average each day during the given period</t>
  </si>
  <si>
    <t>Determine the average daily sales of products for the first 20 days</t>
  </si>
  <si>
    <t>done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</si>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</sst>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\ &quot;₽&quot;_-;\-* #,##0.00\ &quot;₽&quot;_-;_-* &quot;-&quot;??\ &quot;₽&quot;_-;_-@_-"/>
    <numFmt numFmtId="165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4" fontId="3" fillId="2" borderId="1" xfId="1" applyNumberFormat="1" applyFont="1" applyFill="1" applyBorder="1"/>
    <xf numFmtId="0" fontId="3" fillId="2" borderId="1" xfId="0" applyFont="1" applyFill="1" applyBorder="1"/>
    <xf numFmtId="44" fontId="0" fillId="0" borderId="1" xfId="1" applyNumberFormat="1" applyFont="1" applyBorder="1"/>
    <xf numFmtId="0" fontId="0" fillId="0" borderId="1" xfId="0" applyBorder="1"/>
    <xf numFmtId="0" fontId="2" fillId="3" borderId="0" xfId="0" applyFont="1" applyFill="1"/>
    <xf numFmtId="0" fontId="2" fillId="4" borderId="0" xfId="0" applyFont="1" applyFill="1"/>
    <xf numFmtId="0" fontId="4" fillId="5" borderId="1" xfId="1" applyNumberFormat="1" applyFont="1" applyFill="1" applyBorder="1"/>
    <xf numFmtId="44" fontId="3" fillId="2" borderId="0" xfId="1" applyNumberFormat="1" applyFont="1" applyFill="1" applyBorder="1"/>
    <xf numFmtId="44" fontId="0" fillId="0" borderId="0" xfId="0" applyNumberFormat="1"/>
    <xf numFmtId="44" fontId="7" fillId="2" borderId="0" xfId="1" applyNumberFormat="1" applyFont="1" applyFill="1" applyBorder="1"/>
    <xf numFmtId="165" fontId="0" fillId="0" borderId="0" xfId="0" applyNumberFormat="1"/>
    <xf numFmtId="44" fontId="6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0D68-1629-45C1-8C22-717D32A2DA5E}">
  <dimension ref="B2:M92"/>
  <sheetViews>
    <sheetView tabSelected="1" topLeftCell="F18" workbookViewId="0">
      <selection activeCell="L35" sqref="L35"/>
    </sheetView>
  </sheetViews>
  <sheetFormatPr defaultRowHeight="14.4" x14ac:dyDescent="0.3"/>
  <cols>
    <col min="1" max="1" width="10.6640625" bestFit="1" customWidth="1"/>
    <col min="2" max="2" width="12.77734375" bestFit="1" customWidth="1"/>
    <col min="3" max="3" width="13" customWidth="1"/>
    <col min="4" max="4" width="9.44140625" bestFit="1" customWidth="1"/>
    <col min="5" max="5" width="19.6640625" bestFit="1" customWidth="1"/>
    <col min="6" max="6" width="10.33203125" bestFit="1" customWidth="1"/>
    <col min="7" max="7" width="18.6640625" bestFit="1" customWidth="1"/>
    <col min="8" max="8" width="12.6640625" style="9" bestFit="1" customWidth="1"/>
    <col min="9" max="9" width="4" customWidth="1"/>
    <col min="10" max="10" width="10.21875" customWidth="1"/>
    <col min="11" max="11" width="89.21875" bestFit="1" customWidth="1"/>
    <col min="12" max="12" width="12" bestFit="1" customWidth="1"/>
  </cols>
  <sheetData>
    <row r="2" spans="2:13" ht="27" customHeight="1" x14ac:dyDescent="0.3">
      <c r="B2" s="1" t="s">
        <v>7</v>
      </c>
      <c r="C2" s="1" t="s">
        <v>8</v>
      </c>
      <c r="D2" s="2" t="s">
        <v>0</v>
      </c>
      <c r="E2" s="1" t="s">
        <v>1</v>
      </c>
      <c r="F2" s="1" t="s">
        <v>2</v>
      </c>
      <c r="G2" s="8" t="s">
        <v>12</v>
      </c>
      <c r="H2" s="10" t="s">
        <v>40</v>
      </c>
      <c r="J2" s="8" t="s">
        <v>42</v>
      </c>
      <c r="K2" s="5" t="s">
        <v>3</v>
      </c>
      <c r="L2" s="6" t="s">
        <v>6</v>
      </c>
      <c r="M2" s="6" t="s">
        <v>41</v>
      </c>
    </row>
    <row r="3" spans="2:13" x14ac:dyDescent="0.3">
      <c r="B3" s="7">
        <v>1</v>
      </c>
      <c r="C3" s="3" t="s">
        <v>9</v>
      </c>
      <c r="D3" s="4">
        <v>182</v>
      </c>
      <c r="E3" s="3">
        <v>5</v>
      </c>
      <c r="F3" s="3">
        <v>8</v>
      </c>
      <c r="G3" s="9">
        <f>F:F-E:E</f>
        <v>3</v>
      </c>
      <c r="H3" s="9">
        <f>D3*G3</f>
        <v>546</v>
      </c>
      <c r="J3">
        <v>1</v>
      </c>
      <c r="K3" t="s">
        <v>4</v>
      </c>
      <c r="L3">
        <f>SUM(D3:D92)</f>
        <v>20158</v>
      </c>
    </row>
    <row r="4" spans="2:13" x14ac:dyDescent="0.3">
      <c r="B4" s="7">
        <v>2</v>
      </c>
      <c r="C4" s="3" t="s">
        <v>9</v>
      </c>
      <c r="D4" s="4">
        <v>224</v>
      </c>
      <c r="E4" s="3">
        <v>5</v>
      </c>
      <c r="F4" s="3">
        <v>8</v>
      </c>
      <c r="G4" s="9">
        <f>F:F-E:E</f>
        <v>3</v>
      </c>
      <c r="H4" s="9">
        <f t="shared" ref="H4:H67" si="0">D4*G4</f>
        <v>672</v>
      </c>
      <c r="J4">
        <v>2</v>
      </c>
      <c r="K4" t="s">
        <v>5</v>
      </c>
      <c r="L4">
        <f>SUMIF(B:B,"&lt;46",D:D)-SUMIF(B:B,"&gt;45",D:D)</f>
        <v>2980</v>
      </c>
    </row>
    <row r="5" spans="2:13" x14ac:dyDescent="0.3">
      <c r="B5" s="7">
        <v>3</v>
      </c>
      <c r="C5" s="3" t="s">
        <v>9</v>
      </c>
      <c r="D5" s="4">
        <v>258</v>
      </c>
      <c r="E5" s="3">
        <v>5</v>
      </c>
      <c r="F5" s="3">
        <v>8</v>
      </c>
      <c r="G5" s="9">
        <f t="shared" ref="G5:G67" si="1">F:F-E:E</f>
        <v>3</v>
      </c>
      <c r="H5" s="9">
        <f t="shared" si="0"/>
        <v>774</v>
      </c>
      <c r="J5">
        <v>3</v>
      </c>
      <c r="K5" t="s">
        <v>10</v>
      </c>
      <c r="L5" s="9">
        <f>_xlfn.STDEV.S(E3:E92)</f>
        <v>1.5038859361214614</v>
      </c>
    </row>
    <row r="6" spans="2:13" x14ac:dyDescent="0.3">
      <c r="B6" s="7">
        <v>4</v>
      </c>
      <c r="C6" s="3" t="s">
        <v>9</v>
      </c>
      <c r="D6" s="4">
        <v>195</v>
      </c>
      <c r="E6" s="3">
        <v>5</v>
      </c>
      <c r="F6" s="3">
        <v>8</v>
      </c>
      <c r="G6" s="9">
        <f t="shared" si="1"/>
        <v>3</v>
      </c>
      <c r="H6" s="9">
        <f t="shared" si="0"/>
        <v>585</v>
      </c>
      <c r="J6">
        <v>4</v>
      </c>
      <c r="K6" t="s">
        <v>11</v>
      </c>
      <c r="L6" s="9">
        <f>_xlfn.STDEV.S(F3:F92)</f>
        <v>1.6527886622455519</v>
      </c>
    </row>
    <row r="7" spans="2:13" x14ac:dyDescent="0.3">
      <c r="B7" s="7">
        <v>5</v>
      </c>
      <c r="C7" s="3" t="s">
        <v>9</v>
      </c>
      <c r="D7" s="4">
        <v>247</v>
      </c>
      <c r="E7" s="3">
        <v>5</v>
      </c>
      <c r="F7" s="3">
        <v>8</v>
      </c>
      <c r="G7" s="9">
        <f t="shared" si="1"/>
        <v>3</v>
      </c>
      <c r="H7" s="9">
        <f t="shared" si="0"/>
        <v>741</v>
      </c>
      <c r="J7">
        <v>5</v>
      </c>
      <c r="K7" t="s">
        <v>13</v>
      </c>
      <c r="L7" s="9">
        <f>_xlfn.STDEV.S(G3:G92)</f>
        <v>1.0083917555118496</v>
      </c>
    </row>
    <row r="8" spans="2:13" x14ac:dyDescent="0.3">
      <c r="B8" s="7">
        <v>6</v>
      </c>
      <c r="C8" s="3" t="s">
        <v>9</v>
      </c>
      <c r="D8" s="4">
        <v>313</v>
      </c>
      <c r="E8" s="3">
        <v>5</v>
      </c>
      <c r="F8" s="3">
        <v>8</v>
      </c>
      <c r="G8" s="9">
        <f t="shared" si="1"/>
        <v>3</v>
      </c>
      <c r="H8" s="9">
        <f t="shared" si="0"/>
        <v>939</v>
      </c>
      <c r="J8">
        <v>6</v>
      </c>
      <c r="K8" t="s">
        <v>14</v>
      </c>
      <c r="L8">
        <f>MODE(E3:E92)</f>
        <v>8</v>
      </c>
    </row>
    <row r="9" spans="2:13" x14ac:dyDescent="0.3">
      <c r="B9" s="7">
        <v>7</v>
      </c>
      <c r="C9" s="3" t="s">
        <v>9</v>
      </c>
      <c r="D9" s="4">
        <v>172</v>
      </c>
      <c r="E9" s="3">
        <v>5</v>
      </c>
      <c r="F9" s="3">
        <v>9</v>
      </c>
      <c r="G9" s="9">
        <f t="shared" si="1"/>
        <v>4</v>
      </c>
      <c r="H9" s="9">
        <f t="shared" si="0"/>
        <v>688</v>
      </c>
      <c r="J9">
        <v>7</v>
      </c>
      <c r="K9" t="s">
        <v>15</v>
      </c>
      <c r="L9">
        <f>MODE(F3:F92)</f>
        <v>13</v>
      </c>
    </row>
    <row r="10" spans="2:13" x14ac:dyDescent="0.3">
      <c r="B10" s="7">
        <v>8</v>
      </c>
      <c r="C10" s="3" t="s">
        <v>9</v>
      </c>
      <c r="D10" s="4">
        <v>154</v>
      </c>
      <c r="E10" s="3">
        <v>5</v>
      </c>
      <c r="F10" s="3">
        <v>9</v>
      </c>
      <c r="G10" s="9">
        <f t="shared" si="1"/>
        <v>4</v>
      </c>
      <c r="H10" s="9">
        <f t="shared" si="0"/>
        <v>616</v>
      </c>
      <c r="J10">
        <v>8</v>
      </c>
      <c r="K10" t="s">
        <v>18</v>
      </c>
      <c r="L10">
        <f>MODE(D3:D92)</f>
        <v>200</v>
      </c>
    </row>
    <row r="11" spans="2:13" x14ac:dyDescent="0.3">
      <c r="B11" s="7">
        <v>9</v>
      </c>
      <c r="C11" s="3" t="s">
        <v>9</v>
      </c>
      <c r="D11" s="4">
        <v>118</v>
      </c>
      <c r="E11" s="3">
        <v>5</v>
      </c>
      <c r="F11" s="3">
        <v>9</v>
      </c>
      <c r="G11" s="9">
        <f t="shared" si="1"/>
        <v>4</v>
      </c>
      <c r="H11" s="9">
        <f t="shared" si="0"/>
        <v>472</v>
      </c>
      <c r="J11">
        <v>9</v>
      </c>
      <c r="K11" t="s">
        <v>19</v>
      </c>
      <c r="L11">
        <f>_xlfn.STDEV.S(D3:D92)</f>
        <v>112.78516694426926</v>
      </c>
    </row>
    <row r="12" spans="2:13" x14ac:dyDescent="0.3">
      <c r="B12" s="7">
        <v>10</v>
      </c>
      <c r="C12" s="3" t="s">
        <v>9</v>
      </c>
      <c r="D12" s="4">
        <v>124</v>
      </c>
      <c r="E12" s="3">
        <v>5</v>
      </c>
      <c r="F12" s="3">
        <v>9</v>
      </c>
      <c r="G12" s="9">
        <f t="shared" si="1"/>
        <v>4</v>
      </c>
      <c r="H12" s="9">
        <f t="shared" si="0"/>
        <v>496</v>
      </c>
      <c r="J12">
        <v>10</v>
      </c>
      <c r="K12" t="s">
        <v>21</v>
      </c>
      <c r="L12" s="9">
        <f>MAX(F3:F92)</f>
        <v>13</v>
      </c>
    </row>
    <row r="13" spans="2:13" x14ac:dyDescent="0.3">
      <c r="B13" s="7">
        <v>11</v>
      </c>
      <c r="C13" s="3" t="s">
        <v>9</v>
      </c>
      <c r="D13" s="4">
        <v>140</v>
      </c>
      <c r="E13" s="3">
        <v>5</v>
      </c>
      <c r="F13" s="3">
        <v>9</v>
      </c>
      <c r="G13" s="9">
        <f t="shared" si="1"/>
        <v>4</v>
      </c>
      <c r="H13" s="9">
        <f t="shared" si="0"/>
        <v>560</v>
      </c>
      <c r="J13">
        <v>11</v>
      </c>
      <c r="K13" t="s">
        <v>20</v>
      </c>
      <c r="L13" s="9">
        <f>MIN(F3:F92)</f>
        <v>8</v>
      </c>
    </row>
    <row r="14" spans="2:13" x14ac:dyDescent="0.3">
      <c r="B14" s="7">
        <v>12</v>
      </c>
      <c r="C14" s="3" t="s">
        <v>9</v>
      </c>
      <c r="D14" s="4">
        <v>192</v>
      </c>
      <c r="E14" s="3">
        <v>5</v>
      </c>
      <c r="F14" s="3">
        <v>9</v>
      </c>
      <c r="G14" s="9">
        <f t="shared" si="1"/>
        <v>4</v>
      </c>
      <c r="H14" s="9">
        <f t="shared" si="0"/>
        <v>768</v>
      </c>
      <c r="J14">
        <v>12</v>
      </c>
      <c r="K14" t="s">
        <v>22</v>
      </c>
      <c r="L14" s="9">
        <f>MEDIAN(E3:E92)</f>
        <v>8</v>
      </c>
    </row>
    <row r="15" spans="2:13" x14ac:dyDescent="0.3">
      <c r="B15" s="7">
        <v>13</v>
      </c>
      <c r="C15" s="3" t="s">
        <v>9</v>
      </c>
      <c r="D15" s="4">
        <v>155</v>
      </c>
      <c r="E15" s="3">
        <v>5</v>
      </c>
      <c r="F15" s="3">
        <v>9</v>
      </c>
      <c r="G15" s="9">
        <f t="shared" si="1"/>
        <v>4</v>
      </c>
      <c r="H15" s="9">
        <f t="shared" si="0"/>
        <v>620</v>
      </c>
      <c r="J15">
        <v>13</v>
      </c>
      <c r="K15" t="s">
        <v>25</v>
      </c>
      <c r="L15" s="12" t="s">
        <v>46</v>
      </c>
    </row>
    <row r="16" spans="2:13" x14ac:dyDescent="0.3">
      <c r="B16" s="7">
        <v>14</v>
      </c>
      <c r="C16" s="3" t="s">
        <v>9</v>
      </c>
      <c r="D16" s="4">
        <v>226</v>
      </c>
      <c r="E16" s="3">
        <v>5</v>
      </c>
      <c r="F16" s="3">
        <v>9</v>
      </c>
      <c r="G16" s="9">
        <f t="shared" si="1"/>
        <v>4</v>
      </c>
      <c r="H16" s="9">
        <f t="shared" si="0"/>
        <v>904</v>
      </c>
      <c r="J16">
        <v>14</v>
      </c>
      <c r="K16" t="s">
        <v>26</v>
      </c>
      <c r="L16">
        <f>_xlfn.STDEV.S(G3:G92)</f>
        <v>1.0083917555118496</v>
      </c>
    </row>
    <row r="17" spans="2:12" x14ac:dyDescent="0.3">
      <c r="B17" s="7">
        <v>15</v>
      </c>
      <c r="C17" s="3" t="s">
        <v>9</v>
      </c>
      <c r="D17" s="4">
        <v>256</v>
      </c>
      <c r="E17" s="3">
        <v>5</v>
      </c>
      <c r="F17" s="3">
        <v>9</v>
      </c>
      <c r="G17" s="9">
        <f t="shared" si="1"/>
        <v>4</v>
      </c>
      <c r="H17" s="9">
        <f t="shared" si="0"/>
        <v>1024</v>
      </c>
      <c r="J17">
        <v>15</v>
      </c>
      <c r="K17" t="s">
        <v>24</v>
      </c>
      <c r="L17" s="11">
        <f>MAX(H3:H92)-MIN(H3:H92)</f>
        <v>2500</v>
      </c>
    </row>
    <row r="18" spans="2:12" x14ac:dyDescent="0.3">
      <c r="B18" s="7">
        <v>16</v>
      </c>
      <c r="C18" s="3" t="s">
        <v>9</v>
      </c>
      <c r="D18" s="4">
        <v>105</v>
      </c>
      <c r="E18" s="3">
        <v>5</v>
      </c>
      <c r="F18" s="3">
        <v>9</v>
      </c>
      <c r="G18" s="9">
        <f t="shared" si="1"/>
        <v>4</v>
      </c>
      <c r="H18" s="9">
        <f t="shared" si="0"/>
        <v>420</v>
      </c>
      <c r="J18">
        <v>16</v>
      </c>
      <c r="K18" t="s">
        <v>23</v>
      </c>
      <c r="L18" s="11">
        <f>AVERAGEA(H3:H92)</f>
        <v>914.68888888888887</v>
      </c>
    </row>
    <row r="19" spans="2:12" x14ac:dyDescent="0.3">
      <c r="B19" s="7">
        <v>17</v>
      </c>
      <c r="C19" s="3" t="s">
        <v>9</v>
      </c>
      <c r="D19" s="4">
        <v>146</v>
      </c>
      <c r="E19" s="3">
        <v>5</v>
      </c>
      <c r="F19" s="3">
        <v>10</v>
      </c>
      <c r="G19" s="9">
        <f t="shared" si="1"/>
        <v>5</v>
      </c>
      <c r="H19" s="9">
        <f t="shared" si="0"/>
        <v>730</v>
      </c>
      <c r="J19">
        <v>17</v>
      </c>
      <c r="K19" t="s">
        <v>31</v>
      </c>
      <c r="L19" s="9">
        <f>MAX(H3:H92)</f>
        <v>2600</v>
      </c>
    </row>
    <row r="20" spans="2:12" x14ac:dyDescent="0.3">
      <c r="B20" s="7">
        <v>18</v>
      </c>
      <c r="C20" s="3" t="s">
        <v>9</v>
      </c>
      <c r="D20" s="4">
        <v>246</v>
      </c>
      <c r="E20" s="3">
        <v>5</v>
      </c>
      <c r="F20" s="3">
        <v>10</v>
      </c>
      <c r="G20" s="9">
        <f t="shared" si="1"/>
        <v>5</v>
      </c>
      <c r="H20" s="9">
        <f t="shared" si="0"/>
        <v>1230</v>
      </c>
      <c r="J20">
        <v>18</v>
      </c>
      <c r="K20" t="s">
        <v>47</v>
      </c>
      <c r="L20" s="9"/>
    </row>
    <row r="21" spans="2:12" x14ac:dyDescent="0.3">
      <c r="B21" s="7">
        <v>19</v>
      </c>
      <c r="C21" s="3" t="s">
        <v>9</v>
      </c>
      <c r="D21" s="4">
        <v>236</v>
      </c>
      <c r="E21" s="3">
        <v>5</v>
      </c>
      <c r="F21" s="3">
        <v>10</v>
      </c>
      <c r="G21" s="9">
        <f t="shared" si="1"/>
        <v>5</v>
      </c>
      <c r="H21" s="9">
        <f t="shared" si="0"/>
        <v>1180</v>
      </c>
      <c r="J21">
        <v>19</v>
      </c>
      <c r="K21" t="s">
        <v>16</v>
      </c>
      <c r="L21" s="9">
        <f>SUM(F3:F92)</f>
        <v>1013</v>
      </c>
    </row>
    <row r="22" spans="2:12" x14ac:dyDescent="0.3">
      <c r="B22" s="7">
        <v>20</v>
      </c>
      <c r="C22" s="3" t="s">
        <v>9</v>
      </c>
      <c r="D22" s="4">
        <v>300</v>
      </c>
      <c r="E22" s="3">
        <v>5</v>
      </c>
      <c r="F22" s="3">
        <v>10</v>
      </c>
      <c r="G22" s="9">
        <f t="shared" si="1"/>
        <v>5</v>
      </c>
      <c r="H22" s="9">
        <f t="shared" si="0"/>
        <v>1500</v>
      </c>
      <c r="J22">
        <v>20</v>
      </c>
      <c r="K22" t="s">
        <v>17</v>
      </c>
      <c r="L22" s="9">
        <f ca="1">SUMIF(B:B,"&lt;45",H92)-SUMIF(B:B,"&gt;45",H3:H92)</f>
        <v>-29572</v>
      </c>
    </row>
    <row r="23" spans="2:12" x14ac:dyDescent="0.3">
      <c r="B23" s="7">
        <v>21</v>
      </c>
      <c r="C23" s="3" t="s">
        <v>9</v>
      </c>
      <c r="D23" s="4">
        <v>289</v>
      </c>
      <c r="E23" s="3">
        <v>6</v>
      </c>
      <c r="F23" s="3">
        <v>10</v>
      </c>
      <c r="G23" s="9">
        <f t="shared" si="1"/>
        <v>4</v>
      </c>
      <c r="H23" s="9">
        <f t="shared" si="0"/>
        <v>1156</v>
      </c>
      <c r="J23">
        <v>21</v>
      </c>
      <c r="K23" t="s">
        <v>27</v>
      </c>
      <c r="L23">
        <f>_xlfn.VAR.S(H3:H92)</f>
        <v>260114.95830212231</v>
      </c>
    </row>
    <row r="24" spans="2:12" x14ac:dyDescent="0.3">
      <c r="B24" s="7">
        <v>22</v>
      </c>
      <c r="C24" s="3" t="s">
        <v>9</v>
      </c>
      <c r="D24" s="4">
        <v>299</v>
      </c>
      <c r="E24" s="3">
        <v>6</v>
      </c>
      <c r="F24" s="3">
        <v>10</v>
      </c>
      <c r="G24" s="9">
        <f t="shared" si="1"/>
        <v>4</v>
      </c>
      <c r="H24" s="9">
        <f t="shared" si="0"/>
        <v>1196</v>
      </c>
      <c r="J24">
        <v>22</v>
      </c>
      <c r="K24" t="s">
        <v>28</v>
      </c>
      <c r="L24">
        <f>_xlfn.VAR.S(E3:E92)</f>
        <v>2.261672908863924</v>
      </c>
    </row>
    <row r="25" spans="2:12" x14ac:dyDescent="0.3">
      <c r="B25" s="7">
        <v>23</v>
      </c>
      <c r="C25" s="3" t="s">
        <v>9</v>
      </c>
      <c r="D25" s="4">
        <v>259</v>
      </c>
      <c r="E25" s="3">
        <v>6</v>
      </c>
      <c r="F25" s="3">
        <v>10</v>
      </c>
      <c r="G25" s="9">
        <f t="shared" si="1"/>
        <v>4</v>
      </c>
      <c r="H25" s="9">
        <f t="shared" si="0"/>
        <v>1036</v>
      </c>
      <c r="J25">
        <v>23</v>
      </c>
      <c r="K25" t="s">
        <v>29</v>
      </c>
      <c r="L25">
        <f>_xlfn.VAR.S(F3:F92)</f>
        <v>2.731710362047441</v>
      </c>
    </row>
    <row r="26" spans="2:12" x14ac:dyDescent="0.3">
      <c r="B26" s="7">
        <v>24</v>
      </c>
      <c r="C26" s="3" t="s">
        <v>9</v>
      </c>
      <c r="D26" s="4">
        <v>289</v>
      </c>
      <c r="E26" s="3">
        <v>6</v>
      </c>
      <c r="F26" s="3">
        <v>10</v>
      </c>
      <c r="G26" s="9">
        <f t="shared" si="1"/>
        <v>4</v>
      </c>
      <c r="H26" s="9">
        <f t="shared" si="0"/>
        <v>1156</v>
      </c>
      <c r="J26">
        <v>24</v>
      </c>
      <c r="K26" t="s">
        <v>30</v>
      </c>
      <c r="L26">
        <f>_xlfn.VAR.S(D3:D92)</f>
        <v>12720.49388264669</v>
      </c>
    </row>
    <row r="27" spans="2:12" x14ac:dyDescent="0.3">
      <c r="B27" s="7">
        <v>25</v>
      </c>
      <c r="C27" s="3" t="s">
        <v>9</v>
      </c>
      <c r="D27" s="4">
        <v>289</v>
      </c>
      <c r="E27" s="3">
        <v>6</v>
      </c>
      <c r="F27" s="3">
        <v>10</v>
      </c>
      <c r="G27" s="9">
        <f t="shared" si="1"/>
        <v>4</v>
      </c>
      <c r="H27" s="9">
        <f t="shared" si="0"/>
        <v>1156</v>
      </c>
      <c r="J27">
        <v>25</v>
      </c>
      <c r="K27" t="s">
        <v>32</v>
      </c>
      <c r="L27">
        <f>MAX(D3:D92)-MIN(D3:D92)</f>
        <v>495</v>
      </c>
    </row>
    <row r="28" spans="2:12" x14ac:dyDescent="0.3">
      <c r="B28" s="7">
        <v>26</v>
      </c>
      <c r="C28" s="3" t="s">
        <v>9</v>
      </c>
      <c r="D28" s="4">
        <v>304</v>
      </c>
      <c r="E28" s="3">
        <v>6</v>
      </c>
      <c r="F28" s="3">
        <v>10</v>
      </c>
      <c r="G28" s="9">
        <f t="shared" si="1"/>
        <v>4</v>
      </c>
      <c r="H28" s="9">
        <f t="shared" si="0"/>
        <v>1216</v>
      </c>
      <c r="J28">
        <v>26</v>
      </c>
      <c r="K28" t="s">
        <v>33</v>
      </c>
      <c r="L28">
        <f>QUARTILE(D3:D92,1)</f>
        <v>146</v>
      </c>
    </row>
    <row r="29" spans="2:12" x14ac:dyDescent="0.3">
      <c r="B29" s="7">
        <v>27</v>
      </c>
      <c r="C29" s="3" t="s">
        <v>9</v>
      </c>
      <c r="D29" s="4">
        <v>303</v>
      </c>
      <c r="E29" s="3">
        <v>6</v>
      </c>
      <c r="F29" s="3">
        <v>10</v>
      </c>
      <c r="G29" s="9">
        <f t="shared" si="1"/>
        <v>4</v>
      </c>
      <c r="H29" s="9">
        <f t="shared" si="0"/>
        <v>1212</v>
      </c>
      <c r="J29">
        <v>27</v>
      </c>
      <c r="K29" t="s">
        <v>34</v>
      </c>
      <c r="L29">
        <f>QUARTILE(F3:F92,2)</f>
        <v>11</v>
      </c>
    </row>
    <row r="30" spans="2:12" x14ac:dyDescent="0.3">
      <c r="B30" s="7">
        <v>28</v>
      </c>
      <c r="C30" s="3" t="s">
        <v>9</v>
      </c>
      <c r="D30" s="4">
        <v>333</v>
      </c>
      <c r="E30" s="3">
        <v>6</v>
      </c>
      <c r="F30" s="3">
        <v>11</v>
      </c>
      <c r="G30" s="9">
        <f t="shared" si="1"/>
        <v>5</v>
      </c>
      <c r="H30" s="9">
        <f t="shared" si="0"/>
        <v>1665</v>
      </c>
      <c r="J30">
        <v>28</v>
      </c>
      <c r="K30" t="s">
        <v>35</v>
      </c>
      <c r="L30">
        <f>QUARTILE(H3:H92,)</f>
        <v>100</v>
      </c>
    </row>
    <row r="31" spans="2:12" x14ac:dyDescent="0.3">
      <c r="B31" s="7">
        <v>29</v>
      </c>
      <c r="C31" s="3" t="s">
        <v>9</v>
      </c>
      <c r="D31" s="4">
        <v>350</v>
      </c>
      <c r="E31" s="3">
        <v>6</v>
      </c>
      <c r="F31" s="3">
        <v>11</v>
      </c>
      <c r="G31" s="9">
        <f t="shared" si="1"/>
        <v>5</v>
      </c>
      <c r="H31" s="9">
        <f t="shared" si="0"/>
        <v>1750</v>
      </c>
      <c r="J31">
        <v>29</v>
      </c>
      <c r="K31" t="s">
        <v>36</v>
      </c>
      <c r="L31">
        <f>QUARTILE(H4:H93,2)</f>
        <v>800</v>
      </c>
    </row>
    <row r="32" spans="2:12" x14ac:dyDescent="0.3">
      <c r="B32" s="7">
        <v>30</v>
      </c>
      <c r="C32" s="3" t="s">
        <v>9</v>
      </c>
      <c r="D32" s="4">
        <v>350</v>
      </c>
      <c r="E32" s="3">
        <v>6</v>
      </c>
      <c r="F32" s="3">
        <v>11</v>
      </c>
      <c r="G32" s="9">
        <f t="shared" si="1"/>
        <v>5</v>
      </c>
      <c r="H32" s="9">
        <f t="shared" si="0"/>
        <v>1750</v>
      </c>
      <c r="J32">
        <v>30</v>
      </c>
      <c r="K32" t="s">
        <v>37</v>
      </c>
      <c r="L32">
        <f>QUARTILE(H5:H94,3)</f>
        <v>1151.5</v>
      </c>
    </row>
    <row r="33" spans="2:12" x14ac:dyDescent="0.3">
      <c r="B33" s="7">
        <v>31</v>
      </c>
      <c r="C33" s="3" t="s">
        <v>9</v>
      </c>
      <c r="D33" s="4">
        <v>356</v>
      </c>
      <c r="E33" s="3">
        <v>6</v>
      </c>
      <c r="F33" s="3">
        <v>11</v>
      </c>
      <c r="G33" s="9">
        <f t="shared" si="1"/>
        <v>5</v>
      </c>
      <c r="H33" s="9">
        <f t="shared" si="0"/>
        <v>1780</v>
      </c>
      <c r="J33">
        <v>31</v>
      </c>
      <c r="K33" t="s">
        <v>38</v>
      </c>
      <c r="L33" s="9">
        <f>MEDIAN(H3:H92)</f>
        <v>790</v>
      </c>
    </row>
    <row r="34" spans="2:12" x14ac:dyDescent="0.3">
      <c r="B34" s="7">
        <v>32</v>
      </c>
      <c r="C34" s="3" t="s">
        <v>9</v>
      </c>
      <c r="D34" s="4">
        <v>358</v>
      </c>
      <c r="E34" s="3">
        <v>6</v>
      </c>
      <c r="F34" s="3">
        <v>11</v>
      </c>
      <c r="G34" s="9">
        <f t="shared" si="1"/>
        <v>5</v>
      </c>
      <c r="H34" s="9">
        <f t="shared" si="0"/>
        <v>1790</v>
      </c>
      <c r="J34">
        <v>32</v>
      </c>
      <c r="K34" t="s">
        <v>39</v>
      </c>
      <c r="L34" s="9">
        <f>MEDIAN(F3:F92)</f>
        <v>11</v>
      </c>
    </row>
    <row r="35" spans="2:12" x14ac:dyDescent="0.3">
      <c r="B35" s="7">
        <v>33</v>
      </c>
      <c r="C35" s="3" t="s">
        <v>9</v>
      </c>
      <c r="D35" s="4">
        <v>364</v>
      </c>
      <c r="E35" s="3">
        <v>6</v>
      </c>
      <c r="F35" s="3">
        <v>11</v>
      </c>
      <c r="G35" s="9">
        <f t="shared" si="1"/>
        <v>5</v>
      </c>
      <c r="H35" s="9">
        <f t="shared" si="0"/>
        <v>1820</v>
      </c>
      <c r="J35">
        <v>33</v>
      </c>
      <c r="K35" t="s">
        <v>43</v>
      </c>
      <c r="L35">
        <f>SUMIF(B3:B92,"&lt;=10",D3:D92)</f>
        <v>1987</v>
      </c>
    </row>
    <row r="36" spans="2:12" x14ac:dyDescent="0.3">
      <c r="B36" s="7">
        <v>34</v>
      </c>
      <c r="C36" s="3" t="s">
        <v>9</v>
      </c>
      <c r="D36" s="4">
        <v>400</v>
      </c>
      <c r="E36" s="3">
        <v>6</v>
      </c>
      <c r="F36" s="3">
        <v>11</v>
      </c>
      <c r="G36" s="9">
        <f t="shared" si="1"/>
        <v>5</v>
      </c>
      <c r="H36" s="9">
        <f t="shared" si="0"/>
        <v>2000</v>
      </c>
      <c r="J36">
        <v>34</v>
      </c>
      <c r="K36" t="s">
        <v>44</v>
      </c>
      <c r="L36" s="9">
        <f>AVERAGE(D:D)</f>
        <v>223.97777777777779</v>
      </c>
    </row>
    <row r="37" spans="2:12" x14ac:dyDescent="0.3">
      <c r="B37" s="7">
        <v>35</v>
      </c>
      <c r="C37" s="3" t="s">
        <v>9</v>
      </c>
      <c r="D37" s="4">
        <v>423</v>
      </c>
      <c r="E37" s="3">
        <v>6</v>
      </c>
      <c r="F37" s="3">
        <v>11</v>
      </c>
      <c r="G37" s="9">
        <f t="shared" si="1"/>
        <v>5</v>
      </c>
      <c r="H37" s="9">
        <f t="shared" si="0"/>
        <v>2115</v>
      </c>
      <c r="J37">
        <v>35</v>
      </c>
      <c r="K37" t="s">
        <v>45</v>
      </c>
      <c r="L37">
        <f ca="1">AVERAGEIF(B:B,"&lt;=20",D3:D92)</f>
        <v>208.55</v>
      </c>
    </row>
    <row r="38" spans="2:12" x14ac:dyDescent="0.3">
      <c r="B38" s="7">
        <v>36</v>
      </c>
      <c r="C38" s="3" t="s">
        <v>9</v>
      </c>
      <c r="D38" s="4">
        <v>426</v>
      </c>
      <c r="E38" s="3">
        <v>6</v>
      </c>
      <c r="F38" s="3">
        <v>11</v>
      </c>
      <c r="G38" s="9">
        <f t="shared" si="1"/>
        <v>5</v>
      </c>
      <c r="H38" s="9">
        <f t="shared" si="0"/>
        <v>2130</v>
      </c>
    </row>
    <row r="39" spans="2:12" x14ac:dyDescent="0.3">
      <c r="B39" s="7">
        <v>37</v>
      </c>
      <c r="C39" s="3" t="s">
        <v>9</v>
      </c>
      <c r="D39" s="4">
        <v>501</v>
      </c>
      <c r="E39" s="3">
        <v>6</v>
      </c>
      <c r="F39" s="3">
        <v>11</v>
      </c>
      <c r="G39" s="9">
        <f t="shared" si="1"/>
        <v>5</v>
      </c>
      <c r="H39" s="9">
        <f t="shared" si="0"/>
        <v>2505</v>
      </c>
    </row>
    <row r="40" spans="2:12" x14ac:dyDescent="0.3">
      <c r="B40" s="7">
        <v>38</v>
      </c>
      <c r="C40" s="3" t="s">
        <v>9</v>
      </c>
      <c r="D40" s="4">
        <v>520</v>
      </c>
      <c r="E40" s="3">
        <v>6</v>
      </c>
      <c r="F40" s="3">
        <v>11</v>
      </c>
      <c r="G40" s="9">
        <f t="shared" si="1"/>
        <v>5</v>
      </c>
      <c r="H40" s="9">
        <f t="shared" si="0"/>
        <v>2600</v>
      </c>
    </row>
    <row r="41" spans="2:12" x14ac:dyDescent="0.3">
      <c r="B41" s="7">
        <v>39</v>
      </c>
      <c r="C41" s="3" t="s">
        <v>9</v>
      </c>
      <c r="D41" s="4">
        <v>200</v>
      </c>
      <c r="E41" s="3">
        <v>7</v>
      </c>
      <c r="F41" s="3">
        <v>11</v>
      </c>
      <c r="G41" s="9">
        <f t="shared" si="1"/>
        <v>4</v>
      </c>
      <c r="H41" s="9">
        <f t="shared" si="0"/>
        <v>800</v>
      </c>
    </row>
    <row r="42" spans="2:12" x14ac:dyDescent="0.3">
      <c r="B42" s="7">
        <v>40</v>
      </c>
      <c r="C42" s="3" t="s">
        <v>9</v>
      </c>
      <c r="D42" s="4">
        <v>220</v>
      </c>
      <c r="E42" s="3">
        <v>7</v>
      </c>
      <c r="F42" s="3">
        <v>11</v>
      </c>
      <c r="G42" s="9">
        <f t="shared" si="1"/>
        <v>4</v>
      </c>
      <c r="H42" s="9">
        <f t="shared" si="0"/>
        <v>880</v>
      </c>
    </row>
    <row r="43" spans="2:12" x14ac:dyDescent="0.3">
      <c r="B43" s="7">
        <v>41</v>
      </c>
      <c r="C43" s="3" t="s">
        <v>9</v>
      </c>
      <c r="D43" s="4">
        <v>180</v>
      </c>
      <c r="E43" s="3">
        <v>7</v>
      </c>
      <c r="F43" s="3">
        <v>11</v>
      </c>
      <c r="G43" s="9">
        <f t="shared" si="1"/>
        <v>4</v>
      </c>
      <c r="H43" s="9">
        <f t="shared" si="0"/>
        <v>720</v>
      </c>
    </row>
    <row r="44" spans="2:12" x14ac:dyDescent="0.3">
      <c r="B44" s="7">
        <v>42</v>
      </c>
      <c r="C44" s="3" t="s">
        <v>9</v>
      </c>
      <c r="D44" s="4">
        <v>189</v>
      </c>
      <c r="E44" s="3">
        <v>7</v>
      </c>
      <c r="F44" s="3">
        <v>11</v>
      </c>
      <c r="G44" s="9">
        <f t="shared" si="1"/>
        <v>4</v>
      </c>
      <c r="H44" s="9">
        <f t="shared" si="0"/>
        <v>756</v>
      </c>
    </row>
    <row r="45" spans="2:12" x14ac:dyDescent="0.3">
      <c r="B45" s="7">
        <v>43</v>
      </c>
      <c r="C45" s="3" t="s">
        <v>9</v>
      </c>
      <c r="D45" s="4">
        <v>169</v>
      </c>
      <c r="E45" s="3">
        <v>7</v>
      </c>
      <c r="F45" s="3">
        <v>11</v>
      </c>
      <c r="G45" s="9">
        <f t="shared" si="1"/>
        <v>4</v>
      </c>
      <c r="H45" s="9">
        <f t="shared" si="0"/>
        <v>676</v>
      </c>
    </row>
    <row r="46" spans="2:12" x14ac:dyDescent="0.3">
      <c r="B46" s="7">
        <v>44</v>
      </c>
      <c r="C46" s="3" t="s">
        <v>9</v>
      </c>
      <c r="D46" s="4">
        <v>100</v>
      </c>
      <c r="E46" s="3">
        <v>8</v>
      </c>
      <c r="F46" s="3">
        <v>13</v>
      </c>
      <c r="G46" s="9">
        <f t="shared" si="1"/>
        <v>5</v>
      </c>
      <c r="H46" s="9">
        <f t="shared" si="0"/>
        <v>500</v>
      </c>
    </row>
    <row r="47" spans="2:12" x14ac:dyDescent="0.3">
      <c r="B47" s="7">
        <v>45</v>
      </c>
      <c r="C47" s="3" t="s">
        <v>9</v>
      </c>
      <c r="D47" s="4">
        <v>109</v>
      </c>
      <c r="E47" s="3">
        <v>8</v>
      </c>
      <c r="F47" s="3">
        <v>13</v>
      </c>
      <c r="G47" s="9">
        <f t="shared" si="1"/>
        <v>5</v>
      </c>
      <c r="H47" s="9">
        <f t="shared" si="0"/>
        <v>545</v>
      </c>
    </row>
    <row r="48" spans="2:12" x14ac:dyDescent="0.3">
      <c r="B48" s="7">
        <v>46</v>
      </c>
      <c r="C48" s="3" t="s">
        <v>9</v>
      </c>
      <c r="D48" s="4">
        <v>149</v>
      </c>
      <c r="E48" s="3">
        <v>8</v>
      </c>
      <c r="F48" s="3">
        <v>13</v>
      </c>
      <c r="G48" s="9">
        <f t="shared" si="1"/>
        <v>5</v>
      </c>
      <c r="H48" s="9">
        <f t="shared" si="0"/>
        <v>745</v>
      </c>
    </row>
    <row r="49" spans="2:8" x14ac:dyDescent="0.3">
      <c r="B49" s="7">
        <v>47</v>
      </c>
      <c r="C49" s="3" t="s">
        <v>9</v>
      </c>
      <c r="D49" s="4">
        <v>326</v>
      </c>
      <c r="E49" s="3">
        <v>8</v>
      </c>
      <c r="F49" s="3">
        <v>13</v>
      </c>
      <c r="G49" s="9">
        <f t="shared" si="1"/>
        <v>5</v>
      </c>
      <c r="H49" s="9">
        <f t="shared" si="0"/>
        <v>1630</v>
      </c>
    </row>
    <row r="50" spans="2:8" x14ac:dyDescent="0.3">
      <c r="B50" s="7">
        <v>48</v>
      </c>
      <c r="C50" s="3" t="s">
        <v>9</v>
      </c>
      <c r="D50" s="4">
        <v>109</v>
      </c>
      <c r="E50" s="3">
        <v>8</v>
      </c>
      <c r="F50" s="3">
        <v>13</v>
      </c>
      <c r="G50" s="9">
        <f t="shared" si="1"/>
        <v>5</v>
      </c>
      <c r="H50" s="9">
        <f t="shared" si="0"/>
        <v>545</v>
      </c>
    </row>
    <row r="51" spans="2:8" x14ac:dyDescent="0.3">
      <c r="B51" s="7">
        <v>49</v>
      </c>
      <c r="C51" s="3" t="s">
        <v>9</v>
      </c>
      <c r="D51" s="4">
        <v>125</v>
      </c>
      <c r="E51" s="3">
        <v>8</v>
      </c>
      <c r="F51" s="3">
        <v>13</v>
      </c>
      <c r="G51" s="9">
        <f t="shared" si="1"/>
        <v>5</v>
      </c>
      <c r="H51" s="9">
        <f t="shared" si="0"/>
        <v>625</v>
      </c>
    </row>
    <row r="52" spans="2:8" x14ac:dyDescent="0.3">
      <c r="B52" s="7">
        <v>50</v>
      </c>
      <c r="C52" s="3" t="s">
        <v>9</v>
      </c>
      <c r="D52" s="4">
        <v>128</v>
      </c>
      <c r="E52" s="3">
        <v>8</v>
      </c>
      <c r="F52" s="3">
        <v>13</v>
      </c>
      <c r="G52" s="9">
        <f t="shared" si="1"/>
        <v>5</v>
      </c>
      <c r="H52" s="9">
        <f t="shared" si="0"/>
        <v>640</v>
      </c>
    </row>
    <row r="53" spans="2:8" x14ac:dyDescent="0.3">
      <c r="B53" s="7">
        <v>51</v>
      </c>
      <c r="C53" s="3" t="s">
        <v>9</v>
      </c>
      <c r="D53" s="4">
        <v>140</v>
      </c>
      <c r="E53" s="3">
        <v>8</v>
      </c>
      <c r="F53" s="3">
        <v>13</v>
      </c>
      <c r="G53" s="9">
        <f t="shared" si="1"/>
        <v>5</v>
      </c>
      <c r="H53" s="9">
        <f t="shared" si="0"/>
        <v>700</v>
      </c>
    </row>
    <row r="54" spans="2:8" x14ac:dyDescent="0.3">
      <c r="B54" s="7">
        <v>52</v>
      </c>
      <c r="C54" s="3" t="s">
        <v>9</v>
      </c>
      <c r="D54" s="4">
        <v>192</v>
      </c>
      <c r="E54" s="3">
        <v>8</v>
      </c>
      <c r="F54" s="3">
        <v>13</v>
      </c>
      <c r="G54" s="9">
        <f t="shared" si="1"/>
        <v>5</v>
      </c>
      <c r="H54" s="9">
        <f t="shared" si="0"/>
        <v>960</v>
      </c>
    </row>
    <row r="55" spans="2:8" x14ac:dyDescent="0.3">
      <c r="B55" s="7">
        <v>53</v>
      </c>
      <c r="C55" s="3" t="s">
        <v>9</v>
      </c>
      <c r="D55" s="4">
        <v>184</v>
      </c>
      <c r="E55" s="3">
        <v>8</v>
      </c>
      <c r="F55" s="3">
        <v>13</v>
      </c>
      <c r="G55" s="9">
        <f t="shared" si="1"/>
        <v>5</v>
      </c>
      <c r="H55" s="9">
        <f t="shared" si="0"/>
        <v>920</v>
      </c>
    </row>
    <row r="56" spans="2:8" x14ac:dyDescent="0.3">
      <c r="B56" s="7">
        <v>54</v>
      </c>
      <c r="C56" s="3" t="s">
        <v>9</v>
      </c>
      <c r="D56" s="4">
        <v>106</v>
      </c>
      <c r="E56" s="3">
        <v>8</v>
      </c>
      <c r="F56" s="3">
        <v>13</v>
      </c>
      <c r="G56" s="9">
        <f t="shared" si="1"/>
        <v>5</v>
      </c>
      <c r="H56" s="9">
        <f t="shared" si="0"/>
        <v>530</v>
      </c>
    </row>
    <row r="57" spans="2:8" x14ac:dyDescent="0.3">
      <c r="B57" s="7">
        <v>55</v>
      </c>
      <c r="C57" s="3" t="s">
        <v>9</v>
      </c>
      <c r="D57" s="4">
        <v>156</v>
      </c>
      <c r="E57" s="3">
        <v>8</v>
      </c>
      <c r="F57" s="3">
        <v>13</v>
      </c>
      <c r="G57" s="9">
        <f t="shared" si="1"/>
        <v>5</v>
      </c>
      <c r="H57" s="9">
        <f t="shared" si="0"/>
        <v>780</v>
      </c>
    </row>
    <row r="58" spans="2:8" x14ac:dyDescent="0.3">
      <c r="B58" s="7">
        <v>56</v>
      </c>
      <c r="C58" s="3" t="s">
        <v>9</v>
      </c>
      <c r="D58" s="4">
        <v>105</v>
      </c>
      <c r="E58" s="3">
        <v>8</v>
      </c>
      <c r="F58" s="3">
        <v>13</v>
      </c>
      <c r="G58" s="9">
        <f t="shared" si="1"/>
        <v>5</v>
      </c>
      <c r="H58" s="9">
        <f t="shared" si="0"/>
        <v>525</v>
      </c>
    </row>
    <row r="59" spans="2:8" x14ac:dyDescent="0.3">
      <c r="B59" s="7">
        <v>57</v>
      </c>
      <c r="C59" s="3" t="s">
        <v>9</v>
      </c>
      <c r="D59" s="4">
        <v>146</v>
      </c>
      <c r="E59" s="3">
        <v>8</v>
      </c>
      <c r="F59" s="3">
        <v>13</v>
      </c>
      <c r="G59" s="9">
        <f t="shared" si="1"/>
        <v>5</v>
      </c>
      <c r="H59" s="9">
        <f t="shared" si="0"/>
        <v>730</v>
      </c>
    </row>
    <row r="60" spans="2:8" x14ac:dyDescent="0.3">
      <c r="B60" s="7">
        <v>58</v>
      </c>
      <c r="C60" s="3" t="s">
        <v>9</v>
      </c>
      <c r="D60" s="4">
        <v>140</v>
      </c>
      <c r="E60" s="3">
        <v>8</v>
      </c>
      <c r="F60" s="3">
        <v>13</v>
      </c>
      <c r="G60" s="9">
        <f t="shared" si="1"/>
        <v>5</v>
      </c>
      <c r="H60" s="9">
        <f t="shared" si="0"/>
        <v>700</v>
      </c>
    </row>
    <row r="61" spans="2:8" x14ac:dyDescent="0.3">
      <c r="B61" s="7">
        <v>59</v>
      </c>
      <c r="C61" s="3" t="s">
        <v>9</v>
      </c>
      <c r="D61" s="4">
        <v>140</v>
      </c>
      <c r="E61" s="3">
        <v>8</v>
      </c>
      <c r="F61" s="3">
        <v>13</v>
      </c>
      <c r="G61" s="9">
        <f t="shared" si="1"/>
        <v>5</v>
      </c>
      <c r="H61" s="9">
        <f t="shared" si="0"/>
        <v>700</v>
      </c>
    </row>
    <row r="62" spans="2:8" x14ac:dyDescent="0.3">
      <c r="B62" s="7">
        <v>60</v>
      </c>
      <c r="C62" s="3" t="s">
        <v>9</v>
      </c>
      <c r="D62" s="4">
        <v>130</v>
      </c>
      <c r="E62" s="3">
        <v>8</v>
      </c>
      <c r="F62" s="3">
        <v>13</v>
      </c>
      <c r="G62" s="9">
        <f t="shared" si="1"/>
        <v>5</v>
      </c>
      <c r="H62" s="9">
        <f t="shared" si="0"/>
        <v>650</v>
      </c>
    </row>
    <row r="63" spans="2:8" x14ac:dyDescent="0.3">
      <c r="B63" s="7">
        <v>61</v>
      </c>
      <c r="C63" s="3" t="s">
        <v>9</v>
      </c>
      <c r="D63" s="4">
        <v>150</v>
      </c>
      <c r="E63" s="3">
        <v>8</v>
      </c>
      <c r="F63" s="3">
        <v>13</v>
      </c>
      <c r="G63" s="9">
        <f t="shared" si="1"/>
        <v>5</v>
      </c>
      <c r="H63" s="9">
        <f t="shared" si="0"/>
        <v>750</v>
      </c>
    </row>
    <row r="64" spans="2:8" x14ac:dyDescent="0.3">
      <c r="B64" s="7">
        <v>62</v>
      </c>
      <c r="C64" s="3" t="s">
        <v>9</v>
      </c>
      <c r="D64" s="4">
        <v>162</v>
      </c>
      <c r="E64" s="3">
        <v>8</v>
      </c>
      <c r="F64" s="3">
        <v>13</v>
      </c>
      <c r="G64" s="9">
        <f t="shared" si="1"/>
        <v>5</v>
      </c>
      <c r="H64" s="9">
        <f t="shared" si="0"/>
        <v>810</v>
      </c>
    </row>
    <row r="65" spans="2:8" x14ac:dyDescent="0.3">
      <c r="B65" s="7">
        <v>63</v>
      </c>
      <c r="C65" s="3" t="s">
        <v>9</v>
      </c>
      <c r="D65" s="4">
        <v>168</v>
      </c>
      <c r="E65" s="3">
        <v>8</v>
      </c>
      <c r="F65" s="3">
        <v>13</v>
      </c>
      <c r="G65" s="9">
        <f t="shared" si="1"/>
        <v>5</v>
      </c>
      <c r="H65" s="9">
        <f t="shared" si="0"/>
        <v>840</v>
      </c>
    </row>
    <row r="66" spans="2:8" x14ac:dyDescent="0.3">
      <c r="B66" s="7">
        <v>64</v>
      </c>
      <c r="C66" s="3" t="s">
        <v>9</v>
      </c>
      <c r="D66" s="4">
        <v>179</v>
      </c>
      <c r="E66" s="3">
        <v>8</v>
      </c>
      <c r="F66" s="3">
        <v>13</v>
      </c>
      <c r="G66" s="9">
        <f t="shared" si="1"/>
        <v>5</v>
      </c>
      <c r="H66" s="9">
        <f t="shared" si="0"/>
        <v>895</v>
      </c>
    </row>
    <row r="67" spans="2:8" x14ac:dyDescent="0.3">
      <c r="B67" s="7">
        <v>65</v>
      </c>
      <c r="C67" s="3" t="s">
        <v>9</v>
      </c>
      <c r="D67" s="4">
        <v>200</v>
      </c>
      <c r="E67" s="3">
        <v>8</v>
      </c>
      <c r="F67" s="3">
        <v>13</v>
      </c>
      <c r="G67" s="9">
        <f t="shared" si="1"/>
        <v>5</v>
      </c>
      <c r="H67" s="9">
        <f t="shared" si="0"/>
        <v>1000</v>
      </c>
    </row>
    <row r="68" spans="2:8" x14ac:dyDescent="0.3">
      <c r="B68" s="7">
        <v>66</v>
      </c>
      <c r="C68" s="3" t="s">
        <v>9</v>
      </c>
      <c r="D68" s="4">
        <v>210</v>
      </c>
      <c r="E68" s="3">
        <v>8</v>
      </c>
      <c r="F68" s="3">
        <v>13</v>
      </c>
      <c r="G68" s="9">
        <f t="shared" ref="G68:G92" si="2">F:F-E:E</f>
        <v>5</v>
      </c>
      <c r="H68" s="9">
        <f t="shared" ref="H68:H92" si="3">D68*G68</f>
        <v>1050</v>
      </c>
    </row>
    <row r="69" spans="2:8" x14ac:dyDescent="0.3">
      <c r="B69" s="7">
        <v>67</v>
      </c>
      <c r="C69" s="3" t="s">
        <v>9</v>
      </c>
      <c r="D69" s="4">
        <v>205</v>
      </c>
      <c r="E69" s="3">
        <v>8</v>
      </c>
      <c r="F69" s="3">
        <v>13</v>
      </c>
      <c r="G69" s="9">
        <f t="shared" si="2"/>
        <v>5</v>
      </c>
      <c r="H69" s="9">
        <f t="shared" si="3"/>
        <v>1025</v>
      </c>
    </row>
    <row r="70" spans="2:8" x14ac:dyDescent="0.3">
      <c r="B70" s="7">
        <v>68</v>
      </c>
      <c r="C70" s="3" t="s">
        <v>9</v>
      </c>
      <c r="D70" s="4">
        <v>222</v>
      </c>
      <c r="E70" s="3">
        <v>8</v>
      </c>
      <c r="F70" s="3">
        <v>13</v>
      </c>
      <c r="G70" s="9">
        <f t="shared" si="2"/>
        <v>5</v>
      </c>
      <c r="H70" s="9">
        <f t="shared" si="3"/>
        <v>1110</v>
      </c>
    </row>
    <row r="71" spans="2:8" x14ac:dyDescent="0.3">
      <c r="B71" s="7">
        <v>69</v>
      </c>
      <c r="C71" s="3" t="s">
        <v>9</v>
      </c>
      <c r="D71" s="4">
        <v>200</v>
      </c>
      <c r="E71" s="3">
        <v>8</v>
      </c>
      <c r="F71" s="3">
        <v>13</v>
      </c>
      <c r="G71" s="9">
        <f t="shared" si="2"/>
        <v>5</v>
      </c>
      <c r="H71" s="9">
        <f t="shared" si="3"/>
        <v>1000</v>
      </c>
    </row>
    <row r="72" spans="2:8" x14ac:dyDescent="0.3">
      <c r="B72" s="7">
        <v>70</v>
      </c>
      <c r="C72" s="3" t="s">
        <v>9</v>
      </c>
      <c r="D72" s="4">
        <v>230</v>
      </c>
      <c r="E72" s="3">
        <v>8</v>
      </c>
      <c r="F72" s="3">
        <v>13</v>
      </c>
      <c r="G72" s="9">
        <f t="shared" si="2"/>
        <v>5</v>
      </c>
      <c r="H72" s="9">
        <f t="shared" si="3"/>
        <v>1150</v>
      </c>
    </row>
    <row r="73" spans="2:8" x14ac:dyDescent="0.3">
      <c r="B73" s="7">
        <v>71</v>
      </c>
      <c r="C73" s="3" t="s">
        <v>9</v>
      </c>
      <c r="D73" s="4">
        <v>245</v>
      </c>
      <c r="E73" s="3">
        <v>8</v>
      </c>
      <c r="F73" s="3">
        <v>13</v>
      </c>
      <c r="G73" s="9">
        <f t="shared" si="2"/>
        <v>5</v>
      </c>
      <c r="H73" s="9">
        <f t="shared" si="3"/>
        <v>1225</v>
      </c>
    </row>
    <row r="74" spans="2:8" x14ac:dyDescent="0.3">
      <c r="B74" s="7">
        <v>72</v>
      </c>
      <c r="C74" s="3" t="s">
        <v>9</v>
      </c>
      <c r="D74" s="4">
        <v>268</v>
      </c>
      <c r="E74" s="3">
        <v>9</v>
      </c>
      <c r="F74" s="3">
        <v>13</v>
      </c>
      <c r="G74" s="9">
        <f t="shared" si="2"/>
        <v>4</v>
      </c>
      <c r="H74" s="9">
        <f t="shared" si="3"/>
        <v>1072</v>
      </c>
    </row>
    <row r="75" spans="2:8" x14ac:dyDescent="0.3">
      <c r="B75" s="7">
        <v>73</v>
      </c>
      <c r="C75" s="3" t="s">
        <v>9</v>
      </c>
      <c r="D75" s="4">
        <v>200</v>
      </c>
      <c r="E75" s="3">
        <v>9</v>
      </c>
      <c r="F75" s="3">
        <v>11</v>
      </c>
      <c r="G75" s="9">
        <f t="shared" si="2"/>
        <v>2</v>
      </c>
      <c r="H75" s="9">
        <f t="shared" si="3"/>
        <v>400</v>
      </c>
    </row>
    <row r="76" spans="2:8" x14ac:dyDescent="0.3">
      <c r="B76" s="7">
        <v>74</v>
      </c>
      <c r="C76" s="3" t="s">
        <v>9</v>
      </c>
      <c r="D76" s="4">
        <v>400</v>
      </c>
      <c r="E76" s="3">
        <v>9</v>
      </c>
      <c r="F76" s="3">
        <v>11</v>
      </c>
      <c r="G76" s="9">
        <f t="shared" si="2"/>
        <v>2</v>
      </c>
      <c r="H76" s="9">
        <f t="shared" si="3"/>
        <v>800</v>
      </c>
    </row>
    <row r="77" spans="2:8" x14ac:dyDescent="0.3">
      <c r="B77" s="7">
        <v>75</v>
      </c>
      <c r="C77" s="3" t="s">
        <v>9</v>
      </c>
      <c r="D77" s="4">
        <v>423</v>
      </c>
      <c r="E77" s="3">
        <v>9</v>
      </c>
      <c r="F77" s="3">
        <v>11</v>
      </c>
      <c r="G77" s="9">
        <f t="shared" si="2"/>
        <v>2</v>
      </c>
      <c r="H77" s="9">
        <f t="shared" si="3"/>
        <v>846</v>
      </c>
    </row>
    <row r="78" spans="2:8" x14ac:dyDescent="0.3">
      <c r="B78" s="7">
        <v>76</v>
      </c>
      <c r="C78" s="3" t="s">
        <v>9</v>
      </c>
      <c r="D78" s="4">
        <v>426</v>
      </c>
      <c r="E78" s="3">
        <v>9</v>
      </c>
      <c r="F78" s="3">
        <v>11</v>
      </c>
      <c r="G78" s="9">
        <f t="shared" si="2"/>
        <v>2</v>
      </c>
      <c r="H78" s="9">
        <f t="shared" si="3"/>
        <v>852</v>
      </c>
    </row>
    <row r="79" spans="2:8" x14ac:dyDescent="0.3">
      <c r="B79" s="7">
        <v>77</v>
      </c>
      <c r="C79" s="3" t="s">
        <v>9</v>
      </c>
      <c r="D79" s="4">
        <v>501</v>
      </c>
      <c r="E79" s="3">
        <v>9</v>
      </c>
      <c r="F79" s="3">
        <v>11</v>
      </c>
      <c r="G79" s="9">
        <f t="shared" si="2"/>
        <v>2</v>
      </c>
      <c r="H79" s="9">
        <f t="shared" si="3"/>
        <v>1002</v>
      </c>
    </row>
    <row r="80" spans="2:8" x14ac:dyDescent="0.3">
      <c r="B80" s="7">
        <v>78</v>
      </c>
      <c r="C80" s="3" t="s">
        <v>9</v>
      </c>
      <c r="D80" s="4">
        <v>520</v>
      </c>
      <c r="E80" s="3">
        <v>9</v>
      </c>
      <c r="F80" s="3">
        <v>11</v>
      </c>
      <c r="G80" s="9">
        <f t="shared" si="2"/>
        <v>2</v>
      </c>
      <c r="H80" s="9">
        <f t="shared" si="3"/>
        <v>1040</v>
      </c>
    </row>
    <row r="81" spans="2:8" x14ac:dyDescent="0.3">
      <c r="B81" s="7">
        <v>79</v>
      </c>
      <c r="C81" s="3" t="s">
        <v>9</v>
      </c>
      <c r="D81" s="4">
        <v>200</v>
      </c>
      <c r="E81" s="3">
        <v>9</v>
      </c>
      <c r="F81" s="3">
        <v>11</v>
      </c>
      <c r="G81" s="9">
        <f t="shared" si="2"/>
        <v>2</v>
      </c>
      <c r="H81" s="9">
        <f t="shared" si="3"/>
        <v>400</v>
      </c>
    </row>
    <row r="82" spans="2:8" x14ac:dyDescent="0.3">
      <c r="B82" s="7">
        <v>80</v>
      </c>
      <c r="C82" s="3" t="s">
        <v>9</v>
      </c>
      <c r="D82" s="4">
        <v>220</v>
      </c>
      <c r="E82" s="3">
        <v>9</v>
      </c>
      <c r="F82" s="3">
        <v>11</v>
      </c>
      <c r="G82" s="9">
        <f t="shared" si="2"/>
        <v>2</v>
      </c>
      <c r="H82" s="9">
        <f t="shared" si="3"/>
        <v>440</v>
      </c>
    </row>
    <row r="83" spans="2:8" x14ac:dyDescent="0.3">
      <c r="B83" s="7">
        <v>81</v>
      </c>
      <c r="C83" s="3" t="s">
        <v>9</v>
      </c>
      <c r="D83" s="4">
        <v>180</v>
      </c>
      <c r="E83" s="3">
        <v>9</v>
      </c>
      <c r="F83" s="3">
        <v>11</v>
      </c>
      <c r="G83" s="9">
        <f t="shared" si="2"/>
        <v>2</v>
      </c>
      <c r="H83" s="9">
        <f t="shared" si="3"/>
        <v>360</v>
      </c>
    </row>
    <row r="84" spans="2:8" x14ac:dyDescent="0.3">
      <c r="B84" s="7">
        <v>82</v>
      </c>
      <c r="C84" s="3" t="s">
        <v>9</v>
      </c>
      <c r="D84" s="4">
        <v>189</v>
      </c>
      <c r="E84" s="3">
        <v>9</v>
      </c>
      <c r="F84" s="3">
        <v>11</v>
      </c>
      <c r="G84" s="9">
        <f t="shared" si="2"/>
        <v>2</v>
      </c>
      <c r="H84" s="9">
        <f t="shared" si="3"/>
        <v>378</v>
      </c>
    </row>
    <row r="85" spans="2:8" x14ac:dyDescent="0.3">
      <c r="B85" s="7">
        <v>83</v>
      </c>
      <c r="C85" s="3" t="s">
        <v>9</v>
      </c>
      <c r="D85" s="4">
        <v>169</v>
      </c>
      <c r="E85" s="3">
        <v>9</v>
      </c>
      <c r="F85" s="3">
        <v>11</v>
      </c>
      <c r="G85" s="9">
        <f t="shared" si="2"/>
        <v>2</v>
      </c>
      <c r="H85" s="9">
        <f t="shared" si="3"/>
        <v>338</v>
      </c>
    </row>
    <row r="86" spans="2:8" x14ac:dyDescent="0.3">
      <c r="B86" s="7">
        <v>84</v>
      </c>
      <c r="C86" s="3" t="s">
        <v>9</v>
      </c>
      <c r="D86" s="4">
        <v>100</v>
      </c>
      <c r="E86" s="3">
        <v>9</v>
      </c>
      <c r="F86" s="3">
        <v>13</v>
      </c>
      <c r="G86" s="9">
        <f t="shared" si="2"/>
        <v>4</v>
      </c>
      <c r="H86" s="9">
        <f t="shared" si="3"/>
        <v>400</v>
      </c>
    </row>
    <row r="87" spans="2:8" x14ac:dyDescent="0.3">
      <c r="B87" s="7">
        <v>85</v>
      </c>
      <c r="C87" s="3" t="s">
        <v>9</v>
      </c>
      <c r="D87" s="4">
        <v>109</v>
      </c>
      <c r="E87" s="3">
        <v>9</v>
      </c>
      <c r="F87" s="3">
        <v>13</v>
      </c>
      <c r="G87" s="9">
        <f t="shared" si="2"/>
        <v>4</v>
      </c>
      <c r="H87" s="9">
        <f t="shared" si="3"/>
        <v>436</v>
      </c>
    </row>
    <row r="88" spans="2:8" x14ac:dyDescent="0.3">
      <c r="B88" s="7">
        <v>86</v>
      </c>
      <c r="C88" s="3" t="s">
        <v>9</v>
      </c>
      <c r="D88" s="4">
        <v>89</v>
      </c>
      <c r="E88" s="3">
        <v>9</v>
      </c>
      <c r="F88" s="3">
        <v>13</v>
      </c>
      <c r="G88" s="9">
        <f t="shared" si="2"/>
        <v>4</v>
      </c>
      <c r="H88" s="9">
        <f t="shared" si="3"/>
        <v>356</v>
      </c>
    </row>
    <row r="89" spans="2:8" x14ac:dyDescent="0.3">
      <c r="B89" s="7">
        <v>87</v>
      </c>
      <c r="C89" s="3" t="s">
        <v>9</v>
      </c>
      <c r="D89" s="4">
        <v>56</v>
      </c>
      <c r="E89" s="3">
        <v>9</v>
      </c>
      <c r="F89" s="3">
        <v>13</v>
      </c>
      <c r="G89" s="9">
        <f t="shared" si="2"/>
        <v>4</v>
      </c>
      <c r="H89" s="9">
        <f t="shared" si="3"/>
        <v>224</v>
      </c>
    </row>
    <row r="90" spans="2:8" x14ac:dyDescent="0.3">
      <c r="B90" s="7">
        <v>88</v>
      </c>
      <c r="C90" s="3" t="s">
        <v>9</v>
      </c>
      <c r="D90" s="4">
        <v>39</v>
      </c>
      <c r="E90" s="3">
        <v>9</v>
      </c>
      <c r="F90" s="3">
        <v>13</v>
      </c>
      <c r="G90" s="9">
        <f t="shared" si="2"/>
        <v>4</v>
      </c>
      <c r="H90" s="9">
        <f t="shared" si="3"/>
        <v>156</v>
      </c>
    </row>
    <row r="91" spans="2:8" x14ac:dyDescent="0.3">
      <c r="B91" s="7">
        <v>89</v>
      </c>
      <c r="C91" s="3" t="s">
        <v>9</v>
      </c>
      <c r="D91" s="4">
        <v>25</v>
      </c>
      <c r="E91" s="3">
        <v>9</v>
      </c>
      <c r="F91" s="3">
        <v>13</v>
      </c>
      <c r="G91" s="9">
        <f t="shared" si="2"/>
        <v>4</v>
      </c>
      <c r="H91" s="9">
        <f t="shared" si="3"/>
        <v>100</v>
      </c>
    </row>
    <row r="92" spans="2:8" x14ac:dyDescent="0.3">
      <c r="B92" s="7">
        <v>90</v>
      </c>
      <c r="C92" s="3" t="s">
        <v>9</v>
      </c>
      <c r="D92" s="4">
        <v>28</v>
      </c>
      <c r="E92" s="3">
        <v>9</v>
      </c>
      <c r="F92" s="3">
        <v>13</v>
      </c>
      <c r="G92" s="9">
        <f t="shared" si="2"/>
        <v>4</v>
      </c>
      <c r="H92" s="9">
        <f t="shared" si="3"/>
        <v>112</v>
      </c>
    </row>
  </sheetData>
  <sortState xmlns:xlrd2="http://schemas.microsoft.com/office/spreadsheetml/2017/richdata2" ref="E6:J54">
    <sortCondition sortBy="fontColor" ref="J5" dxfId="0"/>
  </sortState>
  <phoneticPr fontId="5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39C3D-861D-4F04-9695-D652E6749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raximovatam999@gmail.com</cp:lastModifiedBy>
  <dcterms:created xsi:type="dcterms:W3CDTF">2023-07-19T10:48:12Z</dcterms:created>
  <dcterms:modified xsi:type="dcterms:W3CDTF">2025-03-07T05:04:06Z</dcterms:modified>
</cp:coreProperties>
</file>