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91FC8910-91D8-B24F-9C29-EE360C136F2C}" xr6:coauthVersionLast="47" xr6:coauthVersionMax="47" xr10:uidLastSave="{00000000-0000-0000-0000-000000000000}"/>
  <bookViews>
    <workbookView xWindow="3280" yWindow="500" windowWidth="23240" windowHeight="20500" activeTab="2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3" l="1"/>
  <c r="B31" i="2"/>
  <c r="G49" i="5"/>
  <c r="G48" i="5"/>
  <c r="A27" i="3"/>
  <c r="I15" i="2"/>
  <c r="J15" i="2" s="1"/>
  <c r="I24" i="3"/>
  <c r="I25" i="3" s="1"/>
</calcChain>
</file>

<file path=xl/sharedStrings.xml><?xml version="1.0" encoding="utf-8"?>
<sst xmlns="http://schemas.openxmlformats.org/spreadsheetml/2006/main" count="1111" uniqueCount="203">
  <si>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</si>
  <si>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</si>
  <si>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</si>
  <si>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</si>
  <si>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</si>
  <si>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</si>
  <si>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</si>
  <si>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</si>
  <si>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</si>
  <si>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</si>
  <si>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</si>
  <si>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</si>
  <si>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</si>
  <si>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</si>
  <si>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</si>
  <si>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</si>
  <si>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</si>
  <si>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</si>
  <si>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</si>
  <si>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</si>
  <si>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</si>
  <si>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</si>
  <si>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</si>
  <si>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</si>
  <si>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</si>
  <si>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</si>
  <si>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</si>
  <si>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</si>
  <si>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</si>
  <si>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</si>
  <si>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</si>
  <si>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</si>
  <si>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</si>
  <si>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</si>
  <si>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</si>
  <si>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</si>
  <si>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</si>
  <si>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</si>
  <si>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</si>
  <si>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</si>
  <si>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</si>
  <si>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</si>
  <si>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</si>
  <si>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</si>
  <si>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</si>
  <si>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</si>
  <si>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</si>
  <si>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</si>
  <si>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</si>
  <si>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</si>
  <si>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</si>
  <si>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</si>
  <si>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</si>
  <si>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</si>
  <si>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</si>
  <si>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</si>
  <si>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</si>
  <si>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</si>
  <si>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</si>
  <si>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</si>
  <si>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</si>
  <si>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</si>
  <si>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</si>
  <si>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</si>
  <si>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</si>
  <si>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</si>
  <si>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</si>
  <si>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</si>
  <si>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</si>
  <si>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</si>
  <si>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</si>
  <si>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</si>
  <si>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</si>
  <si>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</si>
  <si>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</si>
  <si>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</si>
  <si>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</si>
  <si>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</si>
  <si>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</si>
  <si>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</si>
  <si>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</si>
  <si>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</si>
  <si>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</si>
  <si>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</si>
  <si>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</si>
  <si>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</si>
  <si>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</si>
  <si>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</si>
  <si>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</si>
  <si>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</si>
  <si>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</si>
  <si>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</si>
  <si>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</si>
  <si>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</si>
  <si>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</si>
  <si>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</si>
  <si>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</si>
  <si>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</si>
  <si>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</si>
  <si>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</si>
  <si>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</si>
  <si>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</si>
  <si>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</si>
  <si>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</si>
  <si>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</si>
  <si>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</si>
  <si>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</si>
  <si>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</si>
  <si>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</si>
  <si>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</si>
  <si>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</si>
  <si>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</si>
  <si>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</si>
  <si>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</si>
  <si>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</si>
  <si>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</si>
  <si>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</si>
  <si>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</si>
  <si>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</si>
  <si>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</si>
  <si>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</si>
  <si>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</si>
  <si>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</si>
  <si>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</si>
  <si>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</si>
  <si>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</si>
  <si>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</si>
  <si>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</si>
  <si>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</si>
  <si>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</si>
  <si>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</si>
  <si>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</si>
  <si>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</si>
  <si>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</si>
  <si>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</si>
  <si>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</si>
  <si>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</si>
  <si>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</si>
  <si>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</si>
  <si>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</si>
  <si>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</si>
  <si>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</si>
  <si>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</si>
  <si>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</si>
  <si>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</si>
  <si>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</si>
  <si>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</si>
  <si>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</si>
  <si>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</si>
  <si>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</si>
  <si>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</si>
  <si>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</si>
  <si>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</si>
  <si>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</si>
  <si>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</si>
  <si>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</si>
  <si>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</si>
  <si>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</si>
  <si>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</si>
  <si>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</si>
  <si>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</si>
  <si>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</si>
  <si>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</si>
  <si>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</si>
  <si>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</si>
  <si>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</si>
  <si>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</si>
  <si>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</si>
  <si>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</si>
  <si>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</si>
  <si>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</si>
  <si>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</si>
  <si>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</si>
  <si>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</si>
  <si>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</si>
  <si>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</si>
  <si>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</si>
  <si>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</si>
  <si>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- 4-24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</si>
  <si>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</si>
  <si>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</si>
  <si>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</si>
  <si>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</si>
  <si>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</si>
  <si>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</si>
  <si>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</si>
  <si>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</si>
  <si>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</si>
  <si>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</si>
  <si>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</si>
  <si>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13 of 21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</si>
  <si>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</si>
  <si>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</si>
  <si>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</si>
  <si>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</si>
  <si>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</si>
  <si>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</si>
  <si>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</si>
  <si>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</si>
  <si>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</si>
  <si>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>5 OF 9</t>
  </si>
  <si>
    <t>14 OF 21</t>
  </si>
  <si>
    <t>18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</si>
</sst>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30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0" fontId="3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1" fillId="0" borderId="0" xfId="0" applyFont="1"/>
    <xf numFmtId="9" fontId="16" fillId="35" borderId="0" xfId="2" applyFont="1" applyFill="1"/>
    <xf numFmtId="0" fontId="4" fillId="35" borderId="0" xfId="0" applyFont="1" applyFill="1" applyAlignment="1">
      <alignment wrapText="1"/>
    </xf>
    <xf numFmtId="0" fontId="16" fillId="35" borderId="0" xfId="0" applyFont="1" applyFill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102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13" activePane="bottomLeft" state="frozen"/>
      <selection pane="bottomLeft" activeCell="A26" activeCellId="2" sqref="A28:XFD28 A27:XFD27 A26:XFD26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25"/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27" t="s">
        <v>115</v>
      </c>
      <c r="F35" s="226"/>
      <c r="G35" s="226"/>
      <c r="H35" s="226"/>
      <c r="I35" s="226"/>
      <c r="J35" s="226"/>
      <c r="K35" s="226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27" t="s">
        <v>115</v>
      </c>
      <c r="F36" s="226"/>
      <c r="G36" s="226"/>
      <c r="H36" s="226"/>
      <c r="I36" s="226"/>
      <c r="J36" s="226"/>
      <c r="K36" s="226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27" t="s">
        <v>115</v>
      </c>
      <c r="F38" s="226"/>
      <c r="G38" s="226"/>
      <c r="H38" s="226"/>
      <c r="I38" s="226"/>
      <c r="J38" s="226"/>
      <c r="K38" s="226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8" t="s">
        <v>115</v>
      </c>
      <c r="F39" s="229"/>
      <c r="G39" s="229"/>
      <c r="H39" s="229"/>
      <c r="I39" s="229"/>
      <c r="J39" s="229"/>
      <c r="K39" s="229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6279DB48-8E40-2549-AEE0-C2294A2250D2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01" priority="10" operator="endsWith" text="*">
      <formula>RIGHT((B3),LEN("*"))=("*")</formula>
    </cfRule>
  </conditionalFormatting>
  <conditionalFormatting sqref="C1:C1012">
    <cfRule type="containsText" dxfId="100" priority="15" operator="containsText" text="Elective">
      <formula>NOT(ISERROR(SEARCH(("Elective"),(C1))))</formula>
    </cfRule>
  </conditionalFormatting>
  <conditionalFormatting sqref="C3:C42">
    <cfRule type="containsText" dxfId="99" priority="8" operator="containsText" text="pathway">
      <formula>NOT(ISERROR(SEARCH(("pathway"),(C3))))</formula>
    </cfRule>
    <cfRule type="containsText" dxfId="98" priority="9" operator="containsText" text="Core">
      <formula>NOT(ISERROR(SEARCH(("Core"),(C3))))</formula>
    </cfRule>
  </conditionalFormatting>
  <conditionalFormatting sqref="D3:D42">
    <cfRule type="beginsWith" dxfId="97" priority="16" operator="beginsWith" text="R">
      <formula>LEFT((D3),LEN("R"))=("R")</formula>
    </cfRule>
    <cfRule type="beginsWith" dxfId="96" priority="17" operator="beginsWith" text="Python">
      <formula>LEFT((D3),LEN("Python"))=("Python")</formula>
    </cfRule>
  </conditionalFormatting>
  <conditionalFormatting sqref="D3:E42 G36">
    <cfRule type="containsText" dxfId="95" priority="3" operator="containsText" text="Essay">
      <formula>NOT(ISERROR(SEARCH(("Essay"),(D3))))</formula>
    </cfRule>
    <cfRule type="containsText" dxfId="94" priority="4" operator="containsText" text="Project">
      <formula>NOT(ISERROR(SEARCH(("Project"),(D3))))</formula>
    </cfRule>
    <cfRule type="containsText" dxfId="93" priority="5" operator="containsText" text="Exam">
      <formula>NOT(ISERROR(SEARCH(("Exam"),(D3))))</formula>
    </cfRule>
    <cfRule type="containsText" dxfId="92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91" priority="12" operator="containsText" text="B">
      <formula>NOT(ISERROR(SEARCH(("B"),(H3))))</formula>
    </cfRule>
    <cfRule type="containsText" dxfId="90" priority="13" operator="containsText" text="I">
      <formula>NOT(ISERROR(SEARCH(("I"),(H3))))</formula>
    </cfRule>
  </conditionalFormatting>
  <conditionalFormatting sqref="H3:H34 H40:H42 H37">
    <cfRule type="containsText" dxfId="89" priority="11" operator="containsText" text="A">
      <formula>NOT(ISERROR(SEARCH(("A"),(H3))))</formula>
    </cfRule>
  </conditionalFormatting>
  <conditionalFormatting sqref="H1:I34 D26:E26 D35 H37:I37 H40:I1012 D41:E41">
    <cfRule type="containsText" dxfId="88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87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D13" sqref="D13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155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156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157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B19" s="173" t="s">
        <v>133</v>
      </c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A21" s="173" t="s">
        <v>133</v>
      </c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A22" s="173" t="s">
        <v>133</v>
      </c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190</v>
      </c>
      <c r="B23" s="173" t="s">
        <v>201</v>
      </c>
    </row>
    <row r="24" spans="1:13" x14ac:dyDescent="0.15">
      <c r="B24" s="175"/>
      <c r="H24" s="172" t="s">
        <v>136</v>
      </c>
      <c r="I24">
        <f>SUM(I2:I22)</f>
        <v>691</v>
      </c>
    </row>
    <row r="25" spans="1:13" x14ac:dyDescent="0.15">
      <c r="H25" s="172" t="s">
        <v>137</v>
      </c>
      <c r="I25">
        <f>SUM(I24/24)</f>
        <v>28.791666666666668</v>
      </c>
    </row>
    <row r="27" spans="1:13" x14ac:dyDescent="0.15">
      <c r="A27" s="183">
        <f>SUM(13/21)</f>
        <v>0.61904761904761907</v>
      </c>
      <c r="B27" s="183">
        <f>SUM(14 / 21)</f>
        <v>0.66666666666666663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86" priority="10" operator="endsWith" text="*">
      <formula>RIGHT((D2),LEN("*"))=("*")</formula>
    </cfRule>
  </conditionalFormatting>
  <conditionalFormatting sqref="E1:E22">
    <cfRule type="containsText" dxfId="85" priority="15" operator="containsText" text="Elective">
      <formula>NOT(ISERROR(SEARCH(("Elective"),(E1))))</formula>
    </cfRule>
  </conditionalFormatting>
  <conditionalFormatting sqref="E2:E22">
    <cfRule type="containsText" dxfId="84" priority="8" operator="containsText" text="pathway">
      <formula>NOT(ISERROR(SEARCH(("pathway"),(E2))))</formula>
    </cfRule>
    <cfRule type="containsText" dxfId="83" priority="9" operator="containsText" text="Core">
      <formula>NOT(ISERROR(SEARCH(("Core"),(E2))))</formula>
    </cfRule>
  </conditionalFormatting>
  <conditionalFormatting sqref="F2:F22">
    <cfRule type="beginsWith" dxfId="82" priority="16" operator="beginsWith" text="R">
      <formula>LEFT((F2),LEN("R"))=("R")</formula>
    </cfRule>
    <cfRule type="beginsWith" dxfId="81" priority="17" operator="beginsWith" text="Python">
      <formula>LEFT((F2),LEN("Python"))=("Python")</formula>
    </cfRule>
  </conditionalFormatting>
  <conditionalFormatting sqref="F2:G22">
    <cfRule type="containsText" dxfId="80" priority="3" operator="containsText" text="Essay">
      <formula>NOT(ISERROR(SEARCH(("Essay"),(F2))))</formula>
    </cfRule>
    <cfRule type="containsText" dxfId="79" priority="4" operator="containsText" text="Project">
      <formula>NOT(ISERROR(SEARCH(("Project"),(F2))))</formula>
    </cfRule>
    <cfRule type="containsText" dxfId="78" priority="5" operator="containsText" text="Exam">
      <formula>NOT(ISERROR(SEARCH(("Exam"),(F2))))</formula>
    </cfRule>
    <cfRule type="containsText" dxfId="77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76" priority="11" operator="containsText" text="A">
      <formula>NOT(ISERROR(SEARCH(("A"),(J2))))</formula>
    </cfRule>
    <cfRule type="containsText" dxfId="75" priority="12" operator="containsText" text="B">
      <formula>NOT(ISERROR(SEARCH(("B"),(J2))))</formula>
    </cfRule>
    <cfRule type="containsText" dxfId="74" priority="13" operator="containsText" text="I">
      <formula>NOT(ISERROR(SEARCH(("I"),(J2))))</formula>
    </cfRule>
  </conditionalFormatting>
  <conditionalFormatting sqref="J1:K11">
    <cfRule type="containsText" dxfId="73" priority="1" operator="containsText" text="Yes">
      <formula>NOT(ISERROR(SEARCH(("Yes"),(N1))))</formula>
    </cfRule>
  </conditionalFormatting>
  <conditionalFormatting sqref="J12:K16">
    <cfRule type="containsText" dxfId="72" priority="166" operator="containsText" text="Yes">
      <formula>NOT(ISERROR(SEARCH(("Yes"),(N18))))</formula>
    </cfRule>
  </conditionalFormatting>
  <conditionalFormatting sqref="J15:K16 H15:H16 L12:L16 M15:M16">
    <cfRule type="containsText" dxfId="71" priority="167" operator="containsText" text="1 submission">
      <formula>NOT(ISERROR(SEARCH(("1 submission"),(N18))))</formula>
    </cfRule>
  </conditionalFormatting>
  <conditionalFormatting sqref="J17:K22">
    <cfRule type="containsText" dxfId="70" priority="162" operator="containsText" text="Yes">
      <formula>NOT(ISERROR(SEARCH(("Yes"),(N12))))</formula>
    </cfRule>
  </conditionalFormatting>
  <conditionalFormatting sqref="L1:L11 F15:G16">
    <cfRule type="containsText" dxfId="69" priority="2" operator="containsText" text="1 submission">
      <formula>NOT(ISERROR(SEARCH(("1 submission"),(L1))))</formula>
    </cfRule>
  </conditionalFormatting>
  <conditionalFormatting sqref="L17:L22">
    <cfRule type="containsText" dxfId="68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Z47"/>
  <sheetViews>
    <sheetView tabSelected="1" zoomScale="125" workbookViewId="0">
      <selection activeCell="D23" sqref="D23"/>
    </sheetView>
  </sheetViews>
  <sheetFormatPr baseColWidth="10" defaultRowHeight="13" x14ac:dyDescent="0.15"/>
  <cols>
    <col min="1" max="1" width="10.83203125" style="177"/>
    <col min="2" max="2" width="8" style="177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155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5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thickBot="1" x14ac:dyDescent="0.2">
      <c r="C8" s="70" t="s">
        <v>120</v>
      </c>
      <c r="D8" t="s">
        <v>181</v>
      </c>
      <c r="E8" s="71" t="s">
        <v>88</v>
      </c>
      <c r="F8" s="97"/>
      <c r="G8" s="98"/>
      <c r="H8" s="99"/>
      <c r="I8" s="97"/>
      <c r="J8" s="97"/>
      <c r="K8" s="100"/>
      <c r="L8" s="101"/>
      <c r="M8" s="98"/>
    </row>
    <row r="9" spans="1:13" ht="17" customHeight="1" thickBot="1" x14ac:dyDescent="0.2">
      <c r="C9" s="70" t="s">
        <v>122</v>
      </c>
      <c r="D9" t="s">
        <v>180</v>
      </c>
      <c r="E9" s="71" t="s">
        <v>88</v>
      </c>
      <c r="F9" s="97"/>
      <c r="G9" s="98"/>
      <c r="H9" s="99"/>
      <c r="I9" s="97"/>
      <c r="J9" s="97"/>
      <c r="K9" s="100"/>
      <c r="L9" s="101"/>
      <c r="M9" s="98"/>
    </row>
    <row r="10" spans="1:13" ht="17" customHeight="1" x14ac:dyDescent="0.15">
      <c r="C10" s="95" t="s">
        <v>100</v>
      </c>
      <c r="D10" s="96" t="s">
        <v>101</v>
      </c>
      <c r="E10" s="96" t="s">
        <v>88</v>
      </c>
      <c r="F10" s="97" t="s">
        <v>27</v>
      </c>
      <c r="G10" s="115" t="s">
        <v>28</v>
      </c>
      <c r="H10" s="99">
        <v>0.2</v>
      </c>
      <c r="I10" s="97">
        <v>18</v>
      </c>
      <c r="J10" s="97" t="s">
        <v>47</v>
      </c>
      <c r="K10" s="116"/>
      <c r="L10" s="117" t="s">
        <v>33</v>
      </c>
      <c r="M10" s="118" t="s">
        <v>102</v>
      </c>
    </row>
    <row r="11" spans="1:13" ht="17" customHeight="1" x14ac:dyDescent="0.15">
      <c r="C11" s="103" t="s">
        <v>103</v>
      </c>
      <c r="D11" s="7" t="s">
        <v>104</v>
      </c>
      <c r="E11" s="7" t="s">
        <v>88</v>
      </c>
      <c r="F11" s="8" t="s">
        <v>27</v>
      </c>
      <c r="G11" s="119" t="s">
        <v>28</v>
      </c>
      <c r="H11" s="10">
        <v>0.2</v>
      </c>
      <c r="I11" s="8">
        <v>9</v>
      </c>
      <c r="J11" s="8" t="s">
        <v>42</v>
      </c>
      <c r="K11" s="104" t="s">
        <v>17</v>
      </c>
      <c r="L11" s="120" t="s">
        <v>33</v>
      </c>
      <c r="M11" s="121" t="s">
        <v>102</v>
      </c>
    </row>
    <row r="12" spans="1:13" ht="17" customHeight="1" thickBot="1" x14ac:dyDescent="0.2">
      <c r="C12" s="107" t="s">
        <v>105</v>
      </c>
      <c r="D12" s="108" t="s">
        <v>106</v>
      </c>
      <c r="E12" s="108" t="s">
        <v>88</v>
      </c>
      <c r="F12" s="109" t="s">
        <v>27</v>
      </c>
      <c r="G12" s="122" t="s">
        <v>28</v>
      </c>
      <c r="H12" s="123">
        <v>0.2</v>
      </c>
      <c r="I12" s="109">
        <v>17</v>
      </c>
      <c r="J12" s="109" t="s">
        <v>42</v>
      </c>
      <c r="K12" s="112" t="s">
        <v>17</v>
      </c>
      <c r="L12" s="124" t="s">
        <v>33</v>
      </c>
      <c r="M12" s="125" t="s">
        <v>102</v>
      </c>
    </row>
    <row r="13" spans="1:13" s="77" customFormat="1" ht="17" customHeight="1" thickBot="1" x14ac:dyDescent="0.2">
      <c r="A13" s="178"/>
      <c r="B13" s="178"/>
      <c r="C13" s="78" t="s">
        <v>111</v>
      </c>
      <c r="D13" s="79" t="s">
        <v>112</v>
      </c>
      <c r="E13" s="80" t="s">
        <v>88</v>
      </c>
      <c r="F13" s="81" t="s">
        <v>46</v>
      </c>
      <c r="G13" s="82" t="s">
        <v>28</v>
      </c>
      <c r="H13" s="83">
        <v>0.1</v>
      </c>
      <c r="I13" s="84">
        <v>18</v>
      </c>
      <c r="J13" s="85" t="s">
        <v>47</v>
      </c>
      <c r="K13" s="86" t="s">
        <v>17</v>
      </c>
      <c r="L13" s="87" t="s">
        <v>33</v>
      </c>
      <c r="M13" s="88" t="s">
        <v>68</v>
      </c>
    </row>
    <row r="14" spans="1:13" ht="17" customHeight="1" x14ac:dyDescent="0.15"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x14ac:dyDescent="0.15">
      <c r="C15" s="33"/>
      <c r="D15" s="33"/>
      <c r="E15" s="33"/>
      <c r="F15" s="35"/>
      <c r="G15" s="33"/>
      <c r="H15" s="182"/>
      <c r="I15" s="35">
        <f>SUM(I2:I13)</f>
        <v>172</v>
      </c>
      <c r="J15" s="35">
        <f>SUM(I15/24)</f>
        <v>7.166666666666667</v>
      </c>
      <c r="K15" s="35"/>
      <c r="L15" s="35"/>
      <c r="M15" s="33"/>
    </row>
    <row r="16" spans="1:13" ht="17" customHeight="1" thickBot="1" x14ac:dyDescent="0.2">
      <c r="A16" s="216"/>
      <c r="B16" s="216"/>
      <c r="C16" s="219"/>
      <c r="D16" s="219"/>
      <c r="E16" s="219"/>
      <c r="F16" s="35"/>
      <c r="G16" s="33"/>
      <c r="H16" s="182"/>
      <c r="I16" s="35"/>
      <c r="J16" s="35"/>
      <c r="K16" s="35"/>
      <c r="L16" s="35"/>
      <c r="M16" s="33"/>
    </row>
    <row r="17" spans="1:26" ht="17" customHeight="1" thickBot="1" x14ac:dyDescent="0.2">
      <c r="A17" s="216"/>
      <c r="B17" s="223" t="s">
        <v>133</v>
      </c>
      <c r="C17" s="220" t="s">
        <v>193</v>
      </c>
      <c r="D17" s="217" t="s">
        <v>183</v>
      </c>
      <c r="E17" s="108" t="s">
        <v>88</v>
      </c>
    </row>
    <row r="18" spans="1:26" ht="17" customHeight="1" x14ac:dyDescent="0.15">
      <c r="C18" s="221" t="s">
        <v>194</v>
      </c>
      <c r="D18" s="172" t="s">
        <v>199</v>
      </c>
      <c r="E18" s="7" t="s">
        <v>88</v>
      </c>
    </row>
    <row r="19" spans="1:26" ht="17" customHeight="1" thickBot="1" x14ac:dyDescent="0.2">
      <c r="A19" s="216"/>
      <c r="B19" s="216"/>
      <c r="C19" s="222" t="s">
        <v>195</v>
      </c>
      <c r="D19" s="217" t="s">
        <v>198</v>
      </c>
      <c r="E19" s="108" t="s">
        <v>88</v>
      </c>
    </row>
    <row r="20" spans="1:26" ht="17" customHeight="1" thickBot="1" x14ac:dyDescent="0.2">
      <c r="A20" s="178"/>
      <c r="B20" s="176" t="s">
        <v>133</v>
      </c>
      <c r="C20" s="220" t="s">
        <v>196</v>
      </c>
      <c r="D20" s="218" t="s">
        <v>197</v>
      </c>
      <c r="E20" s="71" t="s">
        <v>88</v>
      </c>
    </row>
    <row r="21" spans="1:26" ht="17" customHeight="1" x14ac:dyDescent="0.15">
      <c r="C21" s="33"/>
      <c r="D21" s="33"/>
      <c r="E21" s="33"/>
      <c r="F21" s="35"/>
      <c r="G21" s="33"/>
      <c r="H21" s="182"/>
      <c r="I21" s="35"/>
      <c r="J21" s="35"/>
      <c r="K21" s="35"/>
      <c r="L21" s="35"/>
      <c r="M21" s="33"/>
    </row>
    <row r="22" spans="1:26" ht="15.75" customHeight="1" x14ac:dyDescent="0.15">
      <c r="C22" s="7" t="s">
        <v>92</v>
      </c>
      <c r="D22" s="7" t="s">
        <v>93</v>
      </c>
      <c r="E22" s="7" t="s">
        <v>88</v>
      </c>
      <c r="F22" s="31" t="s">
        <v>94</v>
      </c>
      <c r="G22" s="9" t="s">
        <v>41</v>
      </c>
      <c r="H22" s="10">
        <v>0.15</v>
      </c>
      <c r="I22" s="18">
        <v>23</v>
      </c>
      <c r="J22" s="32" t="s">
        <v>16</v>
      </c>
      <c r="K22" s="8" t="s">
        <v>17</v>
      </c>
      <c r="L22" s="8" t="s">
        <v>18</v>
      </c>
    </row>
    <row r="23" spans="1:26" ht="15.75" customHeight="1" x14ac:dyDescent="0.15">
      <c r="C23" s="33" t="s">
        <v>95</v>
      </c>
      <c r="D23" s="33" t="s">
        <v>96</v>
      </c>
      <c r="E23" s="34" t="s">
        <v>88</v>
      </c>
      <c r="F23" s="35" t="s">
        <v>97</v>
      </c>
      <c r="G23" s="36" t="s">
        <v>97</v>
      </c>
      <c r="H23" s="37" t="s">
        <v>97</v>
      </c>
      <c r="I23" s="33" t="s">
        <v>97</v>
      </c>
      <c r="J23" s="32" t="s">
        <v>16</v>
      </c>
      <c r="K23" s="33" t="s">
        <v>97</v>
      </c>
      <c r="L23" s="33" t="s">
        <v>97</v>
      </c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15">
      <c r="C24" s="38" t="s">
        <v>98</v>
      </c>
      <c r="D24" s="38" t="s">
        <v>99</v>
      </c>
      <c r="E24" s="39" t="s">
        <v>88</v>
      </c>
      <c r="F24" s="40" t="s">
        <v>97</v>
      </c>
      <c r="G24" s="41" t="s">
        <v>97</v>
      </c>
      <c r="H24" s="42" t="s">
        <v>97</v>
      </c>
      <c r="I24" s="38" t="s">
        <v>97</v>
      </c>
      <c r="J24" s="32" t="s">
        <v>16</v>
      </c>
      <c r="K24" s="33" t="s">
        <v>97</v>
      </c>
      <c r="L24" s="33" t="s">
        <v>97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7" customHeight="1" x14ac:dyDescent="0.15">
      <c r="C25" s="33"/>
      <c r="D25" s="33"/>
      <c r="E25" s="33"/>
      <c r="F25" s="35"/>
      <c r="G25" s="33"/>
      <c r="H25" s="182"/>
      <c r="I25" s="35"/>
      <c r="J25" s="35"/>
      <c r="K25" s="35"/>
      <c r="L25" s="35"/>
      <c r="M25" s="33"/>
    </row>
    <row r="26" spans="1:26" ht="17" customHeight="1" thickBot="1" x14ac:dyDescent="0.2"/>
    <row r="27" spans="1:26" ht="17" customHeight="1" x14ac:dyDescent="0.2">
      <c r="C27" s="126" t="s">
        <v>107</v>
      </c>
      <c r="D27" s="96" t="s">
        <v>108</v>
      </c>
      <c r="E27" s="96" t="s">
        <v>88</v>
      </c>
      <c r="F27" s="97" t="s">
        <v>46</v>
      </c>
      <c r="G27" s="127" t="s">
        <v>41</v>
      </c>
      <c r="H27" s="99">
        <v>0.1</v>
      </c>
      <c r="I27" s="97">
        <v>63</v>
      </c>
      <c r="J27" s="97" t="s">
        <v>47</v>
      </c>
      <c r="K27" s="100" t="s">
        <v>17</v>
      </c>
      <c r="L27" s="101" t="s">
        <v>18</v>
      </c>
      <c r="M27" s="128"/>
    </row>
    <row r="28" spans="1:26" ht="17" customHeight="1" thickBot="1" x14ac:dyDescent="0.25">
      <c r="C28" s="129" t="s">
        <v>109</v>
      </c>
      <c r="D28" s="108" t="s">
        <v>110</v>
      </c>
      <c r="E28" s="108" t="s">
        <v>88</v>
      </c>
      <c r="F28" s="109" t="s">
        <v>46</v>
      </c>
      <c r="G28" s="130" t="s">
        <v>41</v>
      </c>
      <c r="H28" s="109" t="s">
        <v>97</v>
      </c>
      <c r="I28" s="109">
        <v>13</v>
      </c>
      <c r="J28" s="109" t="s">
        <v>47</v>
      </c>
      <c r="K28" s="112" t="s">
        <v>17</v>
      </c>
      <c r="L28" s="113" t="s">
        <v>18</v>
      </c>
      <c r="M28" s="131"/>
    </row>
    <row r="29" spans="1:26" ht="17" customHeight="1" x14ac:dyDescent="0.15">
      <c r="A29" s="185" t="s">
        <v>174</v>
      </c>
      <c r="B29" s="185" t="s">
        <v>200</v>
      </c>
    </row>
    <row r="30" spans="1:26" ht="17" customHeight="1" x14ac:dyDescent="0.15">
      <c r="D30" s="172" t="s">
        <v>179</v>
      </c>
    </row>
    <row r="31" spans="1:26" ht="17" customHeight="1" x14ac:dyDescent="0.15">
      <c r="B31" s="224">
        <f>SUM(5/ 9)</f>
        <v>0.55555555555555558</v>
      </c>
    </row>
    <row r="32" spans="1:26" ht="17" customHeight="1" x14ac:dyDescent="0.15">
      <c r="C32" s="172"/>
      <c r="D32" s="172"/>
    </row>
    <row r="33" spans="2:4" ht="17" customHeight="1" x14ac:dyDescent="0.15">
      <c r="B33" s="185" t="s">
        <v>202</v>
      </c>
      <c r="C33" s="172"/>
      <c r="D33" s="172"/>
    </row>
    <row r="34" spans="2:4" ht="17" customHeight="1" x14ac:dyDescent="0.15">
      <c r="C34" s="172"/>
      <c r="D34" s="172"/>
    </row>
    <row r="35" spans="2:4" ht="17" customHeight="1" x14ac:dyDescent="0.15">
      <c r="C35" s="172"/>
      <c r="D35" s="172"/>
    </row>
    <row r="36" spans="2:4" ht="17" customHeight="1" x14ac:dyDescent="0.15"/>
    <row r="37" spans="2:4" ht="17" customHeight="1" x14ac:dyDescent="0.15"/>
    <row r="38" spans="2:4" ht="17" customHeight="1" x14ac:dyDescent="0.15"/>
    <row r="39" spans="2:4" ht="17" customHeight="1" x14ac:dyDescent="0.15"/>
    <row r="40" spans="2:4" ht="17" customHeight="1" x14ac:dyDescent="0.15"/>
    <row r="41" spans="2:4" ht="17" customHeight="1" x14ac:dyDescent="0.15"/>
    <row r="42" spans="2:4" ht="17" customHeight="1" x14ac:dyDescent="0.15"/>
    <row r="43" spans="2:4" ht="17" customHeight="1" x14ac:dyDescent="0.15"/>
    <row r="44" spans="2:4" ht="17" customHeight="1" x14ac:dyDescent="0.15"/>
    <row r="45" spans="2:4" ht="17" customHeight="1" x14ac:dyDescent="0.15"/>
    <row r="46" spans="2:4" ht="17" customHeight="1" x14ac:dyDescent="0.15"/>
    <row r="47" spans="2:4" ht="17" customHeight="1" x14ac:dyDescent="0.15"/>
  </sheetData>
  <phoneticPr fontId="19" type="noConversion"/>
  <conditionalFormatting sqref="D2:D7 D10:D16 D21 D25:D28">
    <cfRule type="endsWith" dxfId="67" priority="27" operator="endsWith" text="*">
      <formula>RIGHT((D2),LEN("*"))=("*")</formula>
    </cfRule>
  </conditionalFormatting>
  <conditionalFormatting sqref="E1:E21 E25:E28">
    <cfRule type="containsText" dxfId="66" priority="32" operator="containsText" text="Elective">
      <formula>NOT(ISERROR(SEARCH(("Elective"),(E1))))</formula>
    </cfRule>
  </conditionalFormatting>
  <conditionalFormatting sqref="E2:E21 E25:E28">
    <cfRule type="containsText" dxfId="65" priority="25" operator="containsText" text="pathway">
      <formula>NOT(ISERROR(SEARCH(("pathway"),(E2))))</formula>
    </cfRule>
    <cfRule type="containsText" dxfId="64" priority="26" operator="containsText" text="Core">
      <formula>NOT(ISERROR(SEARCH(("Core"),(E2))))</formula>
    </cfRule>
  </conditionalFormatting>
  <conditionalFormatting sqref="F2:F16 F21 F25:F28">
    <cfRule type="beginsWith" dxfId="63" priority="33" operator="beginsWith" text="R">
      <formula>LEFT((F2),LEN("R"))=("R")</formula>
    </cfRule>
    <cfRule type="beginsWith" dxfId="62" priority="34" operator="beginsWith" text="Python">
      <formula>LEFT((F2),LEN("Python"))=("Python")</formula>
    </cfRule>
  </conditionalFormatting>
  <conditionalFormatting sqref="F2:G16 F21:G21 F25:G28">
    <cfRule type="containsText" dxfId="61" priority="20" operator="containsText" text="Essay">
      <formula>NOT(ISERROR(SEARCH(("Essay"),(F2))))</formula>
    </cfRule>
    <cfRule type="containsText" dxfId="60" priority="21" operator="containsText" text="Project">
      <formula>NOT(ISERROR(SEARCH(("Project"),(F2))))</formula>
    </cfRule>
    <cfRule type="containsText" dxfId="59" priority="22" operator="containsText" text="Exam">
      <formula>NOT(ISERROR(SEARCH(("Exam"),(F2))))</formula>
    </cfRule>
    <cfRule type="containsText" dxfId="58" priority="23" operator="containsText" text="Programming">
      <formula>NOT(ISERROR(SEARCH(("Programming"),(F2))))</formula>
    </cfRule>
  </conditionalFormatting>
  <conditionalFormatting sqref="F4:G5 L1 F27:G28 F22">
    <cfRule type="containsText" dxfId="57" priority="19" operator="containsText" text="1 submission">
      <formula>NOT(ISERROR(SEARCH(("1 submission"),(L1))))</formula>
    </cfRule>
  </conditionalFormatting>
  <conditionalFormatting sqref="H2:H16 H21 H25:H28">
    <cfRule type="colorScale" priority="111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6 I21 I25:I28">
    <cfRule type="colorScale" priority="31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6 J21 J25:J28">
    <cfRule type="containsText" dxfId="56" priority="28" operator="containsText" text="A">
      <formula>NOT(ISERROR(SEARCH(("A"),(J2))))</formula>
    </cfRule>
    <cfRule type="containsText" dxfId="55" priority="29" operator="containsText" text="B">
      <formula>NOT(ISERROR(SEARCH(("B"),(J2))))</formula>
    </cfRule>
    <cfRule type="containsText" dxfId="54" priority="30" operator="containsText" text="I">
      <formula>NOT(ISERROR(SEARCH(("I"),(J2))))</formula>
    </cfRule>
  </conditionalFormatting>
  <conditionalFormatting sqref="J1:K1 F5:G5">
    <cfRule type="containsText" dxfId="53" priority="18" operator="containsText" text="Yes">
      <formula>NOT(ISERROR(SEARCH(("Yes"),(J1))))</formula>
    </cfRule>
  </conditionalFormatting>
  <conditionalFormatting sqref="J2:K3">
    <cfRule type="containsText" dxfId="52" priority="89" operator="containsText" text="Yes">
      <formula>NOT(ISERROR(SEARCH(("Yes"),(N36))))</formula>
    </cfRule>
  </conditionalFormatting>
  <conditionalFormatting sqref="J4:K4 H4 M4 L4:L8">
    <cfRule type="containsText" dxfId="51" priority="53" operator="containsText" text="1 submission">
      <formula>NOT(ISERROR(SEARCH(("1 submission"),(N45))))</formula>
    </cfRule>
  </conditionalFormatting>
  <conditionalFormatting sqref="J4:K8">
    <cfRule type="containsText" dxfId="50" priority="270" operator="containsText" text="Yes">
      <formula>NOT(ISERROR(SEARCH(("Yes"),(N45))))</formula>
    </cfRule>
  </conditionalFormatting>
  <conditionalFormatting sqref="J7:K8">
    <cfRule type="containsText" dxfId="49" priority="272" operator="containsText" text="Yes">
      <formula>NOT(ISERROR(SEARCH(("Yes"),(N44))))</formula>
    </cfRule>
  </conditionalFormatting>
  <conditionalFormatting sqref="J9:K9">
    <cfRule type="containsText" dxfId="48" priority="52" operator="containsText" text="Yes">
      <formula>NOT(ISERROR(SEARCH(("Yes"),(N49))))</formula>
    </cfRule>
    <cfRule type="containsText" dxfId="47" priority="216" operator="containsText" text="Yes">
      <formula>NOT(ISERROR(SEARCH(("Yes"),(N45))))</formula>
    </cfRule>
  </conditionalFormatting>
  <conditionalFormatting sqref="J10:K12">
    <cfRule type="containsText" dxfId="46" priority="253" operator="containsText" text="Yes">
      <formula>NOT(ISERROR(SEARCH(("Yes"),(N38))))</formula>
    </cfRule>
  </conditionalFormatting>
  <conditionalFormatting sqref="J13:K15">
    <cfRule type="containsText" dxfId="45" priority="229" operator="containsText" text="Yes">
      <formula>NOT(ISERROR(SEARCH(("Yes"),(N43))))</formula>
    </cfRule>
  </conditionalFormatting>
  <conditionalFormatting sqref="J16:K16">
    <cfRule type="containsText" dxfId="44" priority="262" operator="containsText" text="Yes">
      <formula>NOT(ISERROR(SEARCH(("Yes"),(N45))))</formula>
    </cfRule>
  </conditionalFormatting>
  <conditionalFormatting sqref="J25:K25">
    <cfRule type="containsText" dxfId="43" priority="145" operator="containsText" text="Yes">
      <formula>NOT(ISERROR(SEARCH(("Yes"),(N47))))</formula>
    </cfRule>
  </conditionalFormatting>
  <conditionalFormatting sqref="J26:K26">
    <cfRule type="containsText" dxfId="42" priority="141" operator="containsText" text="Yes">
      <formula>NOT(ISERROR(SEARCH(("Yes"),(N44))))</formula>
    </cfRule>
  </conditionalFormatting>
  <conditionalFormatting sqref="J27:K28">
    <cfRule type="containsText" dxfId="41" priority="85" operator="containsText" text="Yes">
      <formula>NOT(ISERROR(SEARCH(("Yes"),(N41))))</formula>
    </cfRule>
  </conditionalFormatting>
  <conditionalFormatting sqref="L7:L8">
    <cfRule type="containsText" dxfId="40" priority="274" operator="containsText" text="1 submission">
      <formula>NOT(ISERROR(SEARCH(("1 submission"),(R44))))</formula>
    </cfRule>
  </conditionalFormatting>
  <conditionalFormatting sqref="L9">
    <cfRule type="containsText" dxfId="39" priority="218" operator="containsText" text="1 submission">
      <formula>NOT(ISERROR(SEARCH(("1 submission"),(R45))))</formula>
    </cfRule>
    <cfRule type="containsText" dxfId="38" priority="269" operator="containsText" text="1 submission">
      <formula>NOT(ISERROR(SEARCH(("1 submission"),(R49))))</formula>
    </cfRule>
  </conditionalFormatting>
  <conditionalFormatting sqref="L10:L12">
    <cfRule type="containsText" dxfId="37" priority="255" operator="containsText" text="1 submission">
      <formula>NOT(ISERROR(SEARCH(("1 submission"),(R38))))</formula>
    </cfRule>
  </conditionalFormatting>
  <conditionalFormatting sqref="L13:L15">
    <cfRule type="containsText" dxfId="36" priority="231" operator="containsText" text="1 submission">
      <formula>NOT(ISERROR(SEARCH(("1 submission"),(R43))))</formula>
    </cfRule>
  </conditionalFormatting>
  <conditionalFormatting sqref="L16">
    <cfRule type="containsText" dxfId="35" priority="264" operator="containsText" text="1 submission">
      <formula>NOT(ISERROR(SEARCH(("1 submission"),(R45))))</formula>
    </cfRule>
  </conditionalFormatting>
  <conditionalFormatting sqref="L25">
    <cfRule type="containsText" dxfId="34" priority="147" operator="containsText" text="1 submission">
      <formula>NOT(ISERROR(SEARCH(("1 submission"),(R47))))</formula>
    </cfRule>
  </conditionalFormatting>
  <conditionalFormatting sqref="L26">
    <cfRule type="containsText" dxfId="33" priority="143" operator="containsText" text="1 submission">
      <formula>NOT(ISERROR(SEARCH(("1 submission"),(R44))))</formula>
    </cfRule>
  </conditionalFormatting>
  <conditionalFormatting sqref="L27:L28">
    <cfRule type="containsText" dxfId="32" priority="87" operator="containsText" text="1 submission">
      <formula>NOT(ISERROR(SEARCH(("1 submission"),(R41))))</formula>
    </cfRule>
  </conditionalFormatting>
  <conditionalFormatting sqref="M2 L2:L3">
    <cfRule type="containsText" dxfId="31" priority="90" operator="containsText" text="1 submission">
      <formula>NOT(ISERROR(SEARCH(("1 submission"),(R36))))</formula>
    </cfRule>
  </conditionalFormatting>
  <conditionalFormatting sqref="J21:K21">
    <cfRule type="containsText" dxfId="30" priority="295" operator="containsText" text="Yes">
      <formula>NOT(ISERROR(SEARCH(("Yes"),(N46))))</formula>
    </cfRule>
  </conditionalFormatting>
  <conditionalFormatting sqref="L21">
    <cfRule type="containsText" dxfId="29" priority="297" operator="containsText" text="1 submission">
      <formula>NOT(ISERROR(SEARCH(("1 submission"),(R46))))</formula>
    </cfRule>
  </conditionalFormatting>
  <conditionalFormatting sqref="D22:D24">
    <cfRule type="endsWith" dxfId="28" priority="10" operator="endsWith" text="*">
      <formula>RIGHT((D22),LEN("*"))=("*")</formula>
    </cfRule>
  </conditionalFormatting>
  <conditionalFormatting sqref="E22:E24">
    <cfRule type="containsText" dxfId="27" priority="15" operator="containsText" text="Elective">
      <formula>NOT(ISERROR(SEARCH(("Elective"),(E22))))</formula>
    </cfRule>
  </conditionalFormatting>
  <conditionalFormatting sqref="E22:E24">
    <cfRule type="containsText" dxfId="26" priority="8" operator="containsText" text="pathway">
      <formula>NOT(ISERROR(SEARCH(("pathway"),(E22))))</formula>
    </cfRule>
    <cfRule type="containsText" dxfId="25" priority="9" operator="containsText" text="Core">
      <formula>NOT(ISERROR(SEARCH(("Core"),(E22))))</formula>
    </cfRule>
  </conditionalFormatting>
  <conditionalFormatting sqref="F22:F24">
    <cfRule type="beginsWith" dxfId="24" priority="16" operator="beginsWith" text="R">
      <formula>LEFT((F22),LEN("R"))=("R")</formula>
    </cfRule>
    <cfRule type="beginsWith" dxfId="23" priority="17" operator="beginsWith" text="Python">
      <formula>LEFT((F22),LEN("Python"))=("Python")</formula>
    </cfRule>
  </conditionalFormatting>
  <conditionalFormatting sqref="F22:G24">
    <cfRule type="containsText" dxfId="22" priority="3" operator="containsText" text="Essay">
      <formula>NOT(ISERROR(SEARCH(("Essay"),(F22))))</formula>
    </cfRule>
    <cfRule type="containsText" dxfId="21" priority="4" operator="containsText" text="Project">
      <formula>NOT(ISERROR(SEARCH(("Project"),(F22))))</formula>
    </cfRule>
    <cfRule type="containsText" dxfId="20" priority="5" operator="containsText" text="Exam">
      <formula>NOT(ISERROR(SEARCH(("Exam"),(F22))))</formula>
    </cfRule>
    <cfRule type="containsText" dxfId="19" priority="6" operator="containsText" text="Programming">
      <formula>NOT(ISERROR(SEARCH(("Programming"),(F22))))</formula>
    </cfRule>
  </conditionalFormatting>
  <conditionalFormatting sqref="H22:H24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2:I24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2:J24">
    <cfRule type="containsText" dxfId="18" priority="12" operator="containsText" text="B">
      <formula>NOT(ISERROR(SEARCH(("B"),(J22))))</formula>
    </cfRule>
    <cfRule type="containsText" dxfId="17" priority="13" operator="containsText" text="I">
      <formula>NOT(ISERROR(SEARCH(("I"),(J22))))</formula>
    </cfRule>
  </conditionalFormatting>
  <conditionalFormatting sqref="J22:J24">
    <cfRule type="containsText" dxfId="16" priority="11" operator="containsText" text="A">
      <formula>NOT(ISERROR(SEARCH(("A"),(J22))))</formula>
    </cfRule>
  </conditionalFormatting>
  <conditionalFormatting sqref="F22:G22">
    <cfRule type="containsText" dxfId="15" priority="1" operator="containsText" text="Yes">
      <formula>NOT(ISERROR(SEARCH(("Yes"),(J22))))</formula>
    </cfRule>
  </conditionalFormatting>
  <conditionalFormatting sqref="L23:L24 J22:L22">
    <cfRule type="containsText" dxfId="14" priority="2" operator="containsText" text="1 submission">
      <formula>NOT(ISERROR(SEARCH(("1 submission"),(N22))))</formula>
    </cfRule>
  </conditionalFormatting>
  <conditionalFormatting sqref="J22:K24">
    <cfRule type="containsText" dxfId="1" priority="301" operator="containsText" text="Yes">
      <formula>NOT(ISERROR(SEARCH(("Yes"),(#REF!))))</formula>
    </cfRule>
  </conditionalFormatting>
  <conditionalFormatting sqref="G22:H22">
    <cfRule type="containsText" dxfId="0" priority="302" operator="containsText" text="1 submission">
      <formula>NOT(ISERROR(SEARCH(("1 submission"),(#REF!))))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9"/>
  <sheetViews>
    <sheetView topLeftCell="B18" workbookViewId="0">
      <selection activeCell="G49" sqref="G49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13.33203125" style="184" bestFit="1" customWidth="1"/>
    <col min="7" max="8" width="10.83203125" style="184"/>
    <col min="9" max="9" width="11.6640625" style="184" bestFit="1" customWidth="1"/>
    <col min="10" max="10" width="9.33203125" style="184" bestFit="1" customWidth="1"/>
    <col min="11" max="11" width="11.6640625" style="184" bestFit="1" customWidth="1"/>
    <col min="12" max="12" width="28.83203125" style="184" bestFit="1" customWidth="1"/>
    <col min="13" max="16384" width="10.83203125" style="184"/>
  </cols>
  <sheetData>
    <row r="1" spans="1:12" ht="16" customHeight="1" x14ac:dyDescent="0.2">
      <c r="A1" s="184" t="s">
        <v>141</v>
      </c>
      <c r="B1" s="184" t="s">
        <v>158</v>
      </c>
      <c r="C1" s="186" t="s">
        <v>163</v>
      </c>
      <c r="D1" s="184" t="s">
        <v>164</v>
      </c>
      <c r="E1" s="184" t="s">
        <v>165</v>
      </c>
      <c r="F1" s="184" t="s">
        <v>159</v>
      </c>
      <c r="G1" s="184" t="s">
        <v>136</v>
      </c>
      <c r="I1" s="184" t="s">
        <v>167</v>
      </c>
      <c r="J1" s="184" t="s">
        <v>168</v>
      </c>
      <c r="K1" s="186" t="s">
        <v>169</v>
      </c>
      <c r="L1" s="184" t="s">
        <v>170</v>
      </c>
    </row>
    <row r="2" spans="1:12" ht="16" customHeight="1" x14ac:dyDescent="0.2">
      <c r="I2" s="187">
        <v>5</v>
      </c>
      <c r="J2" s="191">
        <v>0.5</v>
      </c>
      <c r="K2" s="187" t="s">
        <v>83</v>
      </c>
      <c r="L2" s="188" t="s">
        <v>84</v>
      </c>
    </row>
    <row r="3" spans="1:12" ht="16" customHeight="1" x14ac:dyDescent="0.2">
      <c r="A3" s="187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F3" s="184" t="s">
        <v>153</v>
      </c>
      <c r="G3" s="184">
        <v>4</v>
      </c>
      <c r="I3" s="184">
        <v>11</v>
      </c>
      <c r="J3" s="186">
        <v>0.45</v>
      </c>
      <c r="K3" s="184" t="s">
        <v>79</v>
      </c>
      <c r="L3" s="189" t="s">
        <v>80</v>
      </c>
    </row>
    <row r="4" spans="1:12" ht="16" customHeight="1" x14ac:dyDescent="0.2">
      <c r="A4" s="187"/>
      <c r="I4" s="184">
        <v>4</v>
      </c>
      <c r="J4" s="186">
        <v>0.4</v>
      </c>
      <c r="K4" s="184" t="s">
        <v>52</v>
      </c>
      <c r="L4" s="189" t="s">
        <v>53</v>
      </c>
    </row>
    <row r="5" spans="1:12" ht="16" customHeight="1" x14ac:dyDescent="0.2">
      <c r="A5" s="187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F5" s="184" t="s">
        <v>153</v>
      </c>
      <c r="G5" s="184">
        <v>4</v>
      </c>
      <c r="I5" s="184">
        <v>9</v>
      </c>
      <c r="J5" s="186">
        <v>0.33</v>
      </c>
      <c r="K5" s="184" t="s">
        <v>74</v>
      </c>
      <c r="L5" s="189" t="s">
        <v>75</v>
      </c>
    </row>
    <row r="6" spans="1:12" ht="16" customHeight="1" x14ac:dyDescent="0.2">
      <c r="A6" s="187"/>
      <c r="B6" s="187" t="s">
        <v>16</v>
      </c>
      <c r="C6" s="191">
        <v>0.1</v>
      </c>
      <c r="D6" s="187" t="s">
        <v>22</v>
      </c>
      <c r="E6" s="188" t="s">
        <v>23</v>
      </c>
      <c r="F6" s="184" t="s">
        <v>153</v>
      </c>
      <c r="G6" s="184">
        <v>4</v>
      </c>
      <c r="I6" s="184">
        <v>13</v>
      </c>
      <c r="J6" s="186">
        <v>0.31</v>
      </c>
      <c r="K6" s="184" t="s">
        <v>118</v>
      </c>
      <c r="L6" s="190" t="s">
        <v>119</v>
      </c>
    </row>
    <row r="7" spans="1:12" ht="16" customHeight="1" x14ac:dyDescent="0.2">
      <c r="A7" s="187"/>
      <c r="I7" s="184">
        <v>10</v>
      </c>
      <c r="J7" s="186">
        <v>0.3</v>
      </c>
      <c r="K7" s="184" t="s">
        <v>77</v>
      </c>
      <c r="L7" s="189" t="s">
        <v>78</v>
      </c>
    </row>
    <row r="8" spans="1:12" ht="16" customHeight="1" x14ac:dyDescent="0.2">
      <c r="A8" s="187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153</v>
      </c>
      <c r="G8" s="184">
        <v>4</v>
      </c>
      <c r="I8" s="184">
        <v>12</v>
      </c>
      <c r="J8" s="186">
        <v>0.3</v>
      </c>
      <c r="K8" s="184" t="s">
        <v>89</v>
      </c>
      <c r="L8" s="189" t="s">
        <v>90</v>
      </c>
    </row>
    <row r="9" spans="1:12" ht="16" customHeight="1" x14ac:dyDescent="0.2">
      <c r="A9" s="187"/>
      <c r="B9" s="187" t="s">
        <v>16</v>
      </c>
      <c r="C9" s="191">
        <v>0.35</v>
      </c>
      <c r="D9" s="187" t="s">
        <v>49</v>
      </c>
      <c r="E9" s="188" t="s">
        <v>50</v>
      </c>
      <c r="F9" s="184" t="s">
        <v>153</v>
      </c>
      <c r="G9" s="184">
        <v>4</v>
      </c>
      <c r="I9" s="184">
        <v>6</v>
      </c>
      <c r="J9" s="186">
        <v>0.3</v>
      </c>
      <c r="K9" s="184" t="s">
        <v>86</v>
      </c>
      <c r="L9" s="189" t="s">
        <v>87</v>
      </c>
    </row>
    <row r="10" spans="1:12" ht="16" customHeight="1" x14ac:dyDescent="0.2">
      <c r="A10" s="187"/>
      <c r="I10" s="184">
        <v>3</v>
      </c>
      <c r="J10" s="186">
        <v>0.28000000000000003</v>
      </c>
      <c r="K10" s="184" t="s">
        <v>44</v>
      </c>
      <c r="L10" s="189" t="s">
        <v>45</v>
      </c>
    </row>
    <row r="11" spans="1:12" ht="16" customHeight="1" x14ac:dyDescent="0.2">
      <c r="A11" s="187" t="s">
        <v>143</v>
      </c>
      <c r="B11" s="187" t="s">
        <v>16</v>
      </c>
      <c r="C11" s="191">
        <v>0.28000000000000003</v>
      </c>
      <c r="D11" s="187" t="s">
        <v>44</v>
      </c>
      <c r="E11" s="188" t="s">
        <v>45</v>
      </c>
      <c r="F11" s="184" t="s">
        <v>153</v>
      </c>
      <c r="G11" s="184">
        <v>4</v>
      </c>
      <c r="I11" s="184">
        <v>7</v>
      </c>
      <c r="J11" s="186">
        <v>0.25</v>
      </c>
      <c r="K11" s="184" t="s">
        <v>24</v>
      </c>
      <c r="L11" s="189" t="s">
        <v>25</v>
      </c>
    </row>
    <row r="12" spans="1:12" ht="16" customHeight="1" x14ac:dyDescent="0.2">
      <c r="A12" s="187"/>
      <c r="B12" s="187" t="s">
        <v>16</v>
      </c>
      <c r="C12" s="191">
        <v>0.4</v>
      </c>
      <c r="D12" s="187" t="s">
        <v>52</v>
      </c>
      <c r="E12" s="188" t="s">
        <v>53</v>
      </c>
      <c r="F12" s="184" t="s">
        <v>153</v>
      </c>
      <c r="G12" s="184">
        <v>4</v>
      </c>
      <c r="I12" s="184">
        <v>8</v>
      </c>
      <c r="J12" s="186">
        <v>0.22</v>
      </c>
      <c r="K12" s="184" t="s">
        <v>35</v>
      </c>
      <c r="L12" s="189" t="s">
        <v>36</v>
      </c>
    </row>
    <row r="13" spans="1:12" ht="16" customHeight="1" x14ac:dyDescent="0.2">
      <c r="A13" s="187"/>
    </row>
    <row r="14" spans="1:12" ht="16" customHeight="1" x14ac:dyDescent="0.2">
      <c r="A14" s="187" t="s">
        <v>144</v>
      </c>
      <c r="B14" s="187" t="s">
        <v>16</v>
      </c>
      <c r="C14" s="191">
        <v>0.2</v>
      </c>
      <c r="D14" s="187" t="s">
        <v>81</v>
      </c>
      <c r="E14" s="209" t="s">
        <v>82</v>
      </c>
      <c r="F14" s="184" t="s">
        <v>153</v>
      </c>
      <c r="G14" s="184">
        <v>4</v>
      </c>
    </row>
    <row r="15" spans="1:12" ht="16" customHeight="1" x14ac:dyDescent="0.2">
      <c r="A15" s="187"/>
      <c r="B15" s="187" t="s">
        <v>16</v>
      </c>
      <c r="C15" s="191">
        <v>0.5</v>
      </c>
      <c r="D15" s="187" t="s">
        <v>83</v>
      </c>
      <c r="E15" s="188" t="s">
        <v>84</v>
      </c>
      <c r="F15" s="184" t="s">
        <v>154</v>
      </c>
      <c r="G15" s="184">
        <v>4</v>
      </c>
      <c r="I15" s="184" t="s">
        <v>166</v>
      </c>
    </row>
    <row r="16" spans="1:12" ht="16" customHeight="1" x14ac:dyDescent="0.2">
      <c r="A16" s="187"/>
      <c r="B16" s="187" t="s">
        <v>16</v>
      </c>
      <c r="C16" s="191">
        <v>0.3</v>
      </c>
      <c r="D16" s="187" t="s">
        <v>86</v>
      </c>
      <c r="E16" s="188" t="s">
        <v>87</v>
      </c>
      <c r="F16" s="184" t="s">
        <v>153</v>
      </c>
      <c r="G16" s="184">
        <v>4</v>
      </c>
    </row>
    <row r="17" spans="1:9" ht="16" customHeight="1" x14ac:dyDescent="0.2">
      <c r="A17" s="187"/>
    </row>
    <row r="18" spans="1:9" ht="16" customHeight="1" x14ac:dyDescent="0.2">
      <c r="A18" s="187" t="s">
        <v>145</v>
      </c>
      <c r="B18" s="187" t="s">
        <v>191</v>
      </c>
      <c r="C18" s="191">
        <v>0.25</v>
      </c>
      <c r="D18" s="187" t="s">
        <v>24</v>
      </c>
      <c r="E18" s="188" t="s">
        <v>25</v>
      </c>
      <c r="F18" s="184" t="s">
        <v>153</v>
      </c>
      <c r="G18" s="184">
        <v>2.7</v>
      </c>
    </row>
    <row r="19" spans="1:9" ht="16" customHeight="1" x14ac:dyDescent="0.2">
      <c r="A19" s="187"/>
      <c r="B19" s="187" t="s">
        <v>192</v>
      </c>
      <c r="C19" s="191">
        <v>0.2</v>
      </c>
      <c r="D19" s="211" t="s">
        <v>65</v>
      </c>
      <c r="E19" s="188" t="s">
        <v>66</v>
      </c>
      <c r="F19" s="184" t="s">
        <v>153</v>
      </c>
      <c r="G19" s="184">
        <v>3.7</v>
      </c>
    </row>
    <row r="22" spans="1:9" s="207" customFormat="1" ht="16" customHeight="1" x14ac:dyDescent="0.2">
      <c r="A22" s="207" t="s">
        <v>147</v>
      </c>
      <c r="C22" s="208"/>
    </row>
    <row r="23" spans="1:9" ht="16" customHeight="1" x14ac:dyDescent="0.2">
      <c r="A23" s="184" t="s">
        <v>146</v>
      </c>
      <c r="B23" s="187" t="s">
        <v>16</v>
      </c>
      <c r="C23" s="191">
        <v>0.2</v>
      </c>
      <c r="D23" s="211" t="s">
        <v>69</v>
      </c>
      <c r="E23" s="188" t="s">
        <v>70</v>
      </c>
      <c r="F23" s="184" t="s">
        <v>153</v>
      </c>
      <c r="G23" s="184">
        <v>4</v>
      </c>
    </row>
    <row r="24" spans="1:9" ht="16" customHeight="1" x14ac:dyDescent="0.2">
      <c r="A24" s="184" t="s">
        <v>184</v>
      </c>
      <c r="B24" s="187" t="s">
        <v>16</v>
      </c>
      <c r="C24" s="191">
        <v>0.1</v>
      </c>
      <c r="D24" s="211" t="s">
        <v>71</v>
      </c>
      <c r="E24" s="188" t="s">
        <v>72</v>
      </c>
      <c r="F24" s="184" t="s">
        <v>153</v>
      </c>
      <c r="G24" s="184">
        <v>4</v>
      </c>
    </row>
    <row r="25" spans="1:9" ht="16" customHeight="1" x14ac:dyDescent="0.2">
      <c r="B25" s="184" t="s">
        <v>28</v>
      </c>
      <c r="C25" s="213">
        <v>0.2</v>
      </c>
      <c r="D25" s="215" t="s">
        <v>31</v>
      </c>
      <c r="E25" s="214" t="s">
        <v>32</v>
      </c>
      <c r="F25" s="184" t="s">
        <v>153</v>
      </c>
    </row>
    <row r="26" spans="1:9" ht="16" customHeight="1" x14ac:dyDescent="0.2">
      <c r="C26" s="197"/>
      <c r="E26" s="189"/>
    </row>
    <row r="27" spans="1:9" ht="16" customHeight="1" x14ac:dyDescent="0.2">
      <c r="A27" s="184" t="s">
        <v>148</v>
      </c>
      <c r="B27" s="184" t="s">
        <v>160</v>
      </c>
      <c r="C27" s="186">
        <v>0.33</v>
      </c>
      <c r="D27" s="184" t="s">
        <v>74</v>
      </c>
      <c r="E27" s="189" t="s">
        <v>75</v>
      </c>
      <c r="F27" s="184" t="s">
        <v>153</v>
      </c>
    </row>
    <row r="28" spans="1:9" ht="16" customHeight="1" x14ac:dyDescent="0.2">
      <c r="A28" s="184" t="s">
        <v>185</v>
      </c>
      <c r="B28" s="184" t="s">
        <v>160</v>
      </c>
      <c r="C28" s="186">
        <v>0.3</v>
      </c>
      <c r="D28" s="184" t="s">
        <v>77</v>
      </c>
      <c r="E28" s="189" t="s">
        <v>78</v>
      </c>
      <c r="F28" s="184" t="s">
        <v>153</v>
      </c>
    </row>
    <row r="29" spans="1:9" ht="16" customHeight="1" x14ac:dyDescent="0.2">
      <c r="B29" s="184" t="s">
        <v>28</v>
      </c>
      <c r="C29" s="186">
        <v>0.22</v>
      </c>
      <c r="D29" s="184" t="s">
        <v>35</v>
      </c>
      <c r="E29" s="189" t="s">
        <v>36</v>
      </c>
      <c r="F29" s="184" t="s">
        <v>153</v>
      </c>
      <c r="H29" s="210"/>
      <c r="I29" s="184" t="s">
        <v>175</v>
      </c>
    </row>
    <row r="30" spans="1:9" ht="16" customHeight="1" x14ac:dyDescent="0.2">
      <c r="H30" s="187"/>
      <c r="I30" s="184" t="s">
        <v>176</v>
      </c>
    </row>
    <row r="31" spans="1:9" ht="16" customHeight="1" x14ac:dyDescent="0.2">
      <c r="A31" s="184" t="s">
        <v>149</v>
      </c>
      <c r="B31" s="184" t="s">
        <v>28</v>
      </c>
      <c r="C31" s="192">
        <v>0.2</v>
      </c>
      <c r="D31" s="193" t="s">
        <v>55</v>
      </c>
      <c r="E31" s="196" t="s">
        <v>56</v>
      </c>
      <c r="F31" s="184" t="s">
        <v>153</v>
      </c>
      <c r="H31" s="193"/>
      <c r="I31" s="184" t="s">
        <v>177</v>
      </c>
    </row>
    <row r="32" spans="1:9" ht="16" customHeight="1" x14ac:dyDescent="0.2">
      <c r="A32" s="184" t="s">
        <v>186</v>
      </c>
      <c r="B32" s="184" t="s">
        <v>160</v>
      </c>
      <c r="C32" s="186">
        <v>0.45</v>
      </c>
      <c r="D32" s="184" t="s">
        <v>79</v>
      </c>
      <c r="E32" s="189" t="s">
        <v>80</v>
      </c>
      <c r="F32" s="184" t="s">
        <v>153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F33" s="184" t="s">
        <v>153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F34" s="184" t="s">
        <v>153</v>
      </c>
    </row>
    <row r="36" spans="1:7" ht="16" customHeight="1" x14ac:dyDescent="0.2">
      <c r="A36" s="184" t="s">
        <v>150</v>
      </c>
      <c r="B36" s="184" t="s">
        <v>161</v>
      </c>
      <c r="C36" s="186">
        <v>0.3</v>
      </c>
      <c r="D36" s="184" t="s">
        <v>89</v>
      </c>
      <c r="E36" s="189" t="s">
        <v>90</v>
      </c>
      <c r="F36" s="184" t="s">
        <v>154</v>
      </c>
    </row>
    <row r="37" spans="1:7" ht="16" customHeight="1" x14ac:dyDescent="0.2">
      <c r="A37" s="184" t="s">
        <v>187</v>
      </c>
      <c r="B37" s="184" t="s">
        <v>160</v>
      </c>
      <c r="C37" s="192">
        <v>0.2</v>
      </c>
      <c r="D37" s="193" t="s">
        <v>124</v>
      </c>
      <c r="E37" s="194" t="s">
        <v>125</v>
      </c>
      <c r="F37" s="184" t="s">
        <v>154</v>
      </c>
    </row>
    <row r="38" spans="1:7" ht="16" customHeight="1" x14ac:dyDescent="0.2">
      <c r="B38" s="184" t="s">
        <v>160</v>
      </c>
      <c r="C38" s="192">
        <v>0.2</v>
      </c>
      <c r="D38" s="193" t="s">
        <v>126</v>
      </c>
      <c r="E38" s="194" t="s">
        <v>127</v>
      </c>
      <c r="F38" s="184" t="s">
        <v>154</v>
      </c>
    </row>
    <row r="39" spans="1:7" ht="16" customHeight="1" x14ac:dyDescent="0.2">
      <c r="B39" s="184" t="s">
        <v>160</v>
      </c>
      <c r="C39" s="192">
        <v>0.2</v>
      </c>
      <c r="D39" s="193" t="s">
        <v>128</v>
      </c>
      <c r="E39" s="194" t="s">
        <v>129</v>
      </c>
      <c r="F39" s="184" t="s">
        <v>154</v>
      </c>
    </row>
    <row r="41" spans="1:7" ht="16" customHeight="1" x14ac:dyDescent="0.2">
      <c r="A41" s="184" t="s">
        <v>151</v>
      </c>
      <c r="B41" s="184" t="s">
        <v>160</v>
      </c>
      <c r="C41" s="186">
        <v>0.31</v>
      </c>
      <c r="D41" s="184" t="s">
        <v>118</v>
      </c>
      <c r="E41" s="190" t="s">
        <v>119</v>
      </c>
      <c r="F41" s="184" t="s">
        <v>154</v>
      </c>
    </row>
    <row r="42" spans="1:7" ht="16" customHeight="1" x14ac:dyDescent="0.2">
      <c r="A42" s="184" t="s">
        <v>188</v>
      </c>
      <c r="B42" s="184" t="s">
        <v>28</v>
      </c>
      <c r="C42" s="186">
        <v>0.25</v>
      </c>
      <c r="D42" s="184" t="s">
        <v>120</v>
      </c>
      <c r="E42" s="184" t="s">
        <v>181</v>
      </c>
      <c r="F42" s="184" t="s">
        <v>154</v>
      </c>
    </row>
    <row r="43" spans="1:7" ht="16" customHeight="1" x14ac:dyDescent="0.2">
      <c r="B43" s="184" t="s">
        <v>28</v>
      </c>
      <c r="C43" s="186">
        <v>0.25</v>
      </c>
      <c r="D43" s="184" t="s">
        <v>122</v>
      </c>
      <c r="E43" s="212" t="s">
        <v>180</v>
      </c>
      <c r="F43" s="184" t="s">
        <v>154</v>
      </c>
    </row>
    <row r="44" spans="1:7" ht="16" customHeight="1" x14ac:dyDescent="0.2">
      <c r="B44" s="184" t="s">
        <v>28</v>
      </c>
      <c r="C44" s="192">
        <v>0.1</v>
      </c>
      <c r="D44" s="193" t="s">
        <v>111</v>
      </c>
      <c r="E44" s="194" t="s">
        <v>112</v>
      </c>
      <c r="F44" s="184" t="s">
        <v>154</v>
      </c>
    </row>
    <row r="45" spans="1:7" ht="16" customHeight="1" x14ac:dyDescent="0.2">
      <c r="B45" s="184" t="s">
        <v>28</v>
      </c>
      <c r="C45" s="184" t="s">
        <v>97</v>
      </c>
      <c r="D45" s="184" t="s">
        <v>182</v>
      </c>
      <c r="E45" s="184" t="s">
        <v>183</v>
      </c>
      <c r="F45" s="184" t="s">
        <v>189</v>
      </c>
    </row>
    <row r="46" spans="1:7" ht="16" customHeight="1" x14ac:dyDescent="0.2">
      <c r="C46" s="197"/>
      <c r="E46" s="190"/>
    </row>
    <row r="47" spans="1:7" ht="16" customHeight="1" x14ac:dyDescent="0.2">
      <c r="C47" s="197"/>
      <c r="E47" s="190"/>
    </row>
    <row r="48" spans="1:7" ht="16" customHeight="1" x14ac:dyDescent="0.2">
      <c r="G48" s="184">
        <f>SUM(G3:G45)</f>
        <v>54.400000000000006</v>
      </c>
    </row>
    <row r="49" spans="7:7" ht="16" customHeight="1" x14ac:dyDescent="0.2">
      <c r="G49" s="184">
        <f>SUM(54.4/14)</f>
        <v>3.8857142857142857</v>
      </c>
    </row>
  </sheetData>
  <phoneticPr fontId="19" type="noConversion"/>
  <conditionalFormatting sqref="E3 E5:E6 E14:E16 E18:E19 E23:E29 E31:E41 E43:E44">
    <cfRule type="endsWith" dxfId="13" priority="24" operator="endsWith" text="*">
      <formula>RIGHT((E3),LEN("*"))=("*")</formula>
    </cfRule>
  </conditionalFormatting>
  <conditionalFormatting sqref="E11:E12">
    <cfRule type="endsWith" dxfId="12" priority="22" operator="endsWith" text="*">
      <formula>RIGHT((E11),LEN("*"))=("*")</formula>
    </cfRule>
  </conditionalFormatting>
  <conditionalFormatting sqref="E46:E47">
    <cfRule type="endsWith" dxfId="11" priority="15" operator="endsWith" text="*">
      <formula>RIGHT((E46),LEN("*"))=("*")</formula>
    </cfRule>
  </conditionalFormatting>
  <conditionalFormatting sqref="L2:L12 E8:E9">
    <cfRule type="endsWith" dxfId="10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B31" sqref="B31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25" style="184" bestFit="1" customWidth="1"/>
    <col min="7" max="7" width="13.33203125" style="184" bestFit="1" customWidth="1"/>
    <col min="8" max="9" width="10.83203125" style="184"/>
    <col min="10" max="10" width="11.6640625" style="184" bestFit="1" customWidth="1"/>
    <col min="11" max="11" width="9.33203125" style="184" bestFit="1" customWidth="1"/>
    <col min="12" max="12" width="11.6640625" style="184" bestFit="1" customWidth="1"/>
    <col min="13" max="13" width="28.83203125" style="184" bestFit="1" customWidth="1"/>
    <col min="14" max="16384" width="10.83203125" style="184"/>
  </cols>
  <sheetData>
    <row r="1" spans="1:13" s="198" customFormat="1" ht="16" customHeight="1" x14ac:dyDescent="0.2">
      <c r="A1" s="198" t="s">
        <v>141</v>
      </c>
      <c r="B1" s="198" t="s">
        <v>158</v>
      </c>
      <c r="C1" s="199" t="s">
        <v>163</v>
      </c>
      <c r="D1" s="198" t="s">
        <v>164</v>
      </c>
      <c r="E1" s="198" t="s">
        <v>165</v>
      </c>
      <c r="G1" s="198" t="s">
        <v>159</v>
      </c>
      <c r="H1" s="198" t="s">
        <v>136</v>
      </c>
      <c r="J1" s="198" t="s">
        <v>167</v>
      </c>
      <c r="K1" s="198" t="s">
        <v>168</v>
      </c>
      <c r="L1" s="199" t="s">
        <v>169</v>
      </c>
      <c r="M1" s="198" t="s">
        <v>170</v>
      </c>
    </row>
    <row r="2" spans="1:13" ht="16" customHeight="1" x14ac:dyDescent="0.2">
      <c r="J2" s="184">
        <v>1</v>
      </c>
      <c r="K2" s="186">
        <v>0.5</v>
      </c>
      <c r="L2" s="184" t="s">
        <v>38</v>
      </c>
      <c r="M2" s="189" t="s">
        <v>39</v>
      </c>
    </row>
    <row r="3" spans="1:13" ht="16" customHeight="1" x14ac:dyDescent="0.2">
      <c r="A3" s="184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G3" s="184" t="s">
        <v>153</v>
      </c>
      <c r="J3" s="184">
        <v>5</v>
      </c>
      <c r="K3" s="186">
        <v>0.5</v>
      </c>
      <c r="L3" s="184" t="s">
        <v>83</v>
      </c>
      <c r="M3" s="189" t="s">
        <v>84</v>
      </c>
    </row>
    <row r="4" spans="1:13" ht="16" customHeight="1" x14ac:dyDescent="0.2">
      <c r="J4" s="184">
        <v>11</v>
      </c>
      <c r="K4" s="186">
        <v>0.45</v>
      </c>
      <c r="L4" s="184" t="s">
        <v>79</v>
      </c>
      <c r="M4" s="189" t="s">
        <v>80</v>
      </c>
    </row>
    <row r="5" spans="1:13" ht="16" customHeight="1" x14ac:dyDescent="0.2">
      <c r="A5" s="184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G5" s="184" t="s">
        <v>153</v>
      </c>
      <c r="H5" s="184">
        <v>34</v>
      </c>
      <c r="J5" s="184">
        <v>4</v>
      </c>
      <c r="K5" s="186">
        <v>0.4</v>
      </c>
      <c r="L5" s="184" t="s">
        <v>52</v>
      </c>
      <c r="M5" s="189" t="s">
        <v>53</v>
      </c>
    </row>
    <row r="6" spans="1:13" ht="16" customHeight="1" x14ac:dyDescent="0.2">
      <c r="B6" s="187" t="s">
        <v>16</v>
      </c>
      <c r="C6" s="191">
        <v>0.1</v>
      </c>
      <c r="D6" s="187" t="s">
        <v>22</v>
      </c>
      <c r="E6" s="188" t="s">
        <v>23</v>
      </c>
      <c r="G6" s="184" t="s">
        <v>153</v>
      </c>
      <c r="H6" s="184">
        <v>38</v>
      </c>
      <c r="J6" s="184">
        <v>2</v>
      </c>
      <c r="K6" s="186">
        <v>0.35</v>
      </c>
      <c r="L6" s="184" t="s">
        <v>49</v>
      </c>
      <c r="M6" s="189" t="s">
        <v>50</v>
      </c>
    </row>
    <row r="7" spans="1:13" ht="16" customHeight="1" x14ac:dyDescent="0.2">
      <c r="J7" s="184">
        <v>9</v>
      </c>
      <c r="K7" s="186">
        <v>0.33</v>
      </c>
      <c r="L7" s="184" t="s">
        <v>74</v>
      </c>
      <c r="M7" s="189" t="s">
        <v>75</v>
      </c>
    </row>
    <row r="8" spans="1:13" ht="16" customHeight="1" x14ac:dyDescent="0.2">
      <c r="A8" s="184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152</v>
      </c>
      <c r="G8" s="184" t="s">
        <v>153</v>
      </c>
      <c r="J8" s="184">
        <v>13</v>
      </c>
      <c r="K8" s="186">
        <v>0.31</v>
      </c>
      <c r="L8" s="184" t="s">
        <v>118</v>
      </c>
      <c r="M8" s="190" t="s">
        <v>119</v>
      </c>
    </row>
    <row r="9" spans="1:13" ht="16" customHeight="1" x14ac:dyDescent="0.2">
      <c r="B9" s="187" t="s">
        <v>16</v>
      </c>
      <c r="C9" s="191">
        <v>0.35</v>
      </c>
      <c r="D9" s="187" t="s">
        <v>49</v>
      </c>
      <c r="E9" s="188" t="s">
        <v>50</v>
      </c>
      <c r="G9" s="184" t="s">
        <v>153</v>
      </c>
      <c r="J9" s="184">
        <v>10</v>
      </c>
      <c r="K9" s="186">
        <v>0.3</v>
      </c>
      <c r="L9" s="184" t="s">
        <v>77</v>
      </c>
      <c r="M9" s="189" t="s">
        <v>78</v>
      </c>
    </row>
    <row r="10" spans="1:13" ht="16" customHeight="1" x14ac:dyDescent="0.2">
      <c r="B10" s="187" t="s">
        <v>16</v>
      </c>
      <c r="C10" s="191">
        <v>0.28000000000000003</v>
      </c>
      <c r="D10" s="187" t="s">
        <v>44</v>
      </c>
      <c r="E10" s="188" t="s">
        <v>45</v>
      </c>
      <c r="G10" s="184" t="s">
        <v>153</v>
      </c>
      <c r="J10" s="184">
        <v>12</v>
      </c>
      <c r="K10" s="186">
        <v>0.3</v>
      </c>
      <c r="L10" s="184" t="s">
        <v>89</v>
      </c>
      <c r="M10" s="189" t="s">
        <v>90</v>
      </c>
    </row>
    <row r="11" spans="1:13" ht="16" customHeight="1" x14ac:dyDescent="0.2">
      <c r="E11" s="189"/>
      <c r="K11" s="186"/>
      <c r="M11" s="189"/>
    </row>
    <row r="12" spans="1:13" ht="16" customHeight="1" x14ac:dyDescent="0.2">
      <c r="A12" s="184" t="s">
        <v>143</v>
      </c>
      <c r="B12" s="187" t="s">
        <v>162</v>
      </c>
      <c r="C12" s="191">
        <v>0.4</v>
      </c>
      <c r="D12" s="187" t="s">
        <v>52</v>
      </c>
      <c r="E12" s="188" t="s">
        <v>53</v>
      </c>
      <c r="J12" s="184">
        <v>6</v>
      </c>
      <c r="K12" s="186">
        <v>0.3</v>
      </c>
      <c r="L12" s="184" t="s">
        <v>86</v>
      </c>
      <c r="M12" s="189" t="s">
        <v>87</v>
      </c>
    </row>
    <row r="13" spans="1:13" ht="16" customHeight="1" x14ac:dyDescent="0.2">
      <c r="B13" s="187" t="s">
        <v>28</v>
      </c>
      <c r="C13" s="191">
        <v>0.25</v>
      </c>
      <c r="D13" s="187" t="s">
        <v>24</v>
      </c>
      <c r="E13" s="188" t="s">
        <v>25</v>
      </c>
      <c r="G13" s="184" t="s">
        <v>153</v>
      </c>
      <c r="J13" s="184">
        <v>3</v>
      </c>
      <c r="K13" s="186">
        <v>0.28000000000000003</v>
      </c>
      <c r="L13" s="184" t="s">
        <v>44</v>
      </c>
      <c r="M13" s="189" t="s">
        <v>45</v>
      </c>
    </row>
    <row r="14" spans="1:13" ht="16" customHeight="1" x14ac:dyDescent="0.2">
      <c r="B14" s="184" t="s">
        <v>28</v>
      </c>
      <c r="C14" s="192">
        <v>0.2</v>
      </c>
      <c r="D14" s="193" t="s">
        <v>31</v>
      </c>
      <c r="E14" s="195" t="s">
        <v>32</v>
      </c>
      <c r="G14" s="184" t="s">
        <v>153</v>
      </c>
      <c r="J14" s="184">
        <v>7</v>
      </c>
      <c r="K14" s="186">
        <v>0.25</v>
      </c>
      <c r="L14" s="184" t="s">
        <v>24</v>
      </c>
      <c r="M14" s="189" t="s">
        <v>25</v>
      </c>
    </row>
    <row r="15" spans="1:13" ht="16" customHeight="1" x14ac:dyDescent="0.2">
      <c r="C15" s="197"/>
      <c r="E15" s="189"/>
      <c r="K15" s="197"/>
      <c r="M15" s="189"/>
    </row>
    <row r="16" spans="1:13" ht="16" customHeight="1" x14ac:dyDescent="0.2">
      <c r="A16" s="184" t="s">
        <v>144</v>
      </c>
      <c r="B16" s="187" t="s">
        <v>160</v>
      </c>
      <c r="C16" s="191">
        <v>0.2</v>
      </c>
      <c r="D16" s="187" t="s">
        <v>81</v>
      </c>
      <c r="E16" s="188" t="s">
        <v>82</v>
      </c>
      <c r="G16" s="184" t="s">
        <v>153</v>
      </c>
      <c r="J16" s="184">
        <v>8</v>
      </c>
      <c r="K16" s="186">
        <v>0.22</v>
      </c>
      <c r="L16" s="184" t="s">
        <v>35</v>
      </c>
      <c r="M16" s="189" t="s">
        <v>36</v>
      </c>
    </row>
    <row r="17" spans="1:7" ht="16" customHeight="1" x14ac:dyDescent="0.2">
      <c r="B17" s="184" t="s">
        <v>28</v>
      </c>
      <c r="C17" s="186">
        <v>0.22</v>
      </c>
      <c r="D17" s="184" t="s">
        <v>35</v>
      </c>
      <c r="E17" s="189" t="s">
        <v>36</v>
      </c>
      <c r="G17" s="184" t="s">
        <v>153</v>
      </c>
    </row>
    <row r="18" spans="1:7" ht="16" customHeight="1" x14ac:dyDescent="0.2">
      <c r="C18" s="184"/>
    </row>
    <row r="19" spans="1:7" ht="16" customHeight="1" x14ac:dyDescent="0.2">
      <c r="A19" s="184" t="s">
        <v>145</v>
      </c>
      <c r="B19" s="187" t="s">
        <v>160</v>
      </c>
      <c r="C19" s="191">
        <v>0.5</v>
      </c>
      <c r="D19" s="187" t="s">
        <v>83</v>
      </c>
      <c r="E19" s="188" t="s">
        <v>84</v>
      </c>
      <c r="G19" s="184" t="s">
        <v>153</v>
      </c>
    </row>
    <row r="20" spans="1:7" ht="16" customHeight="1" x14ac:dyDescent="0.2">
      <c r="B20" s="187" t="s">
        <v>160</v>
      </c>
      <c r="C20" s="191">
        <v>0.3</v>
      </c>
      <c r="D20" s="187" t="s">
        <v>86</v>
      </c>
      <c r="E20" s="188" t="s">
        <v>87</v>
      </c>
      <c r="G20" s="184" t="s">
        <v>154</v>
      </c>
    </row>
    <row r="21" spans="1:7" ht="16" customHeight="1" x14ac:dyDescent="0.2">
      <c r="C21" s="184"/>
    </row>
    <row r="22" spans="1:7" s="201" customFormat="1" ht="16" customHeight="1" x14ac:dyDescent="0.2">
      <c r="A22" s="200" t="s">
        <v>147</v>
      </c>
      <c r="C22" s="202"/>
    </row>
    <row r="23" spans="1:7" ht="16" customHeight="1" x14ac:dyDescent="0.2">
      <c r="A23" s="198"/>
      <c r="C23" s="197"/>
    </row>
    <row r="24" spans="1:7" ht="16" customHeight="1" x14ac:dyDescent="0.2">
      <c r="A24" s="184" t="s">
        <v>146</v>
      </c>
      <c r="B24" s="184" t="s">
        <v>160</v>
      </c>
      <c r="C24" s="186">
        <v>0.33</v>
      </c>
      <c r="D24" s="184" t="s">
        <v>74</v>
      </c>
      <c r="E24" s="189" t="s">
        <v>75</v>
      </c>
      <c r="G24" s="184" t="s">
        <v>153</v>
      </c>
    </row>
    <row r="25" spans="1:7" ht="16" customHeight="1" x14ac:dyDescent="0.2">
      <c r="B25" s="184" t="s">
        <v>160</v>
      </c>
      <c r="C25" s="186">
        <v>0.3</v>
      </c>
      <c r="D25" s="184" t="s">
        <v>77</v>
      </c>
      <c r="E25" s="189" t="s">
        <v>78</v>
      </c>
      <c r="G25" s="184" t="s">
        <v>153</v>
      </c>
    </row>
    <row r="26" spans="1:7" ht="16" customHeight="1" x14ac:dyDescent="0.2">
      <c r="B26" s="184" t="s">
        <v>160</v>
      </c>
      <c r="C26" s="186">
        <v>0.45</v>
      </c>
      <c r="D26" s="184" t="s">
        <v>79</v>
      </c>
      <c r="E26" s="189" t="s">
        <v>80</v>
      </c>
      <c r="G26" s="184" t="s">
        <v>153</v>
      </c>
    </row>
    <row r="28" spans="1:7" ht="16" customHeight="1" x14ac:dyDescent="0.2">
      <c r="A28" s="184" t="s">
        <v>148</v>
      </c>
      <c r="B28" s="187" t="s">
        <v>16</v>
      </c>
      <c r="C28" s="191">
        <v>0.2</v>
      </c>
      <c r="D28" s="211" t="s">
        <v>65</v>
      </c>
      <c r="E28" s="188" t="s">
        <v>66</v>
      </c>
      <c r="F28" s="184" t="s">
        <v>178</v>
      </c>
      <c r="G28" s="184" t="s">
        <v>153</v>
      </c>
    </row>
    <row r="29" spans="1:7" ht="16" customHeight="1" x14ac:dyDescent="0.2">
      <c r="B29" s="187" t="s">
        <v>16</v>
      </c>
      <c r="C29" s="191">
        <v>0.2</v>
      </c>
      <c r="D29" s="211" t="s">
        <v>69</v>
      </c>
      <c r="E29" s="188" t="s">
        <v>70</v>
      </c>
      <c r="G29" s="184" t="s">
        <v>153</v>
      </c>
    </row>
    <row r="30" spans="1:7" ht="16" customHeight="1" x14ac:dyDescent="0.2">
      <c r="B30" s="187" t="s">
        <v>16</v>
      </c>
      <c r="C30" s="191">
        <v>0.1</v>
      </c>
      <c r="D30" s="211" t="s">
        <v>71</v>
      </c>
      <c r="E30" s="188" t="s">
        <v>72</v>
      </c>
      <c r="G30" s="184" t="s">
        <v>153</v>
      </c>
    </row>
    <row r="32" spans="1:7" ht="16" customHeight="1" x14ac:dyDescent="0.2">
      <c r="A32" s="184" t="s">
        <v>149</v>
      </c>
      <c r="B32" s="184" t="s">
        <v>28</v>
      </c>
      <c r="C32" s="192">
        <v>0.2</v>
      </c>
      <c r="D32" s="193" t="s">
        <v>55</v>
      </c>
      <c r="E32" s="196" t="s">
        <v>56</v>
      </c>
      <c r="G32" s="184" t="s">
        <v>153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G33" s="184" t="s">
        <v>153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G34" s="184" t="s">
        <v>153</v>
      </c>
    </row>
    <row r="36" spans="1:7" ht="16" customHeight="1" x14ac:dyDescent="0.2">
      <c r="A36" s="184" t="s">
        <v>150</v>
      </c>
      <c r="B36" s="184" t="s">
        <v>161</v>
      </c>
      <c r="C36" s="186">
        <v>0.3</v>
      </c>
      <c r="D36" s="184" t="s">
        <v>89</v>
      </c>
      <c r="E36" s="189" t="s">
        <v>90</v>
      </c>
      <c r="G36" s="184" t="s">
        <v>154</v>
      </c>
    </row>
    <row r="37" spans="1:7" ht="16" customHeight="1" x14ac:dyDescent="0.2">
      <c r="B37" s="184" t="s">
        <v>160</v>
      </c>
      <c r="C37" s="192">
        <v>0.2</v>
      </c>
      <c r="D37" s="193" t="s">
        <v>124</v>
      </c>
      <c r="E37" s="194" t="s">
        <v>125</v>
      </c>
      <c r="G37" s="184" t="s">
        <v>154</v>
      </c>
    </row>
    <row r="38" spans="1:7" ht="16" customHeight="1" x14ac:dyDescent="0.2">
      <c r="B38" s="184" t="s">
        <v>160</v>
      </c>
      <c r="C38" s="192">
        <v>0.2</v>
      </c>
      <c r="D38" s="193" t="s">
        <v>126</v>
      </c>
      <c r="E38" s="194" t="s">
        <v>127</v>
      </c>
      <c r="G38" s="184" t="s">
        <v>154</v>
      </c>
    </row>
    <row r="39" spans="1:7" ht="16" customHeight="1" x14ac:dyDescent="0.2">
      <c r="B39" s="184" t="s">
        <v>160</v>
      </c>
      <c r="C39" s="192">
        <v>0.2</v>
      </c>
      <c r="D39" s="193" t="s">
        <v>128</v>
      </c>
      <c r="E39" s="194" t="s">
        <v>129</v>
      </c>
      <c r="G39" s="184" t="s">
        <v>154</v>
      </c>
    </row>
    <row r="41" spans="1:7" ht="16" customHeight="1" x14ac:dyDescent="0.2">
      <c r="A41" s="184" t="s">
        <v>151</v>
      </c>
      <c r="B41" s="184" t="s">
        <v>97</v>
      </c>
      <c r="C41" s="186">
        <v>0.31</v>
      </c>
      <c r="D41" s="184" t="s">
        <v>118</v>
      </c>
      <c r="E41" s="190" t="s">
        <v>119</v>
      </c>
      <c r="G41" s="184" t="s">
        <v>154</v>
      </c>
    </row>
    <row r="42" spans="1:7" ht="16" customHeight="1" x14ac:dyDescent="0.2">
      <c r="B42" s="184" t="s">
        <v>28</v>
      </c>
      <c r="C42" s="192">
        <v>0.1</v>
      </c>
      <c r="D42" s="193" t="s">
        <v>111</v>
      </c>
      <c r="E42" s="194" t="s">
        <v>112</v>
      </c>
      <c r="G42" s="184" t="s">
        <v>154</v>
      </c>
    </row>
    <row r="44" spans="1:7" ht="16" customHeight="1" x14ac:dyDescent="0.2">
      <c r="B44" s="187" t="s">
        <v>16</v>
      </c>
      <c r="C44" s="191">
        <v>0.2</v>
      </c>
      <c r="D44" s="187" t="s">
        <v>81</v>
      </c>
      <c r="E44" s="209" t="s">
        <v>82</v>
      </c>
    </row>
  </sheetData>
  <conditionalFormatting sqref="E8:E17 E19:E20">
    <cfRule type="endsWith" dxfId="9" priority="10" operator="endsWith" text="*">
      <formula>RIGHT((E8),LEN("*"))=("*")</formula>
    </cfRule>
  </conditionalFormatting>
  <conditionalFormatting sqref="E24:E26">
    <cfRule type="endsWith" dxfId="8" priority="6" operator="endsWith" text="*">
      <formula>RIGHT((E24),LEN("*"))=("*")</formula>
    </cfRule>
  </conditionalFormatting>
  <conditionalFormatting sqref="E28:E30">
    <cfRule type="endsWith" dxfId="7" priority="4" operator="endsWith" text="*">
      <formula>RIGHT((E28),LEN("*"))=("*")</formula>
    </cfRule>
  </conditionalFormatting>
  <conditionalFormatting sqref="E32:E34">
    <cfRule type="endsWith" dxfId="6" priority="5" operator="endsWith" text="*">
      <formula>RIGHT((E32),LEN("*"))=("*")</formula>
    </cfRule>
  </conditionalFormatting>
  <conditionalFormatting sqref="E36:E39">
    <cfRule type="endsWith" dxfId="5" priority="3" operator="endsWith" text="*">
      <formula>RIGHT((E36),LEN("*"))=("*")</formula>
    </cfRule>
  </conditionalFormatting>
  <conditionalFormatting sqref="E41:E42">
    <cfRule type="endsWith" dxfId="4" priority="2" operator="endsWith" text="*">
      <formula>RIGHT((E41),LEN("*"))=("*")</formula>
    </cfRule>
  </conditionalFormatting>
  <conditionalFormatting sqref="E44">
    <cfRule type="endsWith" dxfId="3" priority="1" operator="endsWith" text="*">
      <formula>RIGHT((E44),LEN("*"))=("*")</formula>
    </cfRule>
  </conditionalFormatting>
  <conditionalFormatting sqref="M2:M16 E3 E5:E6">
    <cfRule type="endsWith" dxfId="2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3" customFormat="1" x14ac:dyDescent="0.15">
      <c r="A1" s="205" t="s">
        <v>164</v>
      </c>
      <c r="B1" s="206" t="s">
        <v>172</v>
      </c>
    </row>
    <row r="2" spans="1:2" s="203" customFormat="1" ht="108" customHeight="1" x14ac:dyDescent="0.15">
      <c r="A2" s="173">
        <v>5303</v>
      </c>
      <c r="B2" s="204" t="s">
        <v>173</v>
      </c>
    </row>
    <row r="3" spans="1:2" ht="28" x14ac:dyDescent="0.15">
      <c r="A3" s="173">
        <v>5304</v>
      </c>
      <c r="B3" s="204" t="s">
        <v>171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2024-08-22T02:20:34Z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