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B7F76E79-74AA-F449-8A2D-7389B06650BD}" xr6:coauthVersionLast="47" xr6:coauthVersionMax="47" xr10:uidLastSave="{00000000-0000-0000-0000-000000000000}"/>
  <bookViews>
    <workbookView xWindow="12600" yWindow="500" windowWidth="2082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2" l="1"/>
  <c r="B27" i="3"/>
  <c r="A41" i="2"/>
  <c r="G59" i="5"/>
  <c r="G60" i="5" s="1"/>
  <c r="A27" i="3"/>
  <c r="J24" i="3"/>
  <c r="J25" i="3" s="1"/>
</calcChain>
</file>

<file path=xl/sharedStrings.xml><?xml version="1.0" encoding="utf-8"?>
<sst xmlns="http://schemas.openxmlformats.org/spreadsheetml/2006/main" count="1202" uniqueCount="238">
  <si>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</si>
  <si>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</si>
  <si>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</si>
  <si>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</si>
  <si>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</si>
  <si>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</si>
  <si>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</si>
  <si>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</si>
  <si>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</si>
  <si>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</si>
  <si>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</si>
  <si>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</si>
  <si>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</si>
  <si>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</si>
  <si>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</si>
  <si>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</si>
  <si>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</si>
  <si>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</si>
  <si>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</si>
  <si>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</si>
  <si>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</si>
  <si>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</si>
  <si>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</si>
  <si>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</si>
  <si>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</si>
  <si>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</si>
  <si>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</si>
  <si>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</si>
  <si>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</si>
  <si>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</si>
  <si>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</si>
  <si>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</si>
  <si>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</si>
  <si>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</si>
  <si>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</si>
  <si>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</si>
  <si>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</si>
  <si>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</si>
  <si>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</si>
  <si>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</si>
  <si>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</si>
  <si>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</si>
  <si>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</si>
  <si>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</si>
  <si>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</si>
  <si>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</si>
  <si>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</si>
  <si>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</si>
  <si>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</si>
  <si>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</si>
  <si>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</si>
  <si>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</si>
  <si>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</si>
  <si>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</si>
  <si>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</si>
  <si>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</si>
  <si>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</si>
  <si>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</si>
  <si>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</si>
  <si>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</si>
  <si>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</si>
  <si>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</si>
  <si>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</si>
  <si>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</si>
  <si>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</si>
  <si>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</si>
  <si>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</si>
  <si>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</si>
  <si>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</si>
  <si>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</si>
  <si>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</si>
  <si>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</si>
  <si>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</si>
  <si>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</si>
  <si>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</si>
  <si>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</si>
  <si>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</si>
  <si>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</si>
  <si>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</si>
  <si>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</si>
  <si>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</si>
  <si>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</si>
  <si>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</si>
  <si>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</si>
  <si>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</si>
  <si>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</si>
  <si>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</si>
  <si>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</si>
  <si>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</si>
  <si>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</si>
  <si>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</si>
  <si>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</si>
  <si>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</si>
  <si>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</si>
  <si>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</si>
  <si>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</si>
  <si>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</si>
  <si>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</si>
  <si>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</si>
  <si>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</si>
  <si>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</si>
  <si>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</si>
  <si>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</si>
  <si>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</si>
  <si>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</si>
  <si>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</si>
  <si>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</si>
  <si>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</si>
  <si>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</si>
  <si>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</si>
  <si>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</si>
  <si>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</si>
  <si>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</si>
  <si>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</si>
  <si>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</si>
  <si>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</si>
  <si>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</si>
  <si>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</si>
  <si>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</si>
  <si>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</si>
  <si>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</si>
  <si>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</si>
  <si>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</si>
  <si>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</si>
  <si>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</si>
  <si>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</si>
  <si>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</si>
  <si>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</si>
  <si>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</si>
  <si>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</si>
  <si>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</si>
  <si>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</si>
  <si>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</si>
  <si>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</si>
  <si>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</si>
  <si>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</si>
  <si>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</si>
  <si>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</si>
  <si>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</si>
  <si>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</si>
  <si>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</si>
  <si>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</si>
  <si>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</si>
  <si>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</si>
  <si>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</si>
  <si>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</si>
  <si>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</si>
  <si>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</si>
  <si>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</si>
  <si>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</si>
  <si>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</si>
  <si>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</si>
  <si>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</si>
  <si>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</si>
  <si>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</si>
  <si>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</si>
  <si>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</si>
  <si>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</si>
  <si>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</si>
  <si>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</si>
  <si>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</si>
  <si>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</si>
  <si>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</si>
  <si>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</si>
  <si>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</si>
  <si>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</si>
  <si>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</si>
  <si>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</si>
  <si>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</si>
  <si>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</si>
  <si>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</si>
  <si>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</si>
  <si>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</si>
  <si>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</si>
  <si>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Currently Taking</t>
  </si>
  <si>
    <t>Passed</t>
  </si>
  <si>
    <t>Final is 20% or less of final grade</t>
  </si>
  <si>
    <t>exam - 4-24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</si>
  <si>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</si>
  <si>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</si>
  <si>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</si>
  <si>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</si>
  <si>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</si>
  <si>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</si>
  <si>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</si>
  <si>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</si>
  <si>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</si>
  <si>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</si>
  <si>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</si>
  <si>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</si>
  <si>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</si>
  <si>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</si>
  <si>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</si>
  <si>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</si>
  <si>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</si>
  <si>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</si>
  <si>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</si>
  <si>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Introduction to Generative AI - un-proctored mcqs. Final is not proctored. There are quizzes each week and final is timed un-proctored mcq exam, very similar to weekly quiz</t>
  </si>
  <si>
    <t>31 MCQs … if you have revised the course well and the quizzes too, you’ll do well</t>
  </si>
  <si>
    <r>
      <t>A decent number of questions came straight from the quizzes so if you can do the quizzes you'll have no problem.</t>
    </r>
    <r>
      <rPr>
        <sz val="10"/>
        <color rgb="FF000000"/>
        <rFont val="Arial"/>
        <family val="2"/>
        <scheme val="minor"/>
      </rPr>
      <t>There are 31 (yes, a bit odd) questions.
Good news is: they were not difficult, and a fair bit of them come directly from the quizzes.
25-30 minutes should be enough to answer all questions, so 2 hours is more than plentiful.</t>
    </r>
  </si>
  <si>
    <r>
      <t xml:space="preserve">There are two sections to the exam. One is multiple choice and for one of them, you enter an answer. The second one has unlimited attempts. </t>
    </r>
    <r>
      <rPr>
        <sz val="10"/>
        <color rgb="FF000000"/>
        <rFont val="Arial"/>
        <family val="2"/>
        <scheme val="minor"/>
      </rPr>
      <t>5003 was like the quizzes, The final is split into 2 parts: MC and Free response.
MC is 65% of the final. (14.3% overall)
Free response is 35% of the final. (7.7% overall)</t>
    </r>
  </si>
  <si>
    <t>3 of 9</t>
  </si>
  <si>
    <t xml:space="preserve">EMEA 5031 </t>
  </si>
  <si>
    <t>Project Management: Foundations and Initiation</t>
  </si>
  <si>
    <t>EMEA 5032</t>
  </si>
  <si>
    <t>EMEA 5033</t>
  </si>
  <si>
    <t>Project Planning and Execution</t>
  </si>
  <si>
    <t>Agile Project Management</t>
  </si>
  <si>
    <t>CSCA 5063</t>
  </si>
  <si>
    <t>Network Systems Foundation</t>
  </si>
  <si>
    <t>CSCA 5064</t>
  </si>
  <si>
    <t>CSCA 5065</t>
  </si>
  <si>
    <t>Network Principles in Practice: Linux Networking</t>
  </si>
  <si>
    <t>Network Principles in Practice: Cloud Networking</t>
  </si>
  <si>
    <t>Basic Robotic Behaviors and Odometry</t>
  </si>
  <si>
    <t>CSCA 5312</t>
  </si>
  <si>
    <t>Robotic Mapping and Trajectory Generation</t>
  </si>
  <si>
    <t>Robotic Path Planning and Task Execution</t>
  </si>
  <si>
    <t>CSCA 5313</t>
  </si>
  <si>
    <t>CSCA 5314</t>
  </si>
  <si>
    <t>45 mins MCQ</t>
  </si>
  <si>
    <t>30 mins MCQ</t>
  </si>
  <si>
    <t>34 qns (mostly MCQs)</t>
  </si>
  <si>
    <t>Bash</t>
  </si>
  <si>
    <t>22 questions (MCQ &amp; SAs)</t>
  </si>
  <si>
    <t>Terraform</t>
  </si>
  <si>
    <t>34 MCQs</t>
  </si>
  <si>
    <t>30 listed</t>
  </si>
  <si>
    <t>19 OF 21</t>
  </si>
  <si>
    <t>1 - 98.4</t>
  </si>
  <si>
    <t>0 - 100</t>
  </si>
  <si>
    <t>0 - 97</t>
  </si>
  <si>
    <t>3 - 100</t>
  </si>
  <si>
    <t>Exams left - grade</t>
  </si>
  <si>
    <t>10 OF 9</t>
  </si>
  <si>
    <t xml:space="preserve"> </t>
  </si>
  <si>
    <t>0 - 98.23</t>
  </si>
  <si>
    <t>15 of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</si>
</sst>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sz val="11"/>
      <color rgb="FF1D1C1D"/>
      <name val="Arial"/>
      <family val="2"/>
      <scheme val="minor"/>
    </font>
    <font>
      <sz val="12"/>
      <color theme="1"/>
      <name val="Arial (Body)"/>
    </font>
  </fonts>
  <fills count="3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rgb="FF57BB8A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EBE86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92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3" fillId="15" borderId="0" xfId="0" applyFont="1" applyFill="1" applyAlignment="1">
      <alignment wrapText="1"/>
    </xf>
    <xf numFmtId="0" fontId="4" fillId="15" borderId="0" xfId="0" applyFont="1" applyFill="1" applyAlignment="1">
      <alignment wrapText="1"/>
    </xf>
    <xf numFmtId="9" fontId="16" fillId="15" borderId="0" xfId="2" applyFont="1" applyFill="1"/>
    <xf numFmtId="0" fontId="0" fillId="0" borderId="15" xfId="0" applyBorder="1"/>
    <xf numFmtId="0" fontId="20" fillId="0" borderId="0" xfId="0" applyFont="1"/>
    <xf numFmtId="0" fontId="20" fillId="0" borderId="0" xfId="0" applyFont="1" applyAlignment="1">
      <alignment wrapText="1"/>
    </xf>
    <xf numFmtId="9" fontId="16" fillId="21" borderId="0" xfId="0" applyNumberFormat="1" applyFont="1" applyFill="1"/>
    <xf numFmtId="164" fontId="16" fillId="0" borderId="0" xfId="0" applyNumberFormat="1" applyFont="1"/>
    <xf numFmtId="9" fontId="16" fillId="0" borderId="0" xfId="2" applyFont="1" applyFill="1" applyBorder="1"/>
    <xf numFmtId="0" fontId="21" fillId="0" borderId="0" xfId="0" applyFont="1"/>
    <xf numFmtId="0" fontId="21" fillId="0" borderId="0" xfId="0" applyFont="1" applyAlignment="1">
      <alignment wrapText="1"/>
    </xf>
    <xf numFmtId="9" fontId="16" fillId="32" borderId="0" xfId="2" applyFont="1" applyFill="1" applyBorder="1"/>
    <xf numFmtId="0" fontId="1" fillId="32" borderId="0" xfId="0" applyFont="1" applyFill="1"/>
    <xf numFmtId="9" fontId="11" fillId="0" borderId="0" xfId="0" applyNumberFormat="1" applyFont="1" applyAlignment="1">
      <alignment horizontal="center"/>
    </xf>
    <xf numFmtId="0" fontId="9" fillId="5" borderId="0" xfId="0" applyFont="1" applyFill="1" applyAlignment="1">
      <alignment horizontal="center"/>
    </xf>
    <xf numFmtId="0" fontId="14" fillId="0" borderId="7" xfId="0" applyFont="1" applyBorder="1" applyAlignment="1">
      <alignment horizontal="center"/>
    </xf>
    <xf numFmtId="0" fontId="6" fillId="0" borderId="13" xfId="0" applyFont="1" applyBorder="1" applyAlignment="1">
      <alignment horizontal="left"/>
    </xf>
    <xf numFmtId="0" fontId="9" fillId="10" borderId="15" xfId="0" applyFont="1" applyFill="1" applyBorder="1"/>
    <xf numFmtId="0" fontId="9" fillId="0" borderId="15" xfId="0" applyFont="1" applyBorder="1" applyAlignment="1">
      <alignment horizontal="center"/>
    </xf>
    <xf numFmtId="0" fontId="10" fillId="0" borderId="15" xfId="0" applyFont="1" applyBorder="1"/>
    <xf numFmtId="0" fontId="6" fillId="9" borderId="19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0" xfId="0" applyFont="1" applyBorder="1"/>
    <xf numFmtId="0" fontId="0" fillId="0" borderId="14" xfId="0" applyBorder="1" applyAlignment="1">
      <alignment horizontal="center"/>
    </xf>
    <xf numFmtId="0" fontId="9" fillId="15" borderId="8" xfId="0" applyFont="1" applyFill="1" applyBorder="1"/>
    <xf numFmtId="0" fontId="6" fillId="15" borderId="10" xfId="0" applyFont="1" applyFill="1" applyBorder="1"/>
    <xf numFmtId="0" fontId="6" fillId="15" borderId="15" xfId="0" applyFont="1" applyFill="1" applyBorder="1"/>
    <xf numFmtId="0" fontId="6" fillId="15" borderId="8" xfId="0" applyFont="1" applyFill="1" applyBorder="1"/>
    <xf numFmtId="9" fontId="9" fillId="0" borderId="15" xfId="0" applyNumberFormat="1" applyFont="1" applyBorder="1" applyAlignment="1">
      <alignment horizontal="center"/>
    </xf>
    <xf numFmtId="9" fontId="9" fillId="0" borderId="8" xfId="0" applyNumberFormat="1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14" fillId="0" borderId="13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6" fillId="19" borderId="18" xfId="0" applyFont="1" applyFill="1" applyBorder="1" applyAlignment="1">
      <alignment horizontal="left"/>
    </xf>
    <xf numFmtId="0" fontId="9" fillId="20" borderId="18" xfId="0" applyFont="1" applyFill="1" applyBorder="1"/>
    <xf numFmtId="0" fontId="0" fillId="0" borderId="13" xfId="0" applyBorder="1"/>
    <xf numFmtId="0" fontId="9" fillId="0" borderId="13" xfId="0" applyFont="1" applyBorder="1"/>
    <xf numFmtId="0" fontId="9" fillId="0" borderId="16" xfId="0" applyFont="1" applyBorder="1"/>
    <xf numFmtId="0" fontId="0" fillId="0" borderId="18" xfId="0" applyBorder="1"/>
    <xf numFmtId="0" fontId="14" fillId="0" borderId="13" xfId="0" applyFont="1" applyBorder="1"/>
    <xf numFmtId="0" fontId="14" fillId="0" borderId="16" xfId="0" applyFont="1" applyBorder="1"/>
    <xf numFmtId="0" fontId="9" fillId="0" borderId="18" xfId="0" applyFont="1" applyBorder="1"/>
    <xf numFmtId="0" fontId="9" fillId="15" borderId="0" xfId="0" applyFont="1" applyFill="1"/>
    <xf numFmtId="0" fontId="9" fillId="15" borderId="15" xfId="0" applyFont="1" applyFill="1" applyBorder="1"/>
    <xf numFmtId="0" fontId="5" fillId="15" borderId="0" xfId="1" applyFill="1" applyBorder="1"/>
    <xf numFmtId="0" fontId="5" fillId="15" borderId="15" xfId="1" applyFill="1" applyBorder="1"/>
    <xf numFmtId="0" fontId="14" fillId="15" borderId="0" xfId="0" applyFont="1" applyFill="1"/>
    <xf numFmtId="0" fontId="14" fillId="15" borderId="15" xfId="0" applyFont="1" applyFill="1" applyBorder="1"/>
    <xf numFmtId="0" fontId="9" fillId="24" borderId="0" xfId="0" applyFont="1" applyFill="1"/>
    <xf numFmtId="0" fontId="9" fillId="24" borderId="15" xfId="0" applyFont="1" applyFill="1" applyBorder="1"/>
    <xf numFmtId="0" fontId="14" fillId="24" borderId="8" xfId="0" applyFont="1" applyFill="1" applyBorder="1"/>
    <xf numFmtId="0" fontId="9" fillId="35" borderId="0" xfId="0" applyFont="1" applyFill="1"/>
    <xf numFmtId="0" fontId="9" fillId="35" borderId="15" xfId="0" applyFont="1" applyFill="1" applyBorder="1"/>
    <xf numFmtId="9" fontId="6" fillId="23" borderId="8" xfId="0" applyNumberFormat="1" applyFont="1" applyFill="1" applyBorder="1" applyAlignment="1">
      <alignment horizontal="center"/>
    </xf>
    <xf numFmtId="9" fontId="9" fillId="36" borderId="8" xfId="0" applyNumberFormat="1" applyFont="1" applyFill="1" applyBorder="1" applyAlignment="1">
      <alignment horizontal="center"/>
    </xf>
    <xf numFmtId="9" fontId="14" fillId="19" borderId="0" xfId="0" applyNumberFormat="1" applyFont="1" applyFill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9" fontId="14" fillId="0" borderId="0" xfId="0" applyNumberFormat="1" applyFont="1" applyAlignment="1">
      <alignment horizontal="center"/>
    </xf>
    <xf numFmtId="9" fontId="14" fillId="23" borderId="0" xfId="0" applyNumberFormat="1" applyFont="1" applyFill="1" applyAlignment="1">
      <alignment horizontal="center"/>
    </xf>
    <xf numFmtId="0" fontId="6" fillId="23" borderId="4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4" fillId="23" borderId="15" xfId="0" applyFont="1" applyFill="1" applyBorder="1" applyAlignment="1">
      <alignment horizontal="center" vertical="center"/>
    </xf>
    <xf numFmtId="9" fontId="6" fillId="20" borderId="8" xfId="0" applyNumberFormat="1" applyFont="1" applyFill="1" applyBorder="1" applyAlignment="1">
      <alignment horizontal="center"/>
    </xf>
    <xf numFmtId="9" fontId="14" fillId="20" borderId="0" xfId="0" applyNumberFormat="1" applyFont="1" applyFill="1" applyAlignment="1">
      <alignment horizontal="center"/>
    </xf>
    <xf numFmtId="9" fontId="14" fillId="20" borderId="15" xfId="0" applyNumberFormat="1" applyFont="1" applyFill="1" applyBorder="1" applyAlignment="1">
      <alignment horizontal="center"/>
    </xf>
    <xf numFmtId="9" fontId="14" fillId="19" borderId="15" xfId="0" applyNumberFormat="1" applyFont="1" applyFill="1" applyBorder="1" applyAlignment="1">
      <alignment horizontal="center"/>
    </xf>
    <xf numFmtId="9" fontId="6" fillId="0" borderId="15" xfId="0" applyNumberFormat="1" applyFont="1" applyBorder="1" applyAlignment="1">
      <alignment horizontal="center" vertical="center"/>
    </xf>
    <xf numFmtId="9" fontId="14" fillId="38" borderId="15" xfId="0" applyNumberFormat="1" applyFont="1" applyFill="1" applyBorder="1" applyAlignment="1">
      <alignment horizontal="center" vertical="center"/>
    </xf>
    <xf numFmtId="0" fontId="14" fillId="37" borderId="15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157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6" activePane="bottomLeft" state="frozen"/>
      <selection pane="bottomLeft" activeCell="B25" sqref="B25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87"/>
      <c r="B1" s="288"/>
      <c r="C1" s="288"/>
      <c r="D1" s="288"/>
      <c r="E1" s="288"/>
      <c r="F1" s="288"/>
      <c r="G1" s="288"/>
      <c r="H1" s="288"/>
      <c r="I1" s="288"/>
      <c r="J1" s="288"/>
      <c r="K1" s="288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89" t="s">
        <v>115</v>
      </c>
      <c r="F35" s="288"/>
      <c r="G35" s="288"/>
      <c r="H35" s="288"/>
      <c r="I35" s="288"/>
      <c r="J35" s="288"/>
      <c r="K35" s="288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89" t="s">
        <v>115</v>
      </c>
      <c r="F36" s="288"/>
      <c r="G36" s="288"/>
      <c r="H36" s="288"/>
      <c r="I36" s="288"/>
      <c r="J36" s="288"/>
      <c r="K36" s="288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89" t="s">
        <v>115</v>
      </c>
      <c r="F38" s="288"/>
      <c r="G38" s="288"/>
      <c r="H38" s="288"/>
      <c r="I38" s="288"/>
      <c r="J38" s="288"/>
      <c r="K38" s="288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90" t="s">
        <v>115</v>
      </c>
      <c r="F39" s="291"/>
      <c r="G39" s="291"/>
      <c r="H39" s="291"/>
      <c r="I39" s="291"/>
      <c r="J39" s="291"/>
      <c r="K39" s="291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1996023A-1FFE-5044-9D19-77D568817F31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156" priority="10" operator="endsWith" text="*">
      <formula>RIGHT((B3),LEN("*"))=("*")</formula>
    </cfRule>
  </conditionalFormatting>
  <conditionalFormatting sqref="C1:C1012">
    <cfRule type="containsText" dxfId="155" priority="15" operator="containsText" text="Elective">
      <formula>NOT(ISERROR(SEARCH(("Elective"),(C1))))</formula>
    </cfRule>
  </conditionalFormatting>
  <conditionalFormatting sqref="C3:C42">
    <cfRule type="containsText" dxfId="154" priority="8" operator="containsText" text="pathway">
      <formula>NOT(ISERROR(SEARCH(("pathway"),(C3))))</formula>
    </cfRule>
    <cfRule type="containsText" dxfId="153" priority="9" operator="containsText" text="Core">
      <formula>NOT(ISERROR(SEARCH(("Core"),(C3))))</formula>
    </cfRule>
  </conditionalFormatting>
  <conditionalFormatting sqref="D3:D42">
    <cfRule type="beginsWith" dxfId="152" priority="16" operator="beginsWith" text="R">
      <formula>LEFT((D3),LEN("R"))=("R")</formula>
    </cfRule>
    <cfRule type="beginsWith" dxfId="151" priority="17" operator="beginsWith" text="Python">
      <formula>LEFT((D3),LEN("Python"))=("Python")</formula>
    </cfRule>
  </conditionalFormatting>
  <conditionalFormatting sqref="D3:E42 G36">
    <cfRule type="containsText" dxfId="150" priority="3" operator="containsText" text="Essay">
      <formula>NOT(ISERROR(SEARCH(("Essay"),(D3))))</formula>
    </cfRule>
    <cfRule type="containsText" dxfId="149" priority="4" operator="containsText" text="Project">
      <formula>NOT(ISERROR(SEARCH(("Project"),(D3))))</formula>
    </cfRule>
    <cfRule type="containsText" dxfId="148" priority="5" operator="containsText" text="Exam">
      <formula>NOT(ISERROR(SEARCH(("Exam"),(D3))))</formula>
    </cfRule>
    <cfRule type="containsText" dxfId="147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146" priority="12" operator="containsText" text="B">
      <formula>NOT(ISERROR(SEARCH(("B"),(H3))))</formula>
    </cfRule>
    <cfRule type="containsText" dxfId="145" priority="13" operator="containsText" text="I">
      <formula>NOT(ISERROR(SEARCH(("I"),(H3))))</formula>
    </cfRule>
  </conditionalFormatting>
  <conditionalFormatting sqref="H3:H34 H40:H42 H37">
    <cfRule type="containsText" dxfId="144" priority="11" operator="containsText" text="A">
      <formula>NOT(ISERROR(SEARCH(("A"),(H3))))</formula>
    </cfRule>
  </conditionalFormatting>
  <conditionalFormatting sqref="H1:I34 D26:E26 D35 H37:I37 H40:I1012 D41:E41">
    <cfRule type="containsText" dxfId="143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142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N31"/>
  <sheetViews>
    <sheetView tabSelected="1" zoomScale="125" zoomScaleNormal="150" workbookViewId="0">
      <selection activeCell="A24" sqref="A24"/>
    </sheetView>
  </sheetViews>
  <sheetFormatPr baseColWidth="10" defaultRowHeight="13" x14ac:dyDescent="0.15"/>
  <cols>
    <col min="1" max="1" width="8" style="160" customWidth="1"/>
    <col min="2" max="3" width="8.6640625" style="160" customWidth="1"/>
    <col min="4" max="4" width="10.5" customWidth="1"/>
    <col min="5" max="5" width="45.5" customWidth="1"/>
    <col min="6" max="6" width="13.33203125" bestFit="1" customWidth="1"/>
    <col min="7" max="7" width="10.6640625" bestFit="1" customWidth="1"/>
    <col min="8" max="8" width="11.33203125" bestFit="1" customWidth="1"/>
    <col min="13" max="13" width="11.1640625" bestFit="1" customWidth="1"/>
    <col min="14" max="14" width="55.33203125" customWidth="1"/>
  </cols>
  <sheetData>
    <row r="1" spans="1:14" ht="57" thickBot="1" x14ac:dyDescent="0.2">
      <c r="A1" s="2" t="s">
        <v>155</v>
      </c>
      <c r="B1" s="2" t="s">
        <v>134</v>
      </c>
      <c r="C1" s="2" t="s">
        <v>233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</row>
    <row r="2" spans="1:14" ht="17" customHeight="1" x14ac:dyDescent="0.15">
      <c r="A2" s="159" t="s">
        <v>133</v>
      </c>
      <c r="B2" s="159" t="s">
        <v>133</v>
      </c>
      <c r="C2" s="159"/>
      <c r="D2" s="118" t="s">
        <v>11</v>
      </c>
      <c r="E2" s="119" t="s">
        <v>12</v>
      </c>
      <c r="F2" s="88" t="s">
        <v>13</v>
      </c>
      <c r="G2" s="89" t="s">
        <v>14</v>
      </c>
      <c r="H2" s="90" t="s">
        <v>15</v>
      </c>
      <c r="I2" s="91">
        <v>0.16</v>
      </c>
      <c r="J2" s="89">
        <v>35</v>
      </c>
      <c r="K2" s="89" t="s">
        <v>16</v>
      </c>
      <c r="L2" s="120" t="s">
        <v>17</v>
      </c>
      <c r="M2" s="121" t="s">
        <v>18</v>
      </c>
      <c r="N2" s="122" t="s">
        <v>19</v>
      </c>
    </row>
    <row r="3" spans="1:14" ht="17" customHeight="1" x14ac:dyDescent="0.15">
      <c r="A3" s="159" t="s">
        <v>133</v>
      </c>
      <c r="B3" s="159" t="s">
        <v>133</v>
      </c>
      <c r="C3" s="159"/>
      <c r="D3" s="123" t="s">
        <v>20</v>
      </c>
      <c r="E3" s="6" t="s">
        <v>21</v>
      </c>
      <c r="F3" s="7" t="s">
        <v>13</v>
      </c>
      <c r="G3" s="8" t="s">
        <v>14</v>
      </c>
      <c r="H3" s="9" t="s">
        <v>15</v>
      </c>
      <c r="I3" s="10">
        <v>0.17</v>
      </c>
      <c r="J3" s="8">
        <v>34</v>
      </c>
      <c r="K3" s="8" t="s">
        <v>16</v>
      </c>
      <c r="L3" s="124" t="s">
        <v>17</v>
      </c>
      <c r="M3" s="125" t="s">
        <v>18</v>
      </c>
      <c r="N3" s="126" t="s">
        <v>19</v>
      </c>
    </row>
    <row r="4" spans="1:14" ht="17" customHeight="1" thickBot="1" x14ac:dyDescent="0.2">
      <c r="A4" s="159" t="s">
        <v>133</v>
      </c>
      <c r="B4" s="159" t="s">
        <v>133</v>
      </c>
      <c r="C4" s="159"/>
      <c r="D4" s="127" t="s">
        <v>22</v>
      </c>
      <c r="E4" s="128" t="s">
        <v>156</v>
      </c>
      <c r="F4" s="100" t="s">
        <v>13</v>
      </c>
      <c r="G4" s="101" t="s">
        <v>14</v>
      </c>
      <c r="H4" s="102" t="s">
        <v>15</v>
      </c>
      <c r="I4" s="111">
        <v>0.1</v>
      </c>
      <c r="J4" s="101">
        <v>38</v>
      </c>
      <c r="K4" s="101" t="s">
        <v>16</v>
      </c>
      <c r="L4" s="129" t="s">
        <v>17</v>
      </c>
      <c r="M4" s="130" t="s">
        <v>18</v>
      </c>
      <c r="N4" s="131" t="s">
        <v>19</v>
      </c>
    </row>
    <row r="5" spans="1:14" ht="17" customHeight="1" x14ac:dyDescent="0.15">
      <c r="A5" s="159" t="s">
        <v>133</v>
      </c>
      <c r="B5" s="159" t="s">
        <v>133</v>
      </c>
      <c r="C5" s="159"/>
      <c r="D5" s="132" t="s">
        <v>24</v>
      </c>
      <c r="E5" s="119" t="s">
        <v>25</v>
      </c>
      <c r="F5" s="88" t="s">
        <v>26</v>
      </c>
      <c r="G5" s="89" t="s">
        <v>27</v>
      </c>
      <c r="H5" s="90" t="s">
        <v>28</v>
      </c>
      <c r="I5" s="133">
        <v>0.25</v>
      </c>
      <c r="J5" s="89">
        <v>48</v>
      </c>
      <c r="K5" s="89" t="s">
        <v>16</v>
      </c>
      <c r="L5" s="134" t="s">
        <v>29</v>
      </c>
      <c r="M5" s="121" t="s">
        <v>18</v>
      </c>
      <c r="N5" s="135" t="s">
        <v>30</v>
      </c>
    </row>
    <row r="6" spans="1:14" ht="17" customHeight="1" x14ac:dyDescent="0.15">
      <c r="A6" s="159" t="s">
        <v>133</v>
      </c>
      <c r="B6" s="159" t="s">
        <v>133</v>
      </c>
      <c r="C6" s="159"/>
      <c r="D6" s="136" t="s">
        <v>31</v>
      </c>
      <c r="E6" s="6" t="s">
        <v>32</v>
      </c>
      <c r="F6" s="7" t="s">
        <v>26</v>
      </c>
      <c r="G6" s="8" t="s">
        <v>27</v>
      </c>
      <c r="H6" s="9" t="s">
        <v>28</v>
      </c>
      <c r="I6" s="17">
        <v>0.2</v>
      </c>
      <c r="J6" s="8">
        <v>26</v>
      </c>
      <c r="K6" s="8" t="s">
        <v>16</v>
      </c>
      <c r="L6" s="137" t="s">
        <v>29</v>
      </c>
      <c r="M6" s="69" t="s">
        <v>33</v>
      </c>
      <c r="N6" s="157" t="s">
        <v>34</v>
      </c>
    </row>
    <row r="7" spans="1:14" ht="17" customHeight="1" thickBot="1" x14ac:dyDescent="0.2">
      <c r="B7" s="159" t="s">
        <v>133</v>
      </c>
      <c r="C7" s="159"/>
      <c r="D7" s="139" t="s">
        <v>35</v>
      </c>
      <c r="E7" s="128" t="s">
        <v>157</v>
      </c>
      <c r="F7" s="100" t="s">
        <v>26</v>
      </c>
      <c r="G7" s="101" t="s">
        <v>27</v>
      </c>
      <c r="H7" s="102" t="s">
        <v>28</v>
      </c>
      <c r="I7" s="111">
        <v>0.22</v>
      </c>
      <c r="J7" s="101">
        <v>34</v>
      </c>
      <c r="K7" s="101" t="s">
        <v>16</v>
      </c>
      <c r="L7" s="140" t="s">
        <v>29</v>
      </c>
      <c r="M7" s="141" t="s">
        <v>37</v>
      </c>
      <c r="N7" s="165" t="s">
        <v>34</v>
      </c>
    </row>
    <row r="8" spans="1:14" ht="17" customHeight="1" x14ac:dyDescent="0.15">
      <c r="A8" s="159" t="s">
        <v>133</v>
      </c>
      <c r="B8" s="159" t="s">
        <v>133</v>
      </c>
      <c r="C8" s="159"/>
      <c r="D8" s="87" t="s">
        <v>38</v>
      </c>
      <c r="E8" s="119" t="s">
        <v>39</v>
      </c>
      <c r="F8" s="88" t="s">
        <v>40</v>
      </c>
      <c r="G8" s="89" t="s">
        <v>27</v>
      </c>
      <c r="H8" s="90" t="s">
        <v>41</v>
      </c>
      <c r="I8" s="91">
        <v>0.5</v>
      </c>
      <c r="J8" s="89">
        <v>11</v>
      </c>
      <c r="K8" s="89" t="s">
        <v>42</v>
      </c>
      <c r="L8" s="120" t="s">
        <v>17</v>
      </c>
      <c r="M8" s="121" t="s">
        <v>18</v>
      </c>
      <c r="N8" s="143" t="s">
        <v>43</v>
      </c>
    </row>
    <row r="9" spans="1:14" ht="17" customHeight="1" x14ac:dyDescent="0.15">
      <c r="A9" s="159" t="s">
        <v>133</v>
      </c>
      <c r="B9" s="159" t="s">
        <v>133</v>
      </c>
      <c r="C9" s="159"/>
      <c r="D9" s="95" t="s">
        <v>44</v>
      </c>
      <c r="E9" s="6" t="s">
        <v>45</v>
      </c>
      <c r="F9" s="7" t="s">
        <v>40</v>
      </c>
      <c r="G9" s="8" t="s">
        <v>46</v>
      </c>
      <c r="H9" s="9" t="s">
        <v>41</v>
      </c>
      <c r="I9" s="10">
        <v>0.35</v>
      </c>
      <c r="J9" s="8">
        <v>24</v>
      </c>
      <c r="K9" s="8" t="s">
        <v>47</v>
      </c>
      <c r="L9" s="124" t="s">
        <v>17</v>
      </c>
      <c r="M9" s="125" t="s">
        <v>18</v>
      </c>
      <c r="N9" s="144" t="s">
        <v>48</v>
      </c>
    </row>
    <row r="10" spans="1:14" ht="17" customHeight="1" x14ac:dyDescent="0.15">
      <c r="A10" s="159" t="s">
        <v>133</v>
      </c>
      <c r="B10" s="159" t="s">
        <v>133</v>
      </c>
      <c r="C10" s="159"/>
      <c r="D10" s="95" t="s">
        <v>49</v>
      </c>
      <c r="E10" s="6" t="s">
        <v>50</v>
      </c>
      <c r="F10" s="7" t="s">
        <v>40</v>
      </c>
      <c r="G10" s="8" t="s">
        <v>46</v>
      </c>
      <c r="H10" s="9" t="s">
        <v>41</v>
      </c>
      <c r="I10" s="10">
        <v>0.28000000000000003</v>
      </c>
      <c r="J10" s="8">
        <v>19</v>
      </c>
      <c r="K10" s="8" t="s">
        <v>47</v>
      </c>
      <c r="L10" s="124" t="s">
        <v>17</v>
      </c>
      <c r="M10" s="125" t="s">
        <v>18</v>
      </c>
      <c r="N10" s="145" t="s">
        <v>51</v>
      </c>
    </row>
    <row r="11" spans="1:14" ht="17" customHeight="1" thickBot="1" x14ac:dyDescent="0.2">
      <c r="A11" s="159" t="s">
        <v>133</v>
      </c>
      <c r="B11" s="159" t="s">
        <v>133</v>
      </c>
      <c r="C11" s="159"/>
      <c r="D11" s="99" t="s">
        <v>52</v>
      </c>
      <c r="E11" s="128" t="s">
        <v>53</v>
      </c>
      <c r="F11" s="100" t="s">
        <v>40</v>
      </c>
      <c r="G11" s="101" t="s">
        <v>14</v>
      </c>
      <c r="H11" s="102" t="s">
        <v>41</v>
      </c>
      <c r="I11" s="111">
        <v>0.4</v>
      </c>
      <c r="J11" s="101">
        <v>14</v>
      </c>
      <c r="K11" s="101" t="s">
        <v>42</v>
      </c>
      <c r="L11" s="129" t="s">
        <v>17</v>
      </c>
      <c r="M11" s="130" t="s">
        <v>18</v>
      </c>
      <c r="N11" s="113" t="s">
        <v>54</v>
      </c>
    </row>
    <row r="12" spans="1:14" ht="17" customHeight="1" x14ac:dyDescent="0.15">
      <c r="B12" s="159" t="s">
        <v>133</v>
      </c>
      <c r="C12" s="159" t="s">
        <v>236</v>
      </c>
      <c r="D12" s="146" t="s">
        <v>74</v>
      </c>
      <c r="E12" s="119" t="s">
        <v>75</v>
      </c>
      <c r="F12" s="147" t="s">
        <v>67</v>
      </c>
      <c r="G12" s="89" t="s">
        <v>14</v>
      </c>
      <c r="H12" s="90" t="s">
        <v>41</v>
      </c>
      <c r="I12" s="91">
        <v>0.33</v>
      </c>
      <c r="J12" s="89">
        <v>40</v>
      </c>
      <c r="K12" s="89" t="s">
        <v>42</v>
      </c>
      <c r="L12" s="120" t="s">
        <v>17</v>
      </c>
      <c r="M12" s="121" t="s">
        <v>18</v>
      </c>
      <c r="N12" s="143" t="s">
        <v>76</v>
      </c>
    </row>
    <row r="13" spans="1:14" ht="17" customHeight="1" x14ac:dyDescent="0.15">
      <c r="D13" s="148" t="s">
        <v>77</v>
      </c>
      <c r="E13" s="6" t="s">
        <v>78</v>
      </c>
      <c r="F13" s="7" t="s">
        <v>67</v>
      </c>
      <c r="G13" s="8" t="s">
        <v>14</v>
      </c>
      <c r="H13" s="9" t="s">
        <v>41</v>
      </c>
      <c r="I13" s="10">
        <v>0.3</v>
      </c>
      <c r="J13" s="8">
        <v>38</v>
      </c>
      <c r="K13" s="8" t="s">
        <v>42</v>
      </c>
      <c r="L13" s="124" t="s">
        <v>17</v>
      </c>
      <c r="M13" s="125" t="s">
        <v>18</v>
      </c>
      <c r="N13" s="145" t="s">
        <v>76</v>
      </c>
    </row>
    <row r="14" spans="1:14" ht="17" customHeight="1" thickBot="1" x14ac:dyDescent="0.2">
      <c r="C14" s="159" t="s">
        <v>232</v>
      </c>
      <c r="D14" s="149" t="s">
        <v>79</v>
      </c>
      <c r="E14" s="128" t="s">
        <v>80</v>
      </c>
      <c r="F14" s="100" t="s">
        <v>67</v>
      </c>
      <c r="G14" s="101" t="s">
        <v>14</v>
      </c>
      <c r="H14" s="102" t="s">
        <v>41</v>
      </c>
      <c r="I14" s="111">
        <v>0.45</v>
      </c>
      <c r="J14" s="101">
        <v>60</v>
      </c>
      <c r="K14" s="101" t="s">
        <v>42</v>
      </c>
      <c r="L14" s="129" t="s">
        <v>17</v>
      </c>
      <c r="M14" s="130" t="s">
        <v>18</v>
      </c>
      <c r="N14" s="150" t="s">
        <v>76</v>
      </c>
    </row>
    <row r="15" spans="1:14" ht="17" customHeight="1" x14ac:dyDescent="0.15">
      <c r="A15" s="159" t="s">
        <v>133</v>
      </c>
      <c r="B15" s="159" t="s">
        <v>133</v>
      </c>
      <c r="C15" s="159"/>
      <c r="D15" s="87" t="s">
        <v>81</v>
      </c>
      <c r="E15" s="119" t="s">
        <v>82</v>
      </c>
      <c r="F15" s="88" t="s">
        <v>67</v>
      </c>
      <c r="G15" s="89" t="s">
        <v>46</v>
      </c>
      <c r="H15" s="114" t="s">
        <v>41</v>
      </c>
      <c r="I15" s="91">
        <v>0.2</v>
      </c>
      <c r="J15" s="89">
        <v>36</v>
      </c>
      <c r="K15" s="89" t="s">
        <v>47</v>
      </c>
      <c r="L15" s="120" t="s">
        <v>17</v>
      </c>
      <c r="M15" s="121" t="s">
        <v>18</v>
      </c>
      <c r="N15" s="143" t="s">
        <v>76</v>
      </c>
    </row>
    <row r="16" spans="1:14" ht="17" customHeight="1" thickBot="1" x14ac:dyDescent="0.2">
      <c r="A16" s="159" t="s">
        <v>133</v>
      </c>
      <c r="B16" s="159" t="s">
        <v>133</v>
      </c>
      <c r="C16" s="159"/>
      <c r="D16" s="99" t="s">
        <v>83</v>
      </c>
      <c r="E16" s="128" t="s">
        <v>84</v>
      </c>
      <c r="F16" s="100" t="s">
        <v>67</v>
      </c>
      <c r="G16" s="151" t="s">
        <v>85</v>
      </c>
      <c r="H16" s="102" t="s">
        <v>41</v>
      </c>
      <c r="I16" s="111">
        <v>0.5</v>
      </c>
      <c r="J16" s="101">
        <v>25</v>
      </c>
      <c r="K16" s="101" t="s">
        <v>47</v>
      </c>
      <c r="L16" s="129" t="s">
        <v>17</v>
      </c>
      <c r="M16" s="130" t="s">
        <v>18</v>
      </c>
      <c r="N16" s="150" t="s">
        <v>76</v>
      </c>
    </row>
    <row r="17" spans="1:14" ht="17" customHeight="1" x14ac:dyDescent="0.15">
      <c r="A17" s="159" t="s">
        <v>133</v>
      </c>
      <c r="B17" s="159" t="s">
        <v>133</v>
      </c>
      <c r="C17" s="159" t="s">
        <v>230</v>
      </c>
      <c r="D17" s="87" t="s">
        <v>55</v>
      </c>
      <c r="E17" s="119" t="s">
        <v>56</v>
      </c>
      <c r="F17" s="88" t="s">
        <v>57</v>
      </c>
      <c r="G17" s="89" t="s">
        <v>27</v>
      </c>
      <c r="H17" s="90" t="s">
        <v>28</v>
      </c>
      <c r="I17" s="91">
        <v>0.2</v>
      </c>
      <c r="J17" s="89">
        <v>45</v>
      </c>
      <c r="K17" s="89" t="s">
        <v>42</v>
      </c>
      <c r="L17" s="134" t="s">
        <v>29</v>
      </c>
      <c r="M17" s="152" t="s">
        <v>33</v>
      </c>
      <c r="N17" s="153" t="s">
        <v>58</v>
      </c>
    </row>
    <row r="18" spans="1:14" ht="17" customHeight="1" x14ac:dyDescent="0.15">
      <c r="B18" s="159" t="s">
        <v>133</v>
      </c>
      <c r="C18" s="159" t="s">
        <v>231</v>
      </c>
      <c r="D18" s="95" t="s">
        <v>59</v>
      </c>
      <c r="E18" s="6" t="s">
        <v>60</v>
      </c>
      <c r="F18" s="7" t="s">
        <v>57</v>
      </c>
      <c r="G18" s="8" t="s">
        <v>27</v>
      </c>
      <c r="H18" s="9" t="s">
        <v>28</v>
      </c>
      <c r="I18" s="10">
        <v>0.2</v>
      </c>
      <c r="J18" s="8">
        <v>40</v>
      </c>
      <c r="K18" s="8" t="s">
        <v>42</v>
      </c>
      <c r="L18" s="137" t="s">
        <v>29</v>
      </c>
      <c r="M18" s="154" t="s">
        <v>33</v>
      </c>
      <c r="N18" s="138" t="s">
        <v>61</v>
      </c>
    </row>
    <row r="19" spans="1:14" ht="17" customHeight="1" thickBot="1" x14ac:dyDescent="0.2">
      <c r="B19" s="159" t="s">
        <v>133</v>
      </c>
      <c r="C19" s="159" t="s">
        <v>229</v>
      </c>
      <c r="D19" s="99" t="s">
        <v>62</v>
      </c>
      <c r="E19" s="128" t="s">
        <v>63</v>
      </c>
      <c r="F19" s="100" t="s">
        <v>57</v>
      </c>
      <c r="G19" s="101" t="s">
        <v>27</v>
      </c>
      <c r="H19" s="102" t="s">
        <v>28</v>
      </c>
      <c r="I19" s="111">
        <v>0.2</v>
      </c>
      <c r="J19" s="101">
        <v>42</v>
      </c>
      <c r="K19" s="101" t="s">
        <v>42</v>
      </c>
      <c r="L19" s="140" t="s">
        <v>29</v>
      </c>
      <c r="M19" s="155" t="s">
        <v>33</v>
      </c>
      <c r="N19" s="142" t="s">
        <v>64</v>
      </c>
    </row>
    <row r="20" spans="1:14" ht="17" customHeight="1" x14ac:dyDescent="0.15">
      <c r="A20" s="159" t="s">
        <v>133</v>
      </c>
      <c r="B20" s="159" t="s">
        <v>133</v>
      </c>
      <c r="C20" s="159"/>
      <c r="D20" s="87" t="s">
        <v>65</v>
      </c>
      <c r="E20" s="119" t="s">
        <v>66</v>
      </c>
      <c r="F20" s="88" t="s">
        <v>67</v>
      </c>
      <c r="G20" s="89" t="s">
        <v>14</v>
      </c>
      <c r="H20" s="90" t="s">
        <v>28</v>
      </c>
      <c r="I20" s="91">
        <v>0.2</v>
      </c>
      <c r="J20" s="89">
        <v>21</v>
      </c>
      <c r="K20" s="89" t="s">
        <v>42</v>
      </c>
      <c r="L20" s="134" t="s">
        <v>29</v>
      </c>
      <c r="M20" s="152" t="s">
        <v>33</v>
      </c>
      <c r="N20" s="156" t="s">
        <v>68</v>
      </c>
    </row>
    <row r="21" spans="1:14" ht="17" customHeight="1" x14ac:dyDescent="0.15">
      <c r="A21" s="159" t="s">
        <v>133</v>
      </c>
      <c r="B21" s="159" t="s">
        <v>133</v>
      </c>
      <c r="C21" s="159"/>
      <c r="D21" s="95" t="s">
        <v>69</v>
      </c>
      <c r="E21" s="6" t="s">
        <v>70</v>
      </c>
      <c r="F21" s="7" t="s">
        <v>67</v>
      </c>
      <c r="G21" s="8" t="s">
        <v>14</v>
      </c>
      <c r="H21" s="9" t="s">
        <v>28</v>
      </c>
      <c r="I21" s="10">
        <v>0.2</v>
      </c>
      <c r="J21" s="8">
        <v>23</v>
      </c>
      <c r="K21" s="8" t="s">
        <v>42</v>
      </c>
      <c r="L21" s="137" t="s">
        <v>29</v>
      </c>
      <c r="M21" s="154" t="s">
        <v>33</v>
      </c>
      <c r="N21" s="157" t="s">
        <v>68</v>
      </c>
    </row>
    <row r="22" spans="1:14" ht="17" customHeight="1" thickBot="1" x14ac:dyDescent="0.2">
      <c r="A22" s="159" t="s">
        <v>133</v>
      </c>
      <c r="B22" s="159" t="s">
        <v>133</v>
      </c>
      <c r="C22" s="159"/>
      <c r="D22" s="99" t="s">
        <v>71</v>
      </c>
      <c r="E22" s="128" t="s">
        <v>72</v>
      </c>
      <c r="F22" s="100" t="s">
        <v>67</v>
      </c>
      <c r="G22" s="101" t="s">
        <v>14</v>
      </c>
      <c r="H22" s="102" t="s">
        <v>41</v>
      </c>
      <c r="I22" s="111">
        <v>0.1</v>
      </c>
      <c r="J22" s="101">
        <v>38</v>
      </c>
      <c r="K22" s="101" t="s">
        <v>42</v>
      </c>
      <c r="L22" s="129" t="s">
        <v>17</v>
      </c>
      <c r="M22" s="130" t="s">
        <v>18</v>
      </c>
      <c r="N22" s="113" t="s">
        <v>73</v>
      </c>
    </row>
    <row r="23" spans="1:14" x14ac:dyDescent="0.15">
      <c r="A23" s="159" t="s">
        <v>237</v>
      </c>
      <c r="B23" s="159" t="s">
        <v>228</v>
      </c>
      <c r="C23" s="159"/>
    </row>
    <row r="24" spans="1:14" x14ac:dyDescent="0.15">
      <c r="B24" s="161"/>
      <c r="C24" s="161"/>
      <c r="I24" s="158" t="s">
        <v>136</v>
      </c>
      <c r="J24">
        <f>SUM(J2:J22)</f>
        <v>691</v>
      </c>
    </row>
    <row r="25" spans="1:14" x14ac:dyDescent="0.15">
      <c r="I25" s="158" t="s">
        <v>137</v>
      </c>
      <c r="J25">
        <f>SUM(J24/24)</f>
        <v>28.791666666666668</v>
      </c>
    </row>
    <row r="27" spans="1:14" x14ac:dyDescent="0.15">
      <c r="A27" s="169">
        <f>SUM(14/21)</f>
        <v>0.66666666666666663</v>
      </c>
      <c r="B27" s="169">
        <f>SUM(19 / 21)</f>
        <v>0.90476190476190477</v>
      </c>
      <c r="C27" s="169"/>
      <c r="D27" s="166"/>
      <c r="E27" s="166"/>
    </row>
    <row r="28" spans="1:14" x14ac:dyDescent="0.15">
      <c r="D28" s="158"/>
      <c r="E28" s="167"/>
    </row>
    <row r="31" spans="1:14" x14ac:dyDescent="0.15">
      <c r="E31" s="159"/>
    </row>
  </sheetData>
  <conditionalFormatting sqref="E2:E22">
    <cfRule type="endsWith" dxfId="141" priority="10" operator="endsWith" text="*">
      <formula>RIGHT((E2),LEN("*"))=("*")</formula>
    </cfRule>
  </conditionalFormatting>
  <conditionalFormatting sqref="F1:F22">
    <cfRule type="containsText" dxfId="140" priority="15" operator="containsText" text="Elective">
      <formula>NOT(ISERROR(SEARCH(("Elective"),(F1))))</formula>
    </cfRule>
  </conditionalFormatting>
  <conditionalFormatting sqref="F2:F22">
    <cfRule type="containsText" dxfId="139" priority="8" operator="containsText" text="pathway">
      <formula>NOT(ISERROR(SEARCH(("pathway"),(F2))))</formula>
    </cfRule>
    <cfRule type="containsText" dxfId="138" priority="9" operator="containsText" text="Core">
      <formula>NOT(ISERROR(SEARCH(("Core"),(F2))))</formula>
    </cfRule>
  </conditionalFormatting>
  <conditionalFormatting sqref="G2:G22">
    <cfRule type="beginsWith" dxfId="137" priority="16" operator="beginsWith" text="R">
      <formula>LEFT((G2),LEN("R"))=("R")</formula>
    </cfRule>
    <cfRule type="beginsWith" dxfId="136" priority="17" operator="beginsWith" text="Python">
      <formula>LEFT((G2),LEN("Python"))=("Python")</formula>
    </cfRule>
  </conditionalFormatting>
  <conditionalFormatting sqref="G2:H22">
    <cfRule type="containsText" dxfId="135" priority="3" operator="containsText" text="Essay">
      <formula>NOT(ISERROR(SEARCH(("Essay"),(G2))))</formula>
    </cfRule>
    <cfRule type="containsText" dxfId="134" priority="4" operator="containsText" text="Project">
      <formula>NOT(ISERROR(SEARCH(("Project"),(G2))))</formula>
    </cfRule>
    <cfRule type="containsText" dxfId="133" priority="5" operator="containsText" text="Exam">
      <formula>NOT(ISERROR(SEARCH(("Exam"),(G2))))</formula>
    </cfRule>
    <cfRule type="containsText" dxfId="132" priority="6" operator="containsText" text="Programming">
      <formula>NOT(ISERROR(SEARCH(("Programming"),(G2))))</formula>
    </cfRule>
  </conditionalFormatting>
  <conditionalFormatting sqref="I2:I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J2:J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K2:K22">
    <cfRule type="containsText" dxfId="131" priority="11" operator="containsText" text="A">
      <formula>NOT(ISERROR(SEARCH(("A"),(K2))))</formula>
    </cfRule>
    <cfRule type="containsText" dxfId="130" priority="12" operator="containsText" text="B">
      <formula>NOT(ISERROR(SEARCH(("B"),(K2))))</formula>
    </cfRule>
    <cfRule type="containsText" dxfId="129" priority="13" operator="containsText" text="I">
      <formula>NOT(ISERROR(SEARCH(("I"),(K2))))</formula>
    </cfRule>
  </conditionalFormatting>
  <conditionalFormatting sqref="K1:L11">
    <cfRule type="containsText" dxfId="128" priority="1" operator="containsText" text="Yes">
      <formula>NOT(ISERROR(SEARCH(("Yes"),(O1))))</formula>
    </cfRule>
  </conditionalFormatting>
  <conditionalFormatting sqref="K12:L16">
    <cfRule type="containsText" dxfId="127" priority="166" operator="containsText" text="Yes">
      <formula>NOT(ISERROR(SEARCH(("Yes"),(O18))))</formula>
    </cfRule>
  </conditionalFormatting>
  <conditionalFormatting sqref="K15:L16 I15:I16 M12:M16 N15:N16">
    <cfRule type="containsText" dxfId="126" priority="167" operator="containsText" text="1 submission">
      <formula>NOT(ISERROR(SEARCH(("1 submission"),(O18))))</formula>
    </cfRule>
  </conditionalFormatting>
  <conditionalFormatting sqref="K17:L22">
    <cfRule type="containsText" dxfId="125" priority="162" operator="containsText" text="Yes">
      <formula>NOT(ISERROR(SEARCH(("Yes"),(O12))))</formula>
    </cfRule>
  </conditionalFormatting>
  <conditionalFormatting sqref="M1:M11 G15:H16">
    <cfRule type="containsText" dxfId="124" priority="2" operator="containsText" text="1 submission">
      <formula>NOT(ISERROR(SEARCH(("1 submission"),(M1))))</formula>
    </cfRule>
  </conditionalFormatting>
  <conditionalFormatting sqref="M17:M22">
    <cfRule type="containsText" dxfId="123" priority="164" operator="containsText" text="1 submission">
      <formula>NOT(ISERROR(SEARCH(("1 submission"),(S12))))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AN56"/>
  <sheetViews>
    <sheetView topLeftCell="A11" zoomScale="125" workbookViewId="0">
      <selection activeCell="D4" sqref="D4"/>
    </sheetView>
  </sheetViews>
  <sheetFormatPr baseColWidth="10" defaultRowHeight="13" x14ac:dyDescent="0.15"/>
  <cols>
    <col min="1" max="1" width="10.83203125" style="163"/>
    <col min="2" max="2" width="8" style="163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8" max="8" width="10.83203125" style="163"/>
    <col min="9" max="9" width="10.83203125" style="160"/>
    <col min="12" max="12" width="11.1640625" bestFit="1" customWidth="1"/>
    <col min="13" max="13" width="27.83203125" customWidth="1"/>
  </cols>
  <sheetData>
    <row r="1" spans="1:40" ht="57" thickBot="1" x14ac:dyDescent="0.2">
      <c r="A1" s="2" t="s">
        <v>155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42" t="s">
        <v>10</v>
      </c>
    </row>
    <row r="2" spans="1:40" s="75" customFormat="1" ht="17" customHeight="1" thickBot="1" x14ac:dyDescent="0.2">
      <c r="A2" s="162" t="s">
        <v>133</v>
      </c>
      <c r="B2" s="234" t="s">
        <v>133</v>
      </c>
      <c r="C2" s="231" t="s">
        <v>86</v>
      </c>
      <c r="D2" s="83" t="s">
        <v>87</v>
      </c>
      <c r="E2" s="70" t="s">
        <v>88</v>
      </c>
      <c r="F2" s="71" t="s">
        <v>46</v>
      </c>
      <c r="G2" s="84" t="s">
        <v>41</v>
      </c>
      <c r="H2" s="85">
        <v>0.3</v>
      </c>
      <c r="I2" s="266">
        <v>17</v>
      </c>
      <c r="J2" s="86" t="s">
        <v>47</v>
      </c>
      <c r="K2" s="73" t="s">
        <v>17</v>
      </c>
      <c r="L2" s="74" t="s">
        <v>18</v>
      </c>
      <c r="M2" s="243" t="s">
        <v>76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</row>
    <row r="3" spans="1:40" s="75" customFormat="1" ht="17" customHeight="1" thickBot="1" x14ac:dyDescent="0.2">
      <c r="A3" s="164"/>
      <c r="B3" s="234" t="s">
        <v>133</v>
      </c>
      <c r="C3" s="231" t="s">
        <v>89</v>
      </c>
      <c r="D3" s="83" t="s">
        <v>90</v>
      </c>
      <c r="E3" s="70" t="s">
        <v>88</v>
      </c>
      <c r="F3" s="71" t="s">
        <v>14</v>
      </c>
      <c r="G3" s="72" t="s">
        <v>41</v>
      </c>
      <c r="H3" s="280">
        <v>0.3</v>
      </c>
      <c r="I3" s="266">
        <v>23</v>
      </c>
      <c r="J3" s="71" t="s">
        <v>42</v>
      </c>
      <c r="K3" s="73" t="s">
        <v>17</v>
      </c>
      <c r="L3" s="74" t="s">
        <v>18</v>
      </c>
      <c r="M3" s="243" t="s">
        <v>91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</row>
    <row r="4" spans="1:40" ht="17" customHeight="1" x14ac:dyDescent="0.15">
      <c r="B4" s="235" t="s">
        <v>133</v>
      </c>
      <c r="C4" s="229" t="s">
        <v>124</v>
      </c>
      <c r="D4" s="88" t="s">
        <v>125</v>
      </c>
      <c r="E4" s="88" t="s">
        <v>88</v>
      </c>
      <c r="F4" s="89" t="s">
        <v>14</v>
      </c>
      <c r="G4" s="90" t="s">
        <v>41</v>
      </c>
      <c r="H4" s="91">
        <v>0.2</v>
      </c>
      <c r="I4" s="267">
        <v>12</v>
      </c>
      <c r="J4" s="89" t="s">
        <v>47</v>
      </c>
      <c r="K4" s="92" t="s">
        <v>17</v>
      </c>
      <c r="L4" s="93" t="s">
        <v>18</v>
      </c>
      <c r="M4" s="94" t="s">
        <v>76</v>
      </c>
    </row>
    <row r="5" spans="1:40" ht="17" customHeight="1" x14ac:dyDescent="0.15">
      <c r="B5" s="236"/>
      <c r="C5" s="6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3">
        <v>13</v>
      </c>
      <c r="J5" s="8" t="s">
        <v>42</v>
      </c>
      <c r="K5" s="96" t="s">
        <v>17</v>
      </c>
      <c r="L5" s="97" t="s">
        <v>18</v>
      </c>
      <c r="M5" s="98" t="s">
        <v>76</v>
      </c>
    </row>
    <row r="6" spans="1:40" ht="17" customHeight="1" thickBot="1" x14ac:dyDescent="0.2">
      <c r="B6" s="237"/>
      <c r="C6" s="230" t="s">
        <v>128</v>
      </c>
      <c r="D6" s="100" t="s">
        <v>129</v>
      </c>
      <c r="E6" s="100" t="s">
        <v>88</v>
      </c>
      <c r="F6" s="101" t="s">
        <v>14</v>
      </c>
      <c r="G6" s="102" t="s">
        <v>41</v>
      </c>
      <c r="H6" s="103">
        <v>0.2</v>
      </c>
      <c r="I6" s="268">
        <v>10</v>
      </c>
      <c r="J6" s="101" t="s">
        <v>42</v>
      </c>
      <c r="K6" s="104" t="s">
        <v>17</v>
      </c>
      <c r="L6" s="105" t="s">
        <v>18</v>
      </c>
      <c r="M6" s="106" t="s">
        <v>76</v>
      </c>
    </row>
    <row r="7" spans="1:40" s="75" customFormat="1" ht="17" customHeight="1" thickBot="1" x14ac:dyDescent="0.2">
      <c r="A7" s="225"/>
      <c r="B7" s="224"/>
      <c r="C7" s="229" t="s">
        <v>118</v>
      </c>
      <c r="D7" s="88" t="s">
        <v>119</v>
      </c>
      <c r="E7" s="88" t="s">
        <v>88</v>
      </c>
      <c r="F7" s="89" t="s">
        <v>27</v>
      </c>
      <c r="G7" s="90" t="s">
        <v>15</v>
      </c>
      <c r="H7" s="91">
        <v>0.31</v>
      </c>
      <c r="I7" s="267">
        <v>35</v>
      </c>
      <c r="J7" s="89" t="s">
        <v>42</v>
      </c>
      <c r="K7" s="92" t="s">
        <v>17</v>
      </c>
      <c r="L7" s="93" t="s">
        <v>18</v>
      </c>
      <c r="M7" s="115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ht="17" customHeight="1" x14ac:dyDescent="0.15">
      <c r="B8" s="236"/>
      <c r="C8" s="63" t="s">
        <v>120</v>
      </c>
      <c r="D8" t="s">
        <v>179</v>
      </c>
      <c r="E8" s="7" t="s">
        <v>88</v>
      </c>
      <c r="F8" s="8"/>
      <c r="G8" s="9"/>
      <c r="H8" s="10"/>
      <c r="I8" s="3"/>
      <c r="J8" s="8"/>
      <c r="K8" s="8"/>
      <c r="L8" s="8"/>
      <c r="M8" s="219"/>
    </row>
    <row r="9" spans="1:40" s="206" customFormat="1" ht="17" customHeight="1" thickBot="1" x14ac:dyDescent="0.2">
      <c r="A9" s="197"/>
      <c r="B9" s="237"/>
      <c r="C9" s="230" t="s">
        <v>122</v>
      </c>
      <c r="D9" s="206" t="s">
        <v>178</v>
      </c>
      <c r="E9" s="100" t="s">
        <v>88</v>
      </c>
      <c r="F9" s="101"/>
      <c r="G9" s="102"/>
      <c r="H9" s="111"/>
      <c r="I9" s="268"/>
      <c r="J9" s="101"/>
      <c r="K9" s="101"/>
      <c r="L9" s="101"/>
      <c r="M9" s="11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ht="17" customHeight="1" x14ac:dyDescent="0.15">
      <c r="B10" s="236"/>
      <c r="C10" s="63" t="s">
        <v>100</v>
      </c>
      <c r="D10" s="7" t="s">
        <v>101</v>
      </c>
      <c r="E10" s="7" t="s">
        <v>88</v>
      </c>
      <c r="F10" s="8" t="s">
        <v>27</v>
      </c>
      <c r="G10" s="107" t="s">
        <v>28</v>
      </c>
      <c r="H10" s="10">
        <v>0.2</v>
      </c>
      <c r="I10" s="3">
        <v>18</v>
      </c>
      <c r="J10" s="8" t="s">
        <v>47</v>
      </c>
      <c r="K10" s="52"/>
      <c r="L10" s="108" t="s">
        <v>33</v>
      </c>
      <c r="M10" s="109" t="s">
        <v>102</v>
      </c>
    </row>
    <row r="11" spans="1:40" ht="17" customHeight="1" x14ac:dyDescent="0.15">
      <c r="B11" s="236"/>
      <c r="C11" s="63" t="s">
        <v>103</v>
      </c>
      <c r="D11" s="7" t="s">
        <v>104</v>
      </c>
      <c r="E11" s="7" t="s">
        <v>88</v>
      </c>
      <c r="F11" s="8" t="s">
        <v>27</v>
      </c>
      <c r="G11" s="107" t="s">
        <v>28</v>
      </c>
      <c r="H11" s="10">
        <v>0.2</v>
      </c>
      <c r="I11" s="3">
        <v>9</v>
      </c>
      <c r="J11" s="8" t="s">
        <v>42</v>
      </c>
      <c r="K11" s="96" t="s">
        <v>17</v>
      </c>
      <c r="L11" s="108" t="s">
        <v>33</v>
      </c>
      <c r="M11" s="109" t="s">
        <v>102</v>
      </c>
    </row>
    <row r="12" spans="1:40" ht="17" customHeight="1" thickBot="1" x14ac:dyDescent="0.2">
      <c r="B12" s="237"/>
      <c r="C12" s="230" t="s">
        <v>105</v>
      </c>
      <c r="D12" s="100" t="s">
        <v>106</v>
      </c>
      <c r="E12" s="100" t="s">
        <v>88</v>
      </c>
      <c r="F12" s="101" t="s">
        <v>27</v>
      </c>
      <c r="G12" s="110" t="s">
        <v>28</v>
      </c>
      <c r="H12" s="111">
        <v>0.2</v>
      </c>
      <c r="I12" s="268">
        <v>17</v>
      </c>
      <c r="J12" s="101" t="s">
        <v>42</v>
      </c>
      <c r="K12" s="104" t="s">
        <v>17</v>
      </c>
      <c r="L12" s="112" t="s">
        <v>33</v>
      </c>
      <c r="M12" s="113" t="s">
        <v>102</v>
      </c>
    </row>
    <row r="13" spans="1:40" s="75" customFormat="1" ht="17" customHeight="1" thickBot="1" x14ac:dyDescent="0.2">
      <c r="A13" s="162" t="s">
        <v>133</v>
      </c>
      <c r="B13" s="234" t="s">
        <v>133</v>
      </c>
      <c r="C13" s="228" t="s">
        <v>111</v>
      </c>
      <c r="D13" s="76" t="s">
        <v>112</v>
      </c>
      <c r="E13" s="77" t="s">
        <v>88</v>
      </c>
      <c r="F13" s="78" t="s">
        <v>46</v>
      </c>
      <c r="G13" s="79" t="s">
        <v>28</v>
      </c>
      <c r="H13" s="264">
        <v>0.1</v>
      </c>
      <c r="I13" s="269">
        <v>18</v>
      </c>
      <c r="J13" s="80" t="s">
        <v>47</v>
      </c>
      <c r="K13" s="81" t="s">
        <v>17</v>
      </c>
      <c r="L13" s="82" t="s">
        <v>33</v>
      </c>
      <c r="M13" s="244" t="s">
        <v>68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ht="15.75" customHeight="1" thickBot="1" x14ac:dyDescent="0.2">
      <c r="B14" s="236"/>
      <c r="C14" s="63" t="s">
        <v>92</v>
      </c>
      <c r="D14" s="7" t="s">
        <v>93</v>
      </c>
      <c r="E14" s="7" t="s">
        <v>88</v>
      </c>
      <c r="F14" s="31" t="s">
        <v>94</v>
      </c>
      <c r="G14" s="9" t="s">
        <v>41</v>
      </c>
      <c r="H14" s="285">
        <v>0.15</v>
      </c>
      <c r="I14" s="277">
        <v>23</v>
      </c>
      <c r="J14" s="32" t="s">
        <v>16</v>
      </c>
      <c r="K14" s="81" t="s">
        <v>17</v>
      </c>
      <c r="L14" s="97" t="s">
        <v>18</v>
      </c>
      <c r="M14" s="245"/>
    </row>
    <row r="15" spans="1:40" ht="15.75" customHeight="1" x14ac:dyDescent="0.15">
      <c r="B15" s="236"/>
      <c r="C15" s="252" t="s">
        <v>95</v>
      </c>
      <c r="D15" s="33" t="s">
        <v>96</v>
      </c>
      <c r="E15" s="34" t="s">
        <v>88</v>
      </c>
      <c r="F15" s="35" t="s">
        <v>97</v>
      </c>
      <c r="G15" s="36" t="s">
        <v>97</v>
      </c>
      <c r="H15" s="168" t="s">
        <v>97</v>
      </c>
      <c r="I15" s="270" t="s">
        <v>97</v>
      </c>
      <c r="J15" s="32" t="s">
        <v>16</v>
      </c>
      <c r="K15" s="33" t="s">
        <v>97</v>
      </c>
      <c r="L15" s="33" t="s">
        <v>97</v>
      </c>
      <c r="M15" s="246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40" s="206" customFormat="1" ht="15.75" customHeight="1" thickBot="1" x14ac:dyDescent="0.2">
      <c r="A16" s="197"/>
      <c r="B16" s="237"/>
      <c r="C16" s="253" t="s">
        <v>98</v>
      </c>
      <c r="D16" s="200" t="s">
        <v>99</v>
      </c>
      <c r="E16" s="220" t="s">
        <v>88</v>
      </c>
      <c r="F16" s="221" t="s">
        <v>97</v>
      </c>
      <c r="G16" s="222" t="s">
        <v>97</v>
      </c>
      <c r="H16" s="232" t="s">
        <v>97</v>
      </c>
      <c r="I16" s="271" t="s">
        <v>97</v>
      </c>
      <c r="J16" s="223" t="s">
        <v>16</v>
      </c>
      <c r="K16" s="200" t="s">
        <v>97</v>
      </c>
      <c r="L16" s="200" t="s">
        <v>97</v>
      </c>
      <c r="M16" s="247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</row>
    <row r="17" spans="1:40" ht="17" customHeight="1" thickBot="1" x14ac:dyDescent="0.25">
      <c r="B17" s="224"/>
      <c r="C17" s="254" t="s">
        <v>107</v>
      </c>
      <c r="D17" s="7" t="s">
        <v>108</v>
      </c>
      <c r="E17" s="7" t="s">
        <v>88</v>
      </c>
      <c r="F17" s="8" t="s">
        <v>46</v>
      </c>
      <c r="G17" s="20" t="s">
        <v>41</v>
      </c>
      <c r="H17" s="284">
        <v>0.1</v>
      </c>
      <c r="I17" s="3">
        <v>63</v>
      </c>
      <c r="J17" s="8" t="s">
        <v>47</v>
      </c>
      <c r="K17" s="96" t="s">
        <v>17</v>
      </c>
      <c r="L17" s="97" t="s">
        <v>18</v>
      </c>
      <c r="M17" s="219"/>
    </row>
    <row r="18" spans="1:40" s="206" customFormat="1" ht="17" customHeight="1" thickBot="1" x14ac:dyDescent="0.25">
      <c r="A18" s="197"/>
      <c r="B18" s="238"/>
      <c r="C18" s="255" t="s">
        <v>109</v>
      </c>
      <c r="D18" s="100" t="s">
        <v>110</v>
      </c>
      <c r="E18" s="100" t="s">
        <v>88</v>
      </c>
      <c r="F18" s="101" t="s">
        <v>46</v>
      </c>
      <c r="G18" s="116" t="s">
        <v>41</v>
      </c>
      <c r="H18" s="101" t="s">
        <v>97</v>
      </c>
      <c r="I18" s="268">
        <v>13</v>
      </c>
      <c r="J18" s="101" t="s">
        <v>47</v>
      </c>
      <c r="K18" s="104" t="s">
        <v>17</v>
      </c>
      <c r="L18" s="105" t="s">
        <v>18</v>
      </c>
      <c r="M18" s="11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</row>
    <row r="19" spans="1:40" ht="17" customHeight="1" x14ac:dyDescent="0.15">
      <c r="B19" s="224"/>
      <c r="C19" s="256" t="s">
        <v>191</v>
      </c>
      <c r="D19" s="158" t="s">
        <v>196</v>
      </c>
      <c r="E19" s="7" t="s">
        <v>88</v>
      </c>
      <c r="M19" s="245"/>
    </row>
    <row r="20" spans="1:40" s="206" customFormat="1" ht="17" customHeight="1" thickBot="1" x14ac:dyDescent="0.2">
      <c r="A20" s="197"/>
      <c r="B20" s="240" t="s">
        <v>133</v>
      </c>
      <c r="C20" s="257" t="s">
        <v>192</v>
      </c>
      <c r="D20" s="198" t="s">
        <v>195</v>
      </c>
      <c r="E20" s="100" t="s">
        <v>88</v>
      </c>
      <c r="H20" s="197"/>
      <c r="I20" s="272"/>
      <c r="M20" s="238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</row>
    <row r="21" spans="1:40" s="206" customFormat="1" ht="17" customHeight="1" thickBot="1" x14ac:dyDescent="0.2">
      <c r="A21" s="227"/>
      <c r="B21" s="234" t="s">
        <v>133</v>
      </c>
      <c r="C21" s="257" t="s">
        <v>193</v>
      </c>
      <c r="D21" s="198" t="s">
        <v>194</v>
      </c>
      <c r="E21" s="100" t="s">
        <v>88</v>
      </c>
      <c r="H21" s="197"/>
      <c r="I21" s="272"/>
      <c r="M21" s="238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</row>
    <row r="22" spans="1:40" ht="15.75" customHeight="1" x14ac:dyDescent="0.15">
      <c r="B22" s="225"/>
      <c r="C22" s="33"/>
      <c r="D22" s="226"/>
      <c r="E22" s="33"/>
      <c r="F22" s="35"/>
      <c r="G22" s="36"/>
      <c r="H22" s="168"/>
      <c r="I22" s="270"/>
      <c r="J22" s="8"/>
      <c r="K22" s="33"/>
      <c r="L22" s="33"/>
      <c r="M22" s="2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40" ht="15.75" customHeight="1" x14ac:dyDescent="0.15">
      <c r="C23" s="33"/>
      <c r="D23" s="33"/>
      <c r="E23" s="33"/>
      <c r="F23" s="35"/>
      <c r="G23" s="36"/>
      <c r="H23" s="168"/>
      <c r="I23" s="270"/>
      <c r="J23" s="8"/>
      <c r="K23" s="33"/>
      <c r="L23" s="33"/>
      <c r="M23" s="2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40" ht="17" customHeight="1" thickBot="1" x14ac:dyDescent="0.2">
      <c r="B24" s="197"/>
      <c r="C24" s="33"/>
      <c r="D24" s="33"/>
      <c r="E24" s="33"/>
      <c r="F24" s="35"/>
      <c r="G24" s="33"/>
      <c r="H24" s="168"/>
      <c r="I24" s="270"/>
      <c r="J24" s="35"/>
      <c r="K24" s="35"/>
      <c r="L24" s="35"/>
      <c r="M24" s="246"/>
    </row>
    <row r="25" spans="1:40" s="75" customFormat="1" ht="17" customHeight="1" thickBot="1" x14ac:dyDescent="0.2">
      <c r="A25" s="218" t="s">
        <v>133</v>
      </c>
      <c r="B25" s="234" t="s">
        <v>133</v>
      </c>
      <c r="C25" s="260" t="s">
        <v>190</v>
      </c>
      <c r="D25" s="199" t="s">
        <v>181</v>
      </c>
      <c r="E25" s="70" t="s">
        <v>88</v>
      </c>
      <c r="G25" s="79" t="s">
        <v>28</v>
      </c>
      <c r="H25" s="263">
        <v>0.2</v>
      </c>
      <c r="I25" s="273"/>
      <c r="M25" s="248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</row>
    <row r="26" spans="1:40" s="206" customFormat="1" ht="17" customHeight="1" thickBot="1" x14ac:dyDescent="0.2">
      <c r="A26" s="197"/>
      <c r="B26" s="234"/>
      <c r="C26" s="198"/>
      <c r="D26" s="198"/>
      <c r="E26" s="100"/>
      <c r="G26" s="200"/>
      <c r="H26" s="111"/>
      <c r="I26" s="272"/>
      <c r="M26" s="238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</row>
    <row r="27" spans="1:40" ht="17" customHeight="1" thickBot="1" x14ac:dyDescent="0.2">
      <c r="B27" s="239" t="s">
        <v>133</v>
      </c>
      <c r="C27" s="261" t="s">
        <v>202</v>
      </c>
      <c r="D27" s="33" t="s">
        <v>203</v>
      </c>
      <c r="E27" s="7" t="s">
        <v>88</v>
      </c>
      <c r="F27" s="101" t="s">
        <v>46</v>
      </c>
      <c r="G27" s="9" t="s">
        <v>41</v>
      </c>
      <c r="H27" s="281">
        <v>0.3</v>
      </c>
      <c r="I27" s="278">
        <v>23</v>
      </c>
      <c r="J27" s="158"/>
      <c r="K27" s="96" t="s">
        <v>17</v>
      </c>
      <c r="L27" s="35"/>
      <c r="M27" s="246"/>
    </row>
    <row r="28" spans="1:40" ht="17" customHeight="1" thickBot="1" x14ac:dyDescent="0.2">
      <c r="B28" s="239" t="s">
        <v>133</v>
      </c>
      <c r="C28" s="261" t="s">
        <v>204</v>
      </c>
      <c r="D28" s="158" t="s">
        <v>206</v>
      </c>
      <c r="E28" s="34" t="s">
        <v>88</v>
      </c>
      <c r="F28" s="101" t="s">
        <v>46</v>
      </c>
      <c r="G28" s="9" t="s">
        <v>41</v>
      </c>
      <c r="H28" s="281">
        <v>0.3</v>
      </c>
      <c r="I28" s="278">
        <v>26</v>
      </c>
      <c r="J28" s="158"/>
      <c r="K28" s="96" t="s">
        <v>17</v>
      </c>
      <c r="L28" s="35"/>
      <c r="M28" s="246"/>
    </row>
    <row r="29" spans="1:40" s="206" customFormat="1" ht="17" customHeight="1" thickBot="1" x14ac:dyDescent="0.2">
      <c r="A29" s="197"/>
      <c r="B29" s="240" t="s">
        <v>133</v>
      </c>
      <c r="C29" s="262" t="s">
        <v>205</v>
      </c>
      <c r="D29" s="198" t="s">
        <v>207</v>
      </c>
      <c r="E29" s="220" t="s">
        <v>88</v>
      </c>
      <c r="F29" s="101" t="s">
        <v>46</v>
      </c>
      <c r="G29" s="102" t="s">
        <v>41</v>
      </c>
      <c r="H29" s="282">
        <v>0.35</v>
      </c>
      <c r="I29" s="279">
        <v>18</v>
      </c>
      <c r="J29" s="198"/>
      <c r="K29" s="104" t="s">
        <v>17</v>
      </c>
      <c r="L29" s="221"/>
      <c r="M29" s="247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</row>
    <row r="30" spans="1:40" s="206" customFormat="1" ht="17" customHeight="1" thickBot="1" x14ac:dyDescent="0.2">
      <c r="A30" s="197"/>
      <c r="B30" s="237"/>
      <c r="C30" s="200"/>
      <c r="D30" s="198"/>
      <c r="E30" s="200"/>
      <c r="F30" s="221"/>
      <c r="G30" s="200"/>
      <c r="H30" s="232"/>
      <c r="I30" s="271"/>
      <c r="J30" s="221"/>
      <c r="K30" s="221"/>
      <c r="L30" s="221"/>
      <c r="M30" s="247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</row>
    <row r="31" spans="1:40" ht="17" customHeight="1" thickBot="1" x14ac:dyDescent="0.2">
      <c r="B31" s="236"/>
      <c r="C31" s="258" t="s">
        <v>208</v>
      </c>
      <c r="D31" s="33" t="s">
        <v>209</v>
      </c>
      <c r="E31" s="7" t="s">
        <v>88</v>
      </c>
      <c r="F31" s="101" t="s">
        <v>14</v>
      </c>
      <c r="G31" s="107" t="s">
        <v>28</v>
      </c>
      <c r="H31" s="265">
        <v>0.1</v>
      </c>
      <c r="I31" s="278">
        <v>19</v>
      </c>
      <c r="J31" s="158"/>
      <c r="K31" s="96" t="s">
        <v>17</v>
      </c>
      <c r="L31" s="217" t="s">
        <v>33</v>
      </c>
      <c r="M31" s="249" t="s">
        <v>222</v>
      </c>
    </row>
    <row r="32" spans="1:40" ht="17" customHeight="1" x14ac:dyDescent="0.15">
      <c r="B32" s="236"/>
      <c r="C32" s="258" t="s">
        <v>210</v>
      </c>
      <c r="D32" s="33" t="s">
        <v>212</v>
      </c>
      <c r="E32" s="34" t="s">
        <v>88</v>
      </c>
      <c r="F32" s="171" t="s">
        <v>223</v>
      </c>
      <c r="G32" s="107" t="s">
        <v>28</v>
      </c>
      <c r="H32" s="276">
        <v>0.2</v>
      </c>
      <c r="I32" s="278">
        <v>17</v>
      </c>
      <c r="J32" s="158"/>
      <c r="K32" s="96" t="s">
        <v>17</v>
      </c>
      <c r="L32" s="217" t="s">
        <v>33</v>
      </c>
      <c r="M32" s="249" t="s">
        <v>224</v>
      </c>
    </row>
    <row r="33" spans="1:40" s="206" customFormat="1" ht="17" customHeight="1" thickBot="1" x14ac:dyDescent="0.2">
      <c r="A33" s="197"/>
      <c r="B33" s="237"/>
      <c r="C33" s="259" t="s">
        <v>211</v>
      </c>
      <c r="D33" s="200" t="s">
        <v>213</v>
      </c>
      <c r="E33" s="220" t="s">
        <v>88</v>
      </c>
      <c r="F33" s="201" t="s">
        <v>225</v>
      </c>
      <c r="G33" s="110" t="s">
        <v>28</v>
      </c>
      <c r="H33" s="283">
        <v>0.15</v>
      </c>
      <c r="I33" s="279">
        <v>20</v>
      </c>
      <c r="J33" s="198"/>
      <c r="K33" s="104" t="s">
        <v>17</v>
      </c>
      <c r="L33" s="105" t="s">
        <v>18</v>
      </c>
      <c r="M33" s="250" t="s">
        <v>226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</row>
    <row r="34" spans="1:40" s="75" customFormat="1" ht="17" customHeight="1" thickBot="1" x14ac:dyDescent="0.2">
      <c r="A34" s="164"/>
      <c r="B34" s="241"/>
      <c r="C34" s="76"/>
      <c r="D34" s="76"/>
      <c r="E34" s="76"/>
      <c r="F34" s="78"/>
      <c r="G34" s="76"/>
      <c r="H34" s="233"/>
      <c r="I34" s="274"/>
      <c r="J34" s="78"/>
      <c r="K34" s="78"/>
      <c r="L34" s="78"/>
      <c r="M34" s="251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</row>
    <row r="35" spans="1:40" ht="17" customHeight="1" x14ac:dyDescent="0.15">
      <c r="B35" s="236"/>
      <c r="C35" s="258" t="s">
        <v>215</v>
      </c>
      <c r="D35" s="33" t="s">
        <v>214</v>
      </c>
      <c r="E35" s="7" t="s">
        <v>88</v>
      </c>
      <c r="F35" s="8" t="s">
        <v>14</v>
      </c>
      <c r="G35" s="107" t="s">
        <v>28</v>
      </c>
      <c r="H35" s="265">
        <v>0.1</v>
      </c>
      <c r="I35" s="278">
        <v>27</v>
      </c>
      <c r="J35" s="158"/>
      <c r="K35" s="96" t="s">
        <v>17</v>
      </c>
      <c r="L35" s="97" t="s">
        <v>18</v>
      </c>
      <c r="M35" s="249" t="s">
        <v>220</v>
      </c>
    </row>
    <row r="36" spans="1:40" ht="17" customHeight="1" x14ac:dyDescent="0.15">
      <c r="B36" s="236"/>
      <c r="C36" s="258" t="s">
        <v>218</v>
      </c>
      <c r="D36" s="33" t="s">
        <v>216</v>
      </c>
      <c r="E36" s="34" t="s">
        <v>88</v>
      </c>
      <c r="F36" s="8" t="s">
        <v>14</v>
      </c>
      <c r="G36" s="107" t="s">
        <v>28</v>
      </c>
      <c r="H36" s="276">
        <v>0.2</v>
      </c>
      <c r="I36" s="278">
        <v>25</v>
      </c>
      <c r="J36" s="158"/>
      <c r="K36" s="96" t="s">
        <v>17</v>
      </c>
      <c r="L36" s="97" t="s">
        <v>18</v>
      </c>
      <c r="M36" s="249" t="s">
        <v>220</v>
      </c>
    </row>
    <row r="37" spans="1:40" s="206" customFormat="1" ht="17" customHeight="1" thickBot="1" x14ac:dyDescent="0.2">
      <c r="A37" s="197"/>
      <c r="B37" s="237"/>
      <c r="C37" s="259" t="s">
        <v>219</v>
      </c>
      <c r="D37" s="200" t="s">
        <v>217</v>
      </c>
      <c r="E37" s="220" t="s">
        <v>88</v>
      </c>
      <c r="F37" s="101" t="s">
        <v>14</v>
      </c>
      <c r="G37" s="110" t="s">
        <v>28</v>
      </c>
      <c r="H37" s="283">
        <v>0.15</v>
      </c>
      <c r="I37" s="286">
        <v>42</v>
      </c>
      <c r="J37" s="198"/>
      <c r="K37" s="104" t="s">
        <v>17</v>
      </c>
      <c r="L37" s="105" t="s">
        <v>18</v>
      </c>
      <c r="M37" s="250" t="s">
        <v>221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</row>
    <row r="38" spans="1:40" ht="17" customHeight="1" x14ac:dyDescent="0.15">
      <c r="F38" s="158"/>
      <c r="G38" s="158"/>
      <c r="H38" s="171"/>
      <c r="I38" s="159"/>
      <c r="J38" s="158"/>
      <c r="K38" s="158"/>
      <c r="L38" s="158"/>
      <c r="M38" s="158"/>
    </row>
    <row r="39" spans="1:40" ht="17" customHeight="1" x14ac:dyDescent="0.15">
      <c r="A39" s="171" t="s">
        <v>201</v>
      </c>
      <c r="B39" s="171" t="s">
        <v>234</v>
      </c>
    </row>
    <row r="40" spans="1:40" ht="17" customHeight="1" x14ac:dyDescent="0.15">
      <c r="D40" s="158">
        <v>21</v>
      </c>
    </row>
    <row r="41" spans="1:40" ht="17" customHeight="1" x14ac:dyDescent="0.15">
      <c r="A41" s="202">
        <f>SUM(3/9)</f>
        <v>0.33333333333333331</v>
      </c>
      <c r="B41" s="202">
        <f>SUM(10 / 9)</f>
        <v>1.1111111111111112</v>
      </c>
    </row>
    <row r="42" spans="1:40" ht="17" customHeight="1" x14ac:dyDescent="0.15">
      <c r="B42" s="171" t="s">
        <v>235</v>
      </c>
      <c r="C42" s="158"/>
      <c r="D42" s="158"/>
    </row>
    <row r="43" spans="1:40" ht="17" customHeight="1" x14ac:dyDescent="0.15">
      <c r="B43" s="171" t="s">
        <v>227</v>
      </c>
      <c r="C43" s="158"/>
      <c r="D43" s="158"/>
    </row>
    <row r="44" spans="1:40" ht="17" customHeight="1" x14ac:dyDescent="0.15">
      <c r="C44" s="158"/>
      <c r="D44" s="158"/>
    </row>
    <row r="45" spans="1:40" ht="17" customHeight="1" x14ac:dyDescent="0.15">
      <c r="C45" s="158"/>
      <c r="D45" s="158"/>
    </row>
    <row r="46" spans="1:40" ht="17" customHeight="1" x14ac:dyDescent="0.15">
      <c r="C46" s="158"/>
      <c r="D46" s="158"/>
      <c r="E46" s="158"/>
      <c r="F46" s="158"/>
      <c r="G46" s="158"/>
      <c r="H46" s="275"/>
      <c r="I46" s="159"/>
      <c r="J46" s="158"/>
      <c r="K46" s="158"/>
      <c r="L46" s="158"/>
      <c r="M46" s="158"/>
    </row>
    <row r="47" spans="1:40" ht="17" customHeight="1" x14ac:dyDescent="0.15">
      <c r="C47" s="158"/>
      <c r="D47" s="158"/>
      <c r="E47" s="158"/>
      <c r="F47" s="158"/>
      <c r="G47" s="158"/>
      <c r="H47" s="275"/>
      <c r="I47" s="159"/>
      <c r="J47" s="158"/>
      <c r="K47" s="158"/>
      <c r="L47" s="158"/>
      <c r="M47" s="158"/>
    </row>
    <row r="48" spans="1:40" ht="17" customHeight="1" x14ac:dyDescent="0.15">
      <c r="C48" s="158"/>
      <c r="D48" s="158"/>
      <c r="E48" s="158"/>
      <c r="F48" s="158"/>
      <c r="G48" s="158"/>
      <c r="H48" s="275"/>
      <c r="I48" s="159"/>
      <c r="J48" s="158"/>
      <c r="K48" s="158"/>
      <c r="L48" s="158"/>
      <c r="M48" s="158"/>
    </row>
    <row r="49" spans="3:13" ht="17" customHeight="1" x14ac:dyDescent="0.15">
      <c r="C49" s="158"/>
      <c r="D49" s="158"/>
      <c r="E49" s="158"/>
      <c r="F49" s="158"/>
      <c r="G49" s="158"/>
      <c r="H49" s="171"/>
      <c r="I49" s="159"/>
      <c r="J49" s="158"/>
      <c r="K49" s="158"/>
      <c r="L49" s="158"/>
      <c r="M49" s="158"/>
    </row>
    <row r="50" spans="3:13" ht="17" customHeight="1" x14ac:dyDescent="0.15">
      <c r="C50" s="158"/>
      <c r="D50" s="158"/>
      <c r="E50" s="158"/>
      <c r="F50" s="158"/>
      <c r="G50" s="158"/>
      <c r="H50" s="275"/>
      <c r="I50" s="159"/>
      <c r="J50" s="158"/>
      <c r="K50" s="158"/>
      <c r="L50" s="158"/>
      <c r="M50" s="158"/>
    </row>
    <row r="51" spans="3:13" ht="17" customHeight="1" x14ac:dyDescent="0.15">
      <c r="C51" s="158"/>
      <c r="D51" s="158"/>
      <c r="E51" s="158"/>
      <c r="F51" s="158"/>
      <c r="G51" s="158"/>
      <c r="H51" s="275"/>
      <c r="I51" s="159"/>
      <c r="J51" s="158"/>
      <c r="K51" s="158"/>
      <c r="L51" s="158"/>
      <c r="M51" s="158"/>
    </row>
    <row r="52" spans="3:13" ht="17" customHeight="1" x14ac:dyDescent="0.15">
      <c r="C52" s="158"/>
      <c r="D52" s="158"/>
      <c r="E52" s="158"/>
      <c r="F52" s="158"/>
      <c r="G52" s="158"/>
      <c r="H52" s="275"/>
      <c r="I52" s="159"/>
      <c r="J52" s="158"/>
      <c r="K52" s="158"/>
      <c r="L52" s="158"/>
      <c r="M52" s="158"/>
    </row>
    <row r="53" spans="3:13" ht="17" customHeight="1" x14ac:dyDescent="0.15">
      <c r="C53" s="158"/>
      <c r="D53" s="158"/>
      <c r="E53" s="158"/>
      <c r="F53" s="158"/>
      <c r="G53" s="158"/>
      <c r="H53" s="171"/>
      <c r="I53" s="159"/>
      <c r="J53" s="158"/>
      <c r="K53" s="158"/>
      <c r="L53" s="158"/>
      <c r="M53" s="158"/>
    </row>
    <row r="54" spans="3:13" ht="17" customHeight="1" x14ac:dyDescent="0.15">
      <c r="C54" s="158"/>
      <c r="D54" s="158"/>
      <c r="E54" s="158"/>
      <c r="F54" s="158"/>
      <c r="G54" s="158"/>
      <c r="H54" s="275"/>
      <c r="I54" s="159"/>
      <c r="J54" s="158"/>
      <c r="K54" s="158"/>
      <c r="L54" s="158"/>
      <c r="M54" s="158"/>
    </row>
    <row r="55" spans="3:13" ht="17" customHeight="1" x14ac:dyDescent="0.15">
      <c r="C55" s="158"/>
      <c r="D55" s="158"/>
      <c r="E55" s="158"/>
      <c r="F55" s="158"/>
      <c r="G55" s="158"/>
      <c r="H55" s="275"/>
      <c r="I55" s="159"/>
      <c r="J55" s="158"/>
      <c r="K55" s="158"/>
      <c r="L55" s="158"/>
      <c r="M55" s="158"/>
    </row>
    <row r="56" spans="3:13" x14ac:dyDescent="0.15">
      <c r="C56" s="158"/>
      <c r="D56" s="158"/>
      <c r="E56" s="158"/>
      <c r="F56" s="158"/>
      <c r="G56" s="158"/>
      <c r="H56" s="275"/>
      <c r="I56" s="159"/>
      <c r="J56" s="158"/>
      <c r="K56" s="158"/>
      <c r="L56" s="158"/>
      <c r="M56" s="158"/>
    </row>
  </sheetData>
  <phoneticPr fontId="19" type="noConversion"/>
  <conditionalFormatting sqref="D2:D7 D27">
    <cfRule type="endsWith" dxfId="122" priority="112" operator="endsWith" text="*">
      <formula>RIGHT((D2),LEN("*"))=("*")</formula>
    </cfRule>
  </conditionalFormatting>
  <conditionalFormatting sqref="D10:D18">
    <cfRule type="endsWith" dxfId="121" priority="15" operator="endsWith" text="*">
      <formula>RIGHT((D10),LEN("*"))=("*")</formula>
    </cfRule>
  </conditionalFormatting>
  <conditionalFormatting sqref="D22:D24">
    <cfRule type="endsWith" dxfId="120" priority="37" operator="endsWith" text="*">
      <formula>RIGHT((D22),LEN("*"))=("*")</formula>
    </cfRule>
  </conditionalFormatting>
  <conditionalFormatting sqref="D31:D38">
    <cfRule type="endsWith" dxfId="119" priority="95" operator="endsWith" text="*">
      <formula>RIGHT((D31),LEN("*"))=("*")</formula>
    </cfRule>
  </conditionalFormatting>
  <conditionalFormatting sqref="E1:E38">
    <cfRule type="containsText" dxfId="118" priority="100" operator="containsText" text="Elective">
      <formula>NOT(ISERROR(SEARCH(("Elective"),(E1))))</formula>
    </cfRule>
  </conditionalFormatting>
  <conditionalFormatting sqref="E2:E38">
    <cfRule type="containsText" dxfId="117" priority="94" operator="containsText" text="Core">
      <formula>NOT(ISERROR(SEARCH(("Core"),(E2))))</formula>
    </cfRule>
    <cfRule type="containsText" dxfId="116" priority="93" operator="containsText" text="pathway">
      <formula>NOT(ISERROR(SEARCH(("pathway"),(E2))))</formula>
    </cfRule>
  </conditionalFormatting>
  <conditionalFormatting sqref="F2:F13 F30:F31 F34:F37">
    <cfRule type="beginsWith" dxfId="115" priority="119" operator="beginsWith" text="Python">
      <formula>LEFT((F2),LEN("Python"))=("Python")</formula>
    </cfRule>
    <cfRule type="beginsWith" dxfId="114" priority="118" operator="beginsWith" text="R">
      <formula>LEFT((F2),LEN("R"))=("R")</formula>
    </cfRule>
  </conditionalFormatting>
  <conditionalFormatting sqref="F14">
    <cfRule type="containsText" dxfId="113" priority="44" operator="containsText" text="1 submission">
      <formula>NOT(ISERROR(SEARCH(("1 submission"),(L14))))</formula>
    </cfRule>
  </conditionalFormatting>
  <conditionalFormatting sqref="F14:F16 F22:F24">
    <cfRule type="beginsWith" dxfId="112" priority="42" operator="beginsWith" text="R">
      <formula>LEFT((F14),LEN("R"))=("R")</formula>
    </cfRule>
    <cfRule type="beginsWith" dxfId="111" priority="43" operator="beginsWith" text="Python">
      <formula>LEFT((F14),LEN("Python"))=("Python")</formula>
    </cfRule>
  </conditionalFormatting>
  <conditionalFormatting sqref="F17:F18">
    <cfRule type="beginsWith" dxfId="110" priority="26" operator="beginsWith" text="Python">
      <formula>LEFT((F17),LEN("Python"))=("Python")</formula>
    </cfRule>
    <cfRule type="beginsWith" dxfId="109" priority="25" operator="beginsWith" text="R">
      <formula>LEFT((F17),LEN("R"))=("R")</formula>
    </cfRule>
  </conditionalFormatting>
  <conditionalFormatting sqref="F27:F29">
    <cfRule type="beginsWith" dxfId="108" priority="8" operator="beginsWith" text="Python">
      <formula>LEFT((F27),LEN("Python"))=("Python")</formula>
    </cfRule>
    <cfRule type="beginsWith" dxfId="107" priority="7" operator="beginsWith" text="R">
      <formula>LEFT((F27),LEN("R"))=("R")</formula>
    </cfRule>
    <cfRule type="containsText" dxfId="106" priority="6" operator="containsText" text="Programming">
      <formula>NOT(ISERROR(SEARCH(("Programming"),(F27))))</formula>
    </cfRule>
    <cfRule type="containsText" dxfId="105" priority="5" operator="containsText" text="Exam">
      <formula>NOT(ISERROR(SEARCH(("Exam"),(F27))))</formula>
    </cfRule>
    <cfRule type="containsText" dxfId="104" priority="4" operator="containsText" text="Project">
      <formula>NOT(ISERROR(SEARCH(("Project"),(F27))))</formula>
    </cfRule>
    <cfRule type="containsText" dxfId="103" priority="3" operator="containsText" text="Essay">
      <formula>NOT(ISERROR(SEARCH(("Essay"),(F27))))</formula>
    </cfRule>
    <cfRule type="containsText" dxfId="102" priority="2" operator="containsText" text="1 submission">
      <formula>NOT(ISERROR(SEARCH(("1 submission"),(L27))))</formula>
    </cfRule>
  </conditionalFormatting>
  <conditionalFormatting sqref="F31">
    <cfRule type="containsText" dxfId="101" priority="13" operator="containsText" text="Exam">
      <formula>NOT(ISERROR(SEARCH(("Exam"),(F31))))</formula>
    </cfRule>
    <cfRule type="containsText" dxfId="100" priority="12" operator="containsText" text="Project">
      <formula>NOT(ISERROR(SEARCH(("Project"),(F31))))</formula>
    </cfRule>
    <cfRule type="containsText" dxfId="99" priority="11" operator="containsText" text="Essay">
      <formula>NOT(ISERROR(SEARCH(("Essay"),(F31))))</formula>
    </cfRule>
    <cfRule type="containsText" dxfId="98" priority="14" operator="containsText" text="Programming">
      <formula>NOT(ISERROR(SEARCH(("Programming"),(F31))))</formula>
    </cfRule>
  </conditionalFormatting>
  <conditionalFormatting sqref="F35:F36">
    <cfRule type="containsText" dxfId="97" priority="48" operator="containsText" text="1 submission">
      <formula>NOT(ISERROR(SEARCH(("1 submission"),(L35))))</formula>
    </cfRule>
  </conditionalFormatting>
  <conditionalFormatting sqref="F36">
    <cfRule type="containsText" dxfId="96" priority="47" operator="containsText" text="Yes">
      <formula>NOT(ISERROR(SEARCH(("Yes"),(J36))))</formula>
    </cfRule>
  </conditionalFormatting>
  <conditionalFormatting sqref="F2:G13 F30:G30">
    <cfRule type="containsText" dxfId="95" priority="105" operator="containsText" text="Essay">
      <formula>NOT(ISERROR(SEARCH(("Essay"),(F2))))</formula>
    </cfRule>
    <cfRule type="containsText" dxfId="94" priority="107" operator="containsText" text="Exam">
      <formula>NOT(ISERROR(SEARCH(("Exam"),(F2))))</formula>
    </cfRule>
    <cfRule type="containsText" dxfId="93" priority="108" operator="containsText" text="Programming">
      <formula>NOT(ISERROR(SEARCH(("Programming"),(F2))))</formula>
    </cfRule>
    <cfRule type="containsText" dxfId="92" priority="106" operator="containsText" text="Project">
      <formula>NOT(ISERROR(SEARCH(("Project"),(F2))))</formula>
    </cfRule>
  </conditionalFormatting>
  <conditionalFormatting sqref="F4:G5 L1">
    <cfRule type="containsText" dxfId="91" priority="104" operator="containsText" text="1 submission">
      <formula>NOT(ISERROR(SEARCH(("1 submission"),(L1))))</formula>
    </cfRule>
  </conditionalFormatting>
  <conditionalFormatting sqref="F14:G14">
    <cfRule type="containsText" dxfId="90" priority="30" operator="containsText" text="Yes">
      <formula>NOT(ISERROR(SEARCH(("Yes"),(J14))))</formula>
    </cfRule>
  </conditionalFormatting>
  <conditionalFormatting sqref="F14:G16 F22:G24">
    <cfRule type="containsText" dxfId="89" priority="32" operator="containsText" text="Essay">
      <formula>NOT(ISERROR(SEARCH(("Essay"),(F14))))</formula>
    </cfRule>
    <cfRule type="containsText" dxfId="88" priority="33" operator="containsText" text="Project">
      <formula>NOT(ISERROR(SEARCH(("Project"),(F14))))</formula>
    </cfRule>
    <cfRule type="containsText" dxfId="87" priority="34" operator="containsText" text="Exam">
      <formula>NOT(ISERROR(SEARCH(("Exam"),(F14))))</formula>
    </cfRule>
    <cfRule type="containsText" dxfId="86" priority="35" operator="containsText" text="Programming">
      <formula>NOT(ISERROR(SEARCH(("Programming"),(F14))))</formula>
    </cfRule>
  </conditionalFormatting>
  <conditionalFormatting sqref="F17:G18">
    <cfRule type="containsText" dxfId="85" priority="23" operator="containsText" text="Programming">
      <formula>NOT(ISERROR(SEARCH(("Programming"),(F17))))</formula>
    </cfRule>
    <cfRule type="containsText" dxfId="84" priority="22" operator="containsText" text="Exam">
      <formula>NOT(ISERROR(SEARCH(("Exam"),(F17))))</formula>
    </cfRule>
    <cfRule type="containsText" dxfId="83" priority="21" operator="containsText" text="Project">
      <formula>NOT(ISERROR(SEARCH(("Project"),(F17))))</formula>
    </cfRule>
    <cfRule type="containsText" dxfId="82" priority="20" operator="containsText" text="Essay">
      <formula>NOT(ISERROR(SEARCH(("Essay"),(F17))))</formula>
    </cfRule>
    <cfRule type="containsText" dxfId="81" priority="19" operator="containsText" text="1 submission">
      <formula>NOT(ISERROR(SEARCH(("1 submission"),(L17))))</formula>
    </cfRule>
  </conditionalFormatting>
  <conditionalFormatting sqref="F34:G37">
    <cfRule type="containsText" dxfId="80" priority="52" operator="containsText" text="Programming">
      <formula>NOT(ISERROR(SEARCH(("Programming"),(F34))))</formula>
    </cfRule>
    <cfRule type="containsText" dxfId="79" priority="51" operator="containsText" text="Exam">
      <formula>NOT(ISERROR(SEARCH(("Exam"),(F34))))</formula>
    </cfRule>
    <cfRule type="containsText" dxfId="78" priority="50" operator="containsText" text="Project">
      <formula>NOT(ISERROR(SEARCH(("Project"),(F34))))</formula>
    </cfRule>
    <cfRule type="containsText" dxfId="77" priority="49" operator="containsText" text="Essay">
      <formula>NOT(ISERROR(SEARCH(("Essay"),(F34))))</formula>
    </cfRule>
  </conditionalFormatting>
  <conditionalFormatting sqref="G14">
    <cfRule type="containsText" dxfId="76" priority="46" operator="containsText" text="1 submission">
      <formula>NOT(ISERROR(SEARCH(("1 submission"),(#REF!))))</formula>
    </cfRule>
  </conditionalFormatting>
  <conditionalFormatting sqref="G25:G29">
    <cfRule type="containsText" dxfId="75" priority="58" operator="containsText" text="Programming">
      <formula>NOT(ISERROR(SEARCH(("Programming"),(G25))))</formula>
    </cfRule>
    <cfRule type="containsText" dxfId="74" priority="55" operator="containsText" text="Essay">
      <formula>NOT(ISERROR(SEARCH(("Essay"),(G25))))</formula>
    </cfRule>
    <cfRule type="containsText" dxfId="73" priority="56" operator="containsText" text="Project">
      <formula>NOT(ISERROR(SEARCH(("Project"),(G25))))</formula>
    </cfRule>
    <cfRule type="containsText" dxfId="72" priority="57" operator="containsText" text="Exam">
      <formula>NOT(ISERROR(SEARCH(("Exam"),(G25))))</formula>
    </cfRule>
  </conditionalFormatting>
  <conditionalFormatting sqref="G27:G28">
    <cfRule type="containsText" dxfId="71" priority="54" operator="containsText" text="1 submission">
      <formula>NOT(ISERROR(SEARCH(("1 submission"),(M27))))</formula>
    </cfRule>
  </conditionalFormatting>
  <conditionalFormatting sqref="G28">
    <cfRule type="containsText" dxfId="70" priority="53" operator="containsText" text="Yes">
      <formula>NOT(ISERROR(SEARCH(("Yes"),(K28))))</formula>
    </cfRule>
  </conditionalFormatting>
  <conditionalFormatting sqref="G31:G33">
    <cfRule type="containsText" dxfId="69" priority="63" operator="containsText" text="Essay">
      <formula>NOT(ISERROR(SEARCH(("Essay"),(G31))))</formula>
    </cfRule>
    <cfRule type="containsText" dxfId="68" priority="64" operator="containsText" text="Project">
      <formula>NOT(ISERROR(SEARCH(("Project"),(G31))))</formula>
    </cfRule>
    <cfRule type="containsText" dxfId="67" priority="65" operator="containsText" text="Exam">
      <formula>NOT(ISERROR(SEARCH(("Exam"),(G31))))</formula>
    </cfRule>
    <cfRule type="containsText" dxfId="66" priority="66" operator="containsText" text="Programming">
      <formula>NOT(ISERROR(SEARCH(("Programming"),(G31))))</formula>
    </cfRule>
  </conditionalFormatting>
  <conditionalFormatting sqref="H2:H13 H34 H30 H24:H26">
    <cfRule type="colorScale" priority="498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15:H16 H22:H23">
    <cfRule type="colorScale" priority="36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H17">
    <cfRule type="colorScale" priority="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18">
    <cfRule type="colorScale" priority="29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14:I16 I22:I23">
    <cfRule type="colorScale" priority="41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17:I18">
    <cfRule type="colorScale" priority="2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I34 I30 I2:I13 I24">
    <cfRule type="colorScale" priority="116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6 J22:J24">
    <cfRule type="containsText" dxfId="65" priority="38" operator="containsText" text="A">
      <formula>NOT(ISERROR(SEARCH(("A"),(J2))))</formula>
    </cfRule>
    <cfRule type="containsText" dxfId="64" priority="40" operator="containsText" text="I">
      <formula>NOT(ISERROR(SEARCH(("I"),(J2))))</formula>
    </cfRule>
    <cfRule type="containsText" dxfId="63" priority="39" operator="containsText" text="B">
      <formula>NOT(ISERROR(SEARCH(("B"),(J2))))</formula>
    </cfRule>
  </conditionalFormatting>
  <conditionalFormatting sqref="J14 J15:K16 J22:K23">
    <cfRule type="containsText" dxfId="62" priority="45" operator="containsText" text="Yes">
      <formula>NOT(ISERROR(SEARCH(("Yes"),(#REF!))))</formula>
    </cfRule>
  </conditionalFormatting>
  <conditionalFormatting sqref="J14 L15:L16 L22:L23">
    <cfRule type="containsText" dxfId="61" priority="31" operator="containsText" text="1 submission">
      <formula>NOT(ISERROR(SEARCH(("1 submission"),(N14))))</formula>
    </cfRule>
  </conditionalFormatting>
  <conditionalFormatting sqref="J17:J18">
    <cfRule type="containsText" dxfId="60" priority="18" operator="containsText" text="I">
      <formula>NOT(ISERROR(SEARCH(("I"),(J17))))</formula>
    </cfRule>
    <cfRule type="containsText" dxfId="59" priority="17" operator="containsText" text="B">
      <formula>NOT(ISERROR(SEARCH(("B"),(J17))))</formula>
    </cfRule>
    <cfRule type="containsText" dxfId="58" priority="16" operator="containsText" text="A">
      <formula>NOT(ISERROR(SEARCH(("A"),(J17))))</formula>
    </cfRule>
  </conditionalFormatting>
  <conditionalFormatting sqref="J30 J34">
    <cfRule type="containsText" dxfId="57" priority="96" operator="containsText" text="A">
      <formula>NOT(ISERROR(SEARCH(("A"),(J30))))</formula>
    </cfRule>
    <cfRule type="containsText" dxfId="56" priority="97" operator="containsText" text="B">
      <formula>NOT(ISERROR(SEARCH(("B"),(J30))))</formula>
    </cfRule>
    <cfRule type="containsText" dxfId="55" priority="98" operator="containsText" text="I">
      <formula>NOT(ISERROR(SEARCH(("I"),(J30))))</formula>
    </cfRule>
  </conditionalFormatting>
  <conditionalFormatting sqref="J1:K1 F5:G5">
    <cfRule type="containsText" dxfId="54" priority="103" operator="containsText" text="Yes">
      <formula>NOT(ISERROR(SEARCH(("Yes"),(J1))))</formula>
    </cfRule>
  </conditionalFormatting>
  <conditionalFormatting sqref="J2:K3">
    <cfRule type="containsText" dxfId="53" priority="174" operator="containsText" text="Yes">
      <formula>NOT(ISERROR(SEARCH(("Yes"),(N46))))</formula>
    </cfRule>
  </conditionalFormatting>
  <conditionalFormatting sqref="J4:K4">
    <cfRule type="containsText" dxfId="52" priority="479" operator="containsText" text="Yes">
      <formula>NOT(ISERROR(SEARCH(("Yes"),(#REF!))))</formula>
    </cfRule>
  </conditionalFormatting>
  <conditionalFormatting sqref="J5:K8">
    <cfRule type="containsText" dxfId="51" priority="480" operator="containsText" text="Yes">
      <formula>NOT(ISERROR(SEARCH(("Yes"),(N54))))</formula>
    </cfRule>
  </conditionalFormatting>
  <conditionalFormatting sqref="J7:K9">
    <cfRule type="containsText" dxfId="50" priority="462" operator="containsText" text="Yes">
      <formula>NOT(ISERROR(SEARCH(("Yes"),(#REF!))))</formula>
    </cfRule>
  </conditionalFormatting>
  <conditionalFormatting sqref="J9:K9">
    <cfRule type="containsText" dxfId="49" priority="481" operator="containsText" text="Yes">
      <formula>NOT(ISERROR(SEARCH(("Yes"),(N57))))</formula>
    </cfRule>
  </conditionalFormatting>
  <conditionalFormatting sqref="J10:K12">
    <cfRule type="containsText" dxfId="48" priority="338" operator="containsText" text="Yes">
      <formula>NOT(ISERROR(SEARCH(("Yes"),(N48))))</formula>
    </cfRule>
  </conditionalFormatting>
  <conditionalFormatting sqref="J13:K13">
    <cfRule type="containsText" dxfId="47" priority="495" operator="containsText" text="Yes">
      <formula>NOT(ISERROR(SEARCH(("Yes"),(N53))))</formula>
    </cfRule>
  </conditionalFormatting>
  <conditionalFormatting sqref="J17:K18">
    <cfRule type="containsText" dxfId="46" priority="27" operator="containsText" text="Yes">
      <formula>NOT(ISERROR(SEARCH(("Yes"),(N30))))</formula>
    </cfRule>
  </conditionalFormatting>
  <conditionalFormatting sqref="J24:K24">
    <cfRule type="containsText" dxfId="45" priority="483" operator="containsText" text="Yes">
      <formula>NOT(ISERROR(SEARCH(("Yes"),(#REF!))))</formula>
    </cfRule>
  </conditionalFormatting>
  <conditionalFormatting sqref="J30:K30">
    <cfRule type="containsText" dxfId="44" priority="429" operator="containsText" text="Yes">
      <formula>NOT(ISERROR(SEARCH(("Yes"),(N57))))</formula>
    </cfRule>
  </conditionalFormatting>
  <conditionalFormatting sqref="J34:K34">
    <cfRule type="containsText" dxfId="43" priority="411" operator="containsText" text="Yes">
      <formula>NOT(ISERROR(SEARCH(("Yes"),(N57))))</formula>
    </cfRule>
  </conditionalFormatting>
  <conditionalFormatting sqref="J4:M4 H4">
    <cfRule type="containsText" dxfId="42" priority="474" operator="containsText" text="1 submission">
      <formula>NOT(ISERROR(SEARCH(("1 submission"),(#REF!))))</formula>
    </cfRule>
  </conditionalFormatting>
  <conditionalFormatting sqref="K14">
    <cfRule type="containsText" dxfId="41" priority="10" operator="containsText" text="Yes">
      <formula>NOT(ISERROR(SEARCH(("Yes"),(O54))))</formula>
    </cfRule>
  </conditionalFormatting>
  <conditionalFormatting sqref="K27">
    <cfRule type="containsText" dxfId="40" priority="73" operator="containsText" text="1 submission">
      <formula>NOT(ISERROR(SEARCH(("1 submission"),(#REF!))))</formula>
    </cfRule>
    <cfRule type="containsText" dxfId="39" priority="74" operator="containsText" text="Yes">
      <formula>NOT(ISERROR(SEARCH(("Yes"),(#REF!))))</formula>
    </cfRule>
  </conditionalFormatting>
  <conditionalFormatting sqref="K28:K29">
    <cfRule type="containsText" dxfId="38" priority="75" operator="containsText" text="Yes">
      <formula>NOT(ISERROR(SEARCH(("Yes"),(O77))))</formula>
    </cfRule>
  </conditionalFormatting>
  <conditionalFormatting sqref="K31">
    <cfRule type="containsText" dxfId="37" priority="70" operator="containsText" text="1 submission">
      <formula>NOT(ISERROR(SEARCH(("1 submission"),(#REF!))))</formula>
    </cfRule>
    <cfRule type="containsText" dxfId="36" priority="71" operator="containsText" text="Yes">
      <formula>NOT(ISERROR(SEARCH(("Yes"),(#REF!))))</formula>
    </cfRule>
  </conditionalFormatting>
  <conditionalFormatting sqref="K32:K33">
    <cfRule type="containsText" dxfId="35" priority="72" operator="containsText" text="Yes">
      <formula>NOT(ISERROR(SEARCH(("Yes"),(O81))))</formula>
    </cfRule>
  </conditionalFormatting>
  <conditionalFormatting sqref="K35">
    <cfRule type="containsText" dxfId="34" priority="67" operator="containsText" text="1 submission">
      <formula>NOT(ISERROR(SEARCH(("1 submission"),(#REF!))))</formula>
    </cfRule>
    <cfRule type="containsText" dxfId="33" priority="68" operator="containsText" text="Yes">
      <formula>NOT(ISERROR(SEARCH(("Yes"),(#REF!))))</formula>
    </cfRule>
  </conditionalFormatting>
  <conditionalFormatting sqref="K36:K37">
    <cfRule type="containsText" dxfId="32" priority="69" operator="containsText" text="Yes">
      <formula>NOT(ISERROR(SEARCH(("Yes"),(O85))))</formula>
    </cfRule>
  </conditionalFormatting>
  <conditionalFormatting sqref="L5:L8">
    <cfRule type="containsText" dxfId="31" priority="478" operator="containsText" text="1 submission">
      <formula>NOT(ISERROR(SEARCH(("1 submission"),(R54))))</formula>
    </cfRule>
  </conditionalFormatting>
  <conditionalFormatting sqref="L7">
    <cfRule type="containsText" dxfId="30" priority="468" operator="containsText" text="1 submission">
      <formula>NOT(ISERROR(SEARCH(("1 submission"),(#REF!))))</formula>
    </cfRule>
  </conditionalFormatting>
  <conditionalFormatting sqref="L8">
    <cfRule type="containsText" dxfId="29" priority="489" operator="containsText" text="1 submission">
      <formula>NOT(ISERROR(SEARCH(("1 submission"),(#REF!))))</formula>
    </cfRule>
  </conditionalFormatting>
  <conditionalFormatting sqref="L9">
    <cfRule type="containsText" dxfId="28" priority="485" operator="containsText" text="1 submission">
      <formula>NOT(ISERROR(SEARCH(("1 submission"),(R57))))</formula>
    </cfRule>
    <cfRule type="containsText" dxfId="27" priority="484" operator="containsText" text="1 submission">
      <formula>NOT(ISERROR(SEARCH(("1 submission"),(#REF!))))</formula>
    </cfRule>
  </conditionalFormatting>
  <conditionalFormatting sqref="L10:L12">
    <cfRule type="containsText" dxfId="26" priority="340" operator="containsText" text="1 submission">
      <formula>NOT(ISERROR(SEARCH(("1 submission"),(R48))))</formula>
    </cfRule>
  </conditionalFormatting>
  <conditionalFormatting sqref="L13">
    <cfRule type="containsText" dxfId="25" priority="497" operator="containsText" text="1 submission">
      <formula>NOT(ISERROR(SEARCH(("1 submission"),(R53))))</formula>
    </cfRule>
  </conditionalFormatting>
  <conditionalFormatting sqref="L14">
    <cfRule type="containsText" dxfId="24" priority="9" operator="containsText" text="1 submission">
      <formula>NOT(ISERROR(SEARCH(("1 submission"),(R27))))</formula>
    </cfRule>
  </conditionalFormatting>
  <conditionalFormatting sqref="L17:L18">
    <cfRule type="containsText" dxfId="23" priority="28" operator="containsText" text="1 submission">
      <formula>NOT(ISERROR(SEARCH(("1 submission"),(R30))))</formula>
    </cfRule>
  </conditionalFormatting>
  <conditionalFormatting sqref="L24">
    <cfRule type="containsText" dxfId="22" priority="486" operator="containsText" text="1 submission">
      <formula>NOT(ISERROR(SEARCH(("1 submission"),(#REF!))))</formula>
    </cfRule>
  </conditionalFormatting>
  <conditionalFormatting sqref="L27:L28">
    <cfRule type="containsText" dxfId="21" priority="449" operator="containsText" text="1 submission">
      <formula>NOT(ISERROR(SEARCH(("1 submission"),(R56))))</formula>
    </cfRule>
  </conditionalFormatting>
  <conditionalFormatting sqref="L29">
    <cfRule type="containsText" dxfId="20" priority="440" operator="containsText" text="1 submission">
      <formula>NOT(ISERROR(SEARCH(("1 submission"),(R57))))</formula>
    </cfRule>
  </conditionalFormatting>
  <conditionalFormatting sqref="L30">
    <cfRule type="containsText" dxfId="19" priority="431" operator="containsText" text="1 submission">
      <formula>NOT(ISERROR(SEARCH(("1 submission"),(R57))))</formula>
    </cfRule>
  </conditionalFormatting>
  <conditionalFormatting sqref="L31:L32">
    <cfRule type="containsText" dxfId="18" priority="76" operator="containsText" text="1 submission">
      <formula>NOT(ISERROR(SEARCH(("1 submission"),(R71))))</formula>
    </cfRule>
  </conditionalFormatting>
  <conditionalFormatting sqref="L33">
    <cfRule type="containsText" dxfId="17" priority="78" operator="containsText" text="1 submission">
      <formula>NOT(ISERROR(SEARCH(("1 submission"),(R45))))</formula>
    </cfRule>
  </conditionalFormatting>
  <conditionalFormatting sqref="L34">
    <cfRule type="containsText" dxfId="16" priority="413" operator="containsText" text="1 submission">
      <formula>NOT(ISERROR(SEARCH(("1 submission"),(R57))))</formula>
    </cfRule>
  </conditionalFormatting>
  <conditionalFormatting sqref="L35:L37">
    <cfRule type="containsText" dxfId="15" priority="79" operator="containsText" text="1 submission">
      <formula>NOT(ISERROR(SEARCH(("1 submission"),(R47))))</formula>
    </cfRule>
  </conditionalFormatting>
  <conditionalFormatting sqref="M2 L2:L3">
    <cfRule type="containsText" dxfId="14" priority="175" operator="containsText" text="1 submission">
      <formula>NOT(ISERROR(SEARCH(("1 submission"),(R46))))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60"/>
  <sheetViews>
    <sheetView topLeftCell="A8" workbookViewId="0">
      <selection activeCell="B46" sqref="B46:F46"/>
    </sheetView>
  </sheetViews>
  <sheetFormatPr baseColWidth="10" defaultRowHeight="16" customHeight="1" x14ac:dyDescent="0.2"/>
  <cols>
    <col min="1" max="1" width="17" style="170" bestFit="1" customWidth="1"/>
    <col min="2" max="2" width="10.83203125" style="170"/>
    <col min="3" max="3" width="11.6640625" style="172" bestFit="1" customWidth="1"/>
    <col min="4" max="4" width="12.1640625" style="170" bestFit="1" customWidth="1"/>
    <col min="5" max="5" width="53.1640625" style="170" bestFit="1" customWidth="1"/>
    <col min="6" max="6" width="13.33203125" style="170" bestFit="1" customWidth="1"/>
    <col min="7" max="8" width="10.83203125" style="170"/>
    <col min="9" max="9" width="11.6640625" style="170" bestFit="1" customWidth="1"/>
    <col min="10" max="10" width="9.33203125" style="170" bestFit="1" customWidth="1"/>
    <col min="11" max="11" width="11.6640625" style="170" bestFit="1" customWidth="1"/>
    <col min="12" max="12" width="28.83203125" style="170" bestFit="1" customWidth="1"/>
    <col min="13" max="16384" width="10.83203125" style="170"/>
  </cols>
  <sheetData>
    <row r="1" spans="1:12" ht="16" customHeight="1" x14ac:dyDescent="0.2">
      <c r="A1" s="170" t="s">
        <v>141</v>
      </c>
      <c r="B1" s="170" t="s">
        <v>158</v>
      </c>
      <c r="C1" s="172" t="s">
        <v>163</v>
      </c>
      <c r="D1" s="170" t="s">
        <v>164</v>
      </c>
      <c r="E1" s="170" t="s">
        <v>165</v>
      </c>
      <c r="F1" s="170" t="s">
        <v>159</v>
      </c>
      <c r="G1" s="170" t="s">
        <v>136</v>
      </c>
      <c r="I1" s="170" t="s">
        <v>167</v>
      </c>
      <c r="J1" s="170" t="s">
        <v>168</v>
      </c>
      <c r="K1" s="172" t="s">
        <v>169</v>
      </c>
      <c r="L1" s="170" t="s">
        <v>170</v>
      </c>
    </row>
    <row r="2" spans="1:12" ht="16" customHeight="1" x14ac:dyDescent="0.2">
      <c r="I2" s="173">
        <v>5</v>
      </c>
      <c r="J2" s="177">
        <v>0.5</v>
      </c>
      <c r="K2" s="173" t="s">
        <v>83</v>
      </c>
      <c r="L2" s="174" t="s">
        <v>84</v>
      </c>
    </row>
    <row r="3" spans="1:12" ht="16" customHeight="1" x14ac:dyDescent="0.2">
      <c r="A3" s="173" t="s">
        <v>140</v>
      </c>
      <c r="B3" s="173" t="s">
        <v>16</v>
      </c>
      <c r="C3" s="177">
        <v>0.16</v>
      </c>
      <c r="D3" s="173" t="s">
        <v>138</v>
      </c>
      <c r="E3" s="174" t="s">
        <v>12</v>
      </c>
      <c r="F3" s="170" t="s">
        <v>153</v>
      </c>
      <c r="G3" s="170">
        <v>4</v>
      </c>
      <c r="I3" s="170">
        <v>11</v>
      </c>
      <c r="J3" s="172">
        <v>0.45</v>
      </c>
      <c r="K3" s="170" t="s">
        <v>79</v>
      </c>
      <c r="L3" s="175" t="s">
        <v>80</v>
      </c>
    </row>
    <row r="4" spans="1:12" ht="16" customHeight="1" x14ac:dyDescent="0.2">
      <c r="A4" s="173"/>
      <c r="I4" s="170">
        <v>4</v>
      </c>
      <c r="J4" s="172">
        <v>0.4</v>
      </c>
      <c r="K4" s="170" t="s">
        <v>52</v>
      </c>
      <c r="L4" s="175" t="s">
        <v>53</v>
      </c>
    </row>
    <row r="5" spans="1:12" ht="16" customHeight="1" x14ac:dyDescent="0.2">
      <c r="A5" s="173" t="s">
        <v>139</v>
      </c>
      <c r="B5" s="173" t="s">
        <v>16</v>
      </c>
      <c r="C5" s="177">
        <v>0.17</v>
      </c>
      <c r="D5" s="173" t="s">
        <v>20</v>
      </c>
      <c r="E5" s="174" t="s">
        <v>21</v>
      </c>
      <c r="F5" s="170" t="s">
        <v>153</v>
      </c>
      <c r="G5" s="170">
        <v>4</v>
      </c>
      <c r="I5" s="170">
        <v>9</v>
      </c>
      <c r="J5" s="172">
        <v>0.33</v>
      </c>
      <c r="K5" s="170" t="s">
        <v>74</v>
      </c>
      <c r="L5" s="175" t="s">
        <v>75</v>
      </c>
    </row>
    <row r="6" spans="1:12" ht="16" customHeight="1" x14ac:dyDescent="0.2">
      <c r="A6" s="173"/>
      <c r="B6" s="173" t="s">
        <v>16</v>
      </c>
      <c r="C6" s="177">
        <v>0.1</v>
      </c>
      <c r="D6" s="173" t="s">
        <v>22</v>
      </c>
      <c r="E6" s="174" t="s">
        <v>23</v>
      </c>
      <c r="F6" s="170" t="s">
        <v>153</v>
      </c>
      <c r="G6" s="170">
        <v>4</v>
      </c>
      <c r="I6" s="170">
        <v>13</v>
      </c>
      <c r="J6" s="172">
        <v>0.31</v>
      </c>
      <c r="K6" s="170" t="s">
        <v>118</v>
      </c>
      <c r="L6" s="176" t="s">
        <v>119</v>
      </c>
    </row>
    <row r="7" spans="1:12" ht="16" customHeight="1" x14ac:dyDescent="0.2">
      <c r="A7" s="173"/>
      <c r="I7" s="170">
        <v>10</v>
      </c>
      <c r="J7" s="172">
        <v>0.3</v>
      </c>
      <c r="K7" s="170" t="s">
        <v>77</v>
      </c>
      <c r="L7" s="175" t="s">
        <v>78</v>
      </c>
    </row>
    <row r="8" spans="1:12" ht="16" customHeight="1" x14ac:dyDescent="0.2">
      <c r="A8" s="173" t="s">
        <v>142</v>
      </c>
      <c r="B8" s="173" t="s">
        <v>16</v>
      </c>
      <c r="C8" s="177">
        <v>0.5</v>
      </c>
      <c r="D8" s="173" t="s">
        <v>38</v>
      </c>
      <c r="E8" s="174" t="s">
        <v>39</v>
      </c>
      <c r="F8" s="170" t="s">
        <v>153</v>
      </c>
      <c r="G8" s="170">
        <v>4</v>
      </c>
      <c r="I8" s="170">
        <v>12</v>
      </c>
      <c r="J8" s="172">
        <v>0.3</v>
      </c>
      <c r="K8" s="170" t="s">
        <v>89</v>
      </c>
      <c r="L8" s="175" t="s">
        <v>90</v>
      </c>
    </row>
    <row r="9" spans="1:12" ht="16" customHeight="1" x14ac:dyDescent="0.2">
      <c r="A9" s="173"/>
      <c r="B9" s="173" t="s">
        <v>16</v>
      </c>
      <c r="C9" s="177">
        <v>0.35</v>
      </c>
      <c r="D9" s="173" t="s">
        <v>49</v>
      </c>
      <c r="E9" s="174" t="s">
        <v>50</v>
      </c>
      <c r="F9" s="170" t="s">
        <v>153</v>
      </c>
      <c r="G9" s="170">
        <v>4</v>
      </c>
      <c r="I9" s="170">
        <v>6</v>
      </c>
      <c r="J9" s="172">
        <v>0.3</v>
      </c>
      <c r="K9" s="170" t="s">
        <v>86</v>
      </c>
      <c r="L9" s="175" t="s">
        <v>87</v>
      </c>
    </row>
    <row r="10" spans="1:12" ht="16" customHeight="1" x14ac:dyDescent="0.2">
      <c r="A10" s="173"/>
      <c r="I10" s="170">
        <v>3</v>
      </c>
      <c r="J10" s="172">
        <v>0.28000000000000003</v>
      </c>
      <c r="K10" s="170" t="s">
        <v>44</v>
      </c>
      <c r="L10" s="175" t="s">
        <v>45</v>
      </c>
    </row>
    <row r="11" spans="1:12" ht="16" customHeight="1" x14ac:dyDescent="0.2">
      <c r="A11" s="173" t="s">
        <v>143</v>
      </c>
      <c r="B11" s="173" t="s">
        <v>16</v>
      </c>
      <c r="C11" s="177">
        <v>0.28000000000000003</v>
      </c>
      <c r="D11" s="173" t="s">
        <v>44</v>
      </c>
      <c r="E11" s="174" t="s">
        <v>45</v>
      </c>
      <c r="F11" s="170" t="s">
        <v>153</v>
      </c>
      <c r="G11" s="170">
        <v>4</v>
      </c>
      <c r="I11" s="170">
        <v>7</v>
      </c>
      <c r="J11" s="172">
        <v>0.25</v>
      </c>
      <c r="K11" s="170" t="s">
        <v>24</v>
      </c>
      <c r="L11" s="175" t="s">
        <v>25</v>
      </c>
    </row>
    <row r="12" spans="1:12" ht="16" customHeight="1" x14ac:dyDescent="0.2">
      <c r="A12" s="173"/>
      <c r="B12" s="173" t="s">
        <v>16</v>
      </c>
      <c r="C12" s="177">
        <v>0.4</v>
      </c>
      <c r="D12" s="173" t="s">
        <v>52</v>
      </c>
      <c r="E12" s="174" t="s">
        <v>53</v>
      </c>
      <c r="F12" s="170" t="s">
        <v>153</v>
      </c>
      <c r="G12" s="170">
        <v>4</v>
      </c>
      <c r="I12" s="170">
        <v>8</v>
      </c>
      <c r="J12" s="172">
        <v>0.22</v>
      </c>
      <c r="K12" s="170" t="s">
        <v>35</v>
      </c>
      <c r="L12" s="175" t="s">
        <v>36</v>
      </c>
    </row>
    <row r="13" spans="1:12" ht="16" customHeight="1" x14ac:dyDescent="0.2">
      <c r="A13" s="173"/>
    </row>
    <row r="14" spans="1:12" ht="16" customHeight="1" x14ac:dyDescent="0.2">
      <c r="A14" s="173" t="s">
        <v>144</v>
      </c>
      <c r="B14" s="173" t="s">
        <v>16</v>
      </c>
      <c r="C14" s="177">
        <v>0.2</v>
      </c>
      <c r="D14" s="173" t="s">
        <v>81</v>
      </c>
      <c r="E14" s="194" t="s">
        <v>82</v>
      </c>
      <c r="F14" s="170" t="s">
        <v>153</v>
      </c>
      <c r="G14" s="170">
        <v>4</v>
      </c>
    </row>
    <row r="15" spans="1:12" ht="16" customHeight="1" x14ac:dyDescent="0.2">
      <c r="A15" s="173"/>
      <c r="B15" s="173" t="s">
        <v>16</v>
      </c>
      <c r="C15" s="177">
        <v>0.5</v>
      </c>
      <c r="D15" s="173" t="s">
        <v>83</v>
      </c>
      <c r="E15" s="174" t="s">
        <v>84</v>
      </c>
      <c r="F15" s="170" t="s">
        <v>154</v>
      </c>
      <c r="G15" s="170">
        <v>4</v>
      </c>
      <c r="I15" s="170" t="s">
        <v>166</v>
      </c>
    </row>
    <row r="16" spans="1:12" ht="16" customHeight="1" x14ac:dyDescent="0.2">
      <c r="A16" s="173"/>
      <c r="B16" s="173" t="s">
        <v>16</v>
      </c>
      <c r="C16" s="177">
        <v>0.3</v>
      </c>
      <c r="D16" s="173" t="s">
        <v>86</v>
      </c>
      <c r="E16" s="174" t="s">
        <v>87</v>
      </c>
      <c r="F16" s="170" t="s">
        <v>153</v>
      </c>
      <c r="G16" s="170">
        <v>4</v>
      </c>
    </row>
    <row r="17" spans="1:7" ht="16" customHeight="1" x14ac:dyDescent="0.2">
      <c r="A17" s="173"/>
    </row>
    <row r="18" spans="1:7" ht="16" customHeight="1" x14ac:dyDescent="0.2">
      <c r="A18" s="173" t="s">
        <v>145</v>
      </c>
      <c r="B18" s="173" t="s">
        <v>188</v>
      </c>
      <c r="C18" s="177">
        <v>0.25</v>
      </c>
      <c r="D18" s="173" t="s">
        <v>24</v>
      </c>
      <c r="E18" s="174" t="s">
        <v>25</v>
      </c>
      <c r="F18" s="170" t="s">
        <v>153</v>
      </c>
      <c r="G18" s="170">
        <v>2.7</v>
      </c>
    </row>
    <row r="19" spans="1:7" ht="16" customHeight="1" x14ac:dyDescent="0.2">
      <c r="A19" s="173"/>
      <c r="B19" s="173" t="s">
        <v>189</v>
      </c>
      <c r="C19" s="177">
        <v>0.2</v>
      </c>
      <c r="D19" s="196" t="s">
        <v>65</v>
      </c>
      <c r="E19" s="174" t="s">
        <v>66</v>
      </c>
      <c r="F19" s="170" t="s">
        <v>153</v>
      </c>
      <c r="G19" s="170">
        <v>3.7</v>
      </c>
    </row>
    <row r="22" spans="1:7" s="192" customFormat="1" ht="16" customHeight="1" x14ac:dyDescent="0.2">
      <c r="A22" s="192" t="s">
        <v>147</v>
      </c>
      <c r="C22" s="193"/>
    </row>
    <row r="23" spans="1:7" ht="17" x14ac:dyDescent="0.2">
      <c r="A23" s="173" t="s">
        <v>146</v>
      </c>
      <c r="B23" s="173" t="s">
        <v>16</v>
      </c>
      <c r="C23" s="177">
        <v>0.2</v>
      </c>
      <c r="D23" s="196" t="s">
        <v>69</v>
      </c>
      <c r="E23" s="174" t="s">
        <v>70</v>
      </c>
      <c r="F23" s="170" t="s">
        <v>153</v>
      </c>
      <c r="G23" s="170">
        <v>4</v>
      </c>
    </row>
    <row r="24" spans="1:7" ht="16" customHeight="1" x14ac:dyDescent="0.2">
      <c r="A24" s="173" t="s">
        <v>182</v>
      </c>
      <c r="B24" s="173" t="s">
        <v>16</v>
      </c>
      <c r="C24" s="177">
        <v>0.1</v>
      </c>
      <c r="D24" s="196" t="s">
        <v>71</v>
      </c>
      <c r="E24" s="174" t="s">
        <v>72</v>
      </c>
      <c r="F24" s="170" t="s">
        <v>153</v>
      </c>
      <c r="G24" s="170">
        <v>4</v>
      </c>
    </row>
    <row r="25" spans="1:7" ht="16" customHeight="1" x14ac:dyDescent="0.2">
      <c r="A25" s="173"/>
      <c r="B25" s="173" t="s">
        <v>47</v>
      </c>
      <c r="C25" s="177">
        <v>0.2</v>
      </c>
      <c r="D25" s="173" t="s">
        <v>31</v>
      </c>
      <c r="E25" s="174" t="s">
        <v>32</v>
      </c>
      <c r="F25" s="170" t="s">
        <v>153</v>
      </c>
      <c r="G25" s="170">
        <v>3</v>
      </c>
    </row>
    <row r="26" spans="1:7" ht="16" customHeight="1" x14ac:dyDescent="0.2">
      <c r="C26" s="182"/>
      <c r="E26" s="175"/>
    </row>
    <row r="27" spans="1:7" ht="16" customHeight="1" x14ac:dyDescent="0.2">
      <c r="A27" s="170" t="s">
        <v>148</v>
      </c>
      <c r="B27" s="170" t="s">
        <v>28</v>
      </c>
      <c r="C27" s="172">
        <v>0.22</v>
      </c>
      <c r="D27" s="195" t="s">
        <v>35</v>
      </c>
      <c r="E27" s="204" t="s">
        <v>36</v>
      </c>
      <c r="F27" s="170" t="s">
        <v>153</v>
      </c>
    </row>
    <row r="28" spans="1:7" ht="16" customHeight="1" x14ac:dyDescent="0.2">
      <c r="A28" s="170" t="s">
        <v>183</v>
      </c>
      <c r="B28" s="170" t="s">
        <v>28</v>
      </c>
      <c r="C28" s="178">
        <v>0.2</v>
      </c>
      <c r="D28" s="195" t="s">
        <v>55</v>
      </c>
      <c r="E28" s="203" t="s">
        <v>56</v>
      </c>
      <c r="F28" s="170" t="s">
        <v>153</v>
      </c>
    </row>
    <row r="29" spans="1:7" ht="16" customHeight="1" x14ac:dyDescent="0.2">
      <c r="B29" s="173" t="s">
        <v>16</v>
      </c>
      <c r="C29" s="177">
        <v>0.1</v>
      </c>
      <c r="D29" s="173" t="s">
        <v>111</v>
      </c>
      <c r="E29" s="196" t="s">
        <v>112</v>
      </c>
      <c r="F29" s="170" t="s">
        <v>154</v>
      </c>
      <c r="G29" s="170">
        <v>4</v>
      </c>
    </row>
    <row r="30" spans="1:7" ht="16" customHeight="1" x14ac:dyDescent="0.2">
      <c r="B30" s="173" t="s">
        <v>16</v>
      </c>
      <c r="C30" s="209">
        <v>0.2</v>
      </c>
      <c r="D30" s="173" t="s">
        <v>180</v>
      </c>
      <c r="E30" s="173" t="s">
        <v>181</v>
      </c>
      <c r="F30" s="170" t="s">
        <v>187</v>
      </c>
      <c r="G30" s="170">
        <v>4</v>
      </c>
    </row>
    <row r="32" spans="1:7" ht="16" customHeight="1" x14ac:dyDescent="0.2">
      <c r="C32" s="182"/>
      <c r="E32" s="175"/>
    </row>
    <row r="33" spans="1:9" ht="16" customHeight="1" x14ac:dyDescent="0.2">
      <c r="A33" s="170" t="s">
        <v>149</v>
      </c>
      <c r="B33" s="170" t="s">
        <v>28</v>
      </c>
      <c r="C33" s="178">
        <v>0.2</v>
      </c>
      <c r="D33" s="179" t="s">
        <v>59</v>
      </c>
      <c r="E33" s="181" t="s">
        <v>60</v>
      </c>
      <c r="F33" s="170" t="s">
        <v>153</v>
      </c>
    </row>
    <row r="34" spans="1:9" ht="16" customHeight="1" x14ac:dyDescent="0.2">
      <c r="A34" s="170" t="s">
        <v>184</v>
      </c>
      <c r="B34" s="170" t="s">
        <v>28</v>
      </c>
      <c r="C34" s="178">
        <v>0.2</v>
      </c>
      <c r="D34" s="179" t="s">
        <v>62</v>
      </c>
      <c r="E34" s="181" t="s">
        <v>63</v>
      </c>
      <c r="F34" s="170" t="s">
        <v>153</v>
      </c>
    </row>
    <row r="35" spans="1:9" ht="16" customHeight="1" x14ac:dyDescent="0.2">
      <c r="B35" s="170" t="s">
        <v>160</v>
      </c>
      <c r="C35" s="172">
        <v>0.33</v>
      </c>
      <c r="D35" s="170" t="s">
        <v>74</v>
      </c>
      <c r="E35" s="175" t="s">
        <v>75</v>
      </c>
      <c r="F35" s="170" t="s">
        <v>153</v>
      </c>
    </row>
    <row r="36" spans="1:9" ht="16" customHeight="1" x14ac:dyDescent="0.2">
      <c r="B36" s="170" t="s">
        <v>160</v>
      </c>
      <c r="C36" s="172">
        <v>0.3</v>
      </c>
      <c r="D36" s="170" t="s">
        <v>77</v>
      </c>
      <c r="E36" s="175" t="s">
        <v>78</v>
      </c>
      <c r="F36" s="170" t="s">
        <v>153</v>
      </c>
    </row>
    <row r="37" spans="1:9" ht="16" customHeight="1" x14ac:dyDescent="0.2">
      <c r="C37" s="182"/>
      <c r="E37" s="175"/>
    </row>
    <row r="38" spans="1:9" ht="16" customHeight="1" x14ac:dyDescent="0.2">
      <c r="A38" s="170" t="s">
        <v>150</v>
      </c>
      <c r="B38" s="170" t="s">
        <v>160</v>
      </c>
      <c r="C38" s="172">
        <v>0.45</v>
      </c>
      <c r="D38" s="170" t="s">
        <v>79</v>
      </c>
      <c r="E38" s="175" t="s">
        <v>80</v>
      </c>
      <c r="F38" s="170" t="s">
        <v>153</v>
      </c>
    </row>
    <row r="39" spans="1:9" ht="16" customHeight="1" x14ac:dyDescent="0.2">
      <c r="A39" s="170" t="s">
        <v>185</v>
      </c>
      <c r="B39" s="170" t="s">
        <v>161</v>
      </c>
      <c r="C39" s="172">
        <v>0.3</v>
      </c>
      <c r="D39" s="170" t="s">
        <v>89</v>
      </c>
      <c r="E39" s="175" t="s">
        <v>90</v>
      </c>
      <c r="F39" s="170" t="s">
        <v>154</v>
      </c>
    </row>
    <row r="40" spans="1:9" ht="16" customHeight="1" x14ac:dyDescent="0.2">
      <c r="B40" s="170" t="s">
        <v>160</v>
      </c>
      <c r="C40" s="178">
        <v>0.2</v>
      </c>
      <c r="D40" s="179" t="s">
        <v>124</v>
      </c>
      <c r="E40" s="180" t="s">
        <v>125</v>
      </c>
      <c r="F40" s="170" t="s">
        <v>154</v>
      </c>
      <c r="H40" s="195"/>
      <c r="I40" s="170" t="s">
        <v>174</v>
      </c>
    </row>
    <row r="41" spans="1:9" ht="16" customHeight="1" x14ac:dyDescent="0.2">
      <c r="B41" s="170" t="s">
        <v>160</v>
      </c>
      <c r="C41" s="178">
        <v>0.2</v>
      </c>
      <c r="D41" s="179" t="s">
        <v>126</v>
      </c>
      <c r="E41" s="180" t="s">
        <v>127</v>
      </c>
      <c r="F41" s="170" t="s">
        <v>154</v>
      </c>
      <c r="H41" s="173"/>
      <c r="I41" s="170" t="s">
        <v>175</v>
      </c>
    </row>
    <row r="42" spans="1:9" ht="16" customHeight="1" x14ac:dyDescent="0.2">
      <c r="C42" s="170"/>
      <c r="H42" s="179"/>
      <c r="I42" s="170" t="s">
        <v>176</v>
      </c>
    </row>
    <row r="43" spans="1:9" ht="16" customHeight="1" x14ac:dyDescent="0.2">
      <c r="A43" s="170" t="s">
        <v>151</v>
      </c>
      <c r="B43" s="170" t="s">
        <v>160</v>
      </c>
      <c r="C43" s="214">
        <v>0.2</v>
      </c>
      <c r="D43" s="215" t="s">
        <v>124</v>
      </c>
      <c r="E43" s="215" t="s">
        <v>125</v>
      </c>
      <c r="F43" s="170" t="s">
        <v>154</v>
      </c>
    </row>
    <row r="44" spans="1:9" ht="16" customHeight="1" x14ac:dyDescent="0.2">
      <c r="A44" s="170" t="s">
        <v>186</v>
      </c>
      <c r="B44" s="170" t="s">
        <v>160</v>
      </c>
      <c r="C44" s="214">
        <v>0.2</v>
      </c>
      <c r="D44" s="215" t="s">
        <v>126</v>
      </c>
      <c r="E44" s="215" t="s">
        <v>127</v>
      </c>
      <c r="F44" s="170" t="s">
        <v>154</v>
      </c>
    </row>
    <row r="45" spans="1:9" ht="16" customHeight="1" x14ac:dyDescent="0.2">
      <c r="B45" s="170" t="s">
        <v>160</v>
      </c>
      <c r="C45" s="214">
        <v>0.2</v>
      </c>
      <c r="D45" s="215" t="s">
        <v>128</v>
      </c>
      <c r="E45" s="215" t="s">
        <v>129</v>
      </c>
      <c r="F45" s="170" t="s">
        <v>154</v>
      </c>
    </row>
    <row r="46" spans="1:9" ht="16" customHeight="1" x14ac:dyDescent="0.2">
      <c r="B46" s="170" t="s">
        <v>160</v>
      </c>
      <c r="C46" s="178">
        <v>0.2</v>
      </c>
      <c r="D46" s="179" t="s">
        <v>128</v>
      </c>
      <c r="E46" s="180" t="s">
        <v>129</v>
      </c>
      <c r="F46" s="170" t="s">
        <v>154</v>
      </c>
    </row>
    <row r="47" spans="1:9" ht="16" customHeight="1" x14ac:dyDescent="0.2">
      <c r="C47" s="170"/>
    </row>
    <row r="48" spans="1:9" ht="16" customHeight="1" x14ac:dyDescent="0.2">
      <c r="C48" s="170"/>
    </row>
    <row r="50" spans="3:7" ht="16" customHeight="1" x14ac:dyDescent="0.2">
      <c r="C50" s="170"/>
    </row>
    <row r="51" spans="3:7" ht="16" customHeight="1" x14ac:dyDescent="0.2">
      <c r="C51" s="170"/>
    </row>
    <row r="52" spans="3:7" ht="16" customHeight="1" x14ac:dyDescent="0.2">
      <c r="C52" s="170"/>
    </row>
    <row r="53" spans="3:7" ht="16" customHeight="1" x14ac:dyDescent="0.2">
      <c r="C53" s="170"/>
    </row>
    <row r="54" spans="3:7" ht="16" customHeight="1" x14ac:dyDescent="0.2">
      <c r="C54" s="211"/>
      <c r="D54" s="212"/>
      <c r="E54" s="213"/>
    </row>
    <row r="55" spans="3:7" ht="16" customHeight="1" x14ac:dyDescent="0.2">
      <c r="C55" s="211"/>
      <c r="E55" s="176"/>
    </row>
    <row r="56" spans="3:7" ht="16" customHeight="1" x14ac:dyDescent="0.2">
      <c r="G56" s="10"/>
    </row>
    <row r="57" spans="3:7" ht="16" customHeight="1" x14ac:dyDescent="0.2">
      <c r="G57" s="10"/>
    </row>
    <row r="58" spans="3:7" ht="16" customHeight="1" x14ac:dyDescent="0.2">
      <c r="G58" s="216"/>
    </row>
    <row r="59" spans="3:7" ht="16" customHeight="1" x14ac:dyDescent="0.2">
      <c r="C59" s="182"/>
      <c r="E59" s="172"/>
      <c r="G59" s="170">
        <f>SUM(G3:G56)</f>
        <v>65.400000000000006</v>
      </c>
    </row>
    <row r="60" spans="3:7" ht="16" customHeight="1" x14ac:dyDescent="0.2">
      <c r="C60" s="182"/>
      <c r="G60" s="210">
        <f>SUM(G59/17)</f>
        <v>3.8470588235294123</v>
      </c>
    </row>
  </sheetData>
  <phoneticPr fontId="19" type="noConversion"/>
  <conditionalFormatting sqref="E3 E5:E6 E14:E16 E18:E19 E23:E30 E32:E41 E49">
    <cfRule type="endsWith" dxfId="13" priority="39" operator="endsWith" text="*">
      <formula>RIGHT((E3),LEN("*"))=("*")</formula>
    </cfRule>
  </conditionalFormatting>
  <conditionalFormatting sqref="E11:E12">
    <cfRule type="endsWith" dxfId="12" priority="37" operator="endsWith" text="*">
      <formula>RIGHT((E11),LEN("*"))=("*")</formula>
    </cfRule>
  </conditionalFormatting>
  <conditionalFormatting sqref="E43:E46">
    <cfRule type="endsWith" dxfId="11" priority="10" operator="endsWith" text="*">
      <formula>RIGHT((E43),LEN("*"))=("*")</formula>
    </cfRule>
  </conditionalFormatting>
  <conditionalFormatting sqref="E54:E55">
    <cfRule type="endsWith" dxfId="10" priority="15" operator="endsWith" text="*">
      <formula>RIGHT((E54),LEN("*"))=("*")</formula>
    </cfRule>
  </conditionalFormatting>
  <conditionalFormatting sqref="G56">
    <cfRule type="containsText" dxfId="9" priority="13" operator="containsText" text="1 submission">
      <formula>NOT(ISERROR(SEARCH(("1 submission"),(M98))))</formula>
    </cfRule>
  </conditionalFormatting>
  <conditionalFormatting sqref="G56:G58">
    <cfRule type="colorScale" priority="1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L2:L12 E8:E9">
    <cfRule type="endsWith" dxfId="8" priority="38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topLeftCell="A3" workbookViewId="0">
      <selection activeCell="G19" sqref="G19"/>
    </sheetView>
  </sheetViews>
  <sheetFormatPr baseColWidth="10" defaultRowHeight="16" customHeight="1" x14ac:dyDescent="0.2"/>
  <cols>
    <col min="1" max="1" width="17" style="170" bestFit="1" customWidth="1"/>
    <col min="2" max="2" width="10.83203125" style="170"/>
    <col min="3" max="3" width="11.6640625" style="172" bestFit="1" customWidth="1"/>
    <col min="4" max="4" width="12.1640625" style="170" bestFit="1" customWidth="1"/>
    <col min="5" max="5" width="53.1640625" style="170" bestFit="1" customWidth="1"/>
    <col min="6" max="6" width="25" style="170" bestFit="1" customWidth="1"/>
    <col min="7" max="7" width="13.33203125" style="170" bestFit="1" customWidth="1"/>
    <col min="8" max="9" width="10.83203125" style="170"/>
    <col min="10" max="10" width="11.6640625" style="170" bestFit="1" customWidth="1"/>
    <col min="11" max="11" width="9.33203125" style="170" bestFit="1" customWidth="1"/>
    <col min="12" max="12" width="11.6640625" style="170" bestFit="1" customWidth="1"/>
    <col min="13" max="13" width="28.83203125" style="170" bestFit="1" customWidth="1"/>
    <col min="14" max="16384" width="10.83203125" style="170"/>
  </cols>
  <sheetData>
    <row r="1" spans="1:13" s="183" customFormat="1" ht="16" customHeight="1" x14ac:dyDescent="0.2">
      <c r="A1" s="183" t="s">
        <v>141</v>
      </c>
      <c r="B1" s="183" t="s">
        <v>158</v>
      </c>
      <c r="C1" s="184" t="s">
        <v>163</v>
      </c>
      <c r="D1" s="183" t="s">
        <v>164</v>
      </c>
      <c r="E1" s="183" t="s">
        <v>165</v>
      </c>
      <c r="G1" s="183" t="s">
        <v>159</v>
      </c>
      <c r="H1" s="183" t="s">
        <v>136</v>
      </c>
      <c r="J1" s="183" t="s">
        <v>167</v>
      </c>
      <c r="K1" s="183" t="s">
        <v>168</v>
      </c>
      <c r="L1" s="184" t="s">
        <v>169</v>
      </c>
      <c r="M1" s="183" t="s">
        <v>170</v>
      </c>
    </row>
    <row r="2" spans="1:13" ht="16" customHeight="1" x14ac:dyDescent="0.2">
      <c r="J2" s="170">
        <v>1</v>
      </c>
      <c r="K2" s="172">
        <v>0.5</v>
      </c>
      <c r="L2" s="170" t="s">
        <v>38</v>
      </c>
      <c r="M2" s="175" t="s">
        <v>39</v>
      </c>
    </row>
    <row r="3" spans="1:13" ht="16" customHeight="1" x14ac:dyDescent="0.2">
      <c r="A3" s="170" t="s">
        <v>140</v>
      </c>
      <c r="B3" s="173" t="s">
        <v>16</v>
      </c>
      <c r="C3" s="177">
        <v>0.16</v>
      </c>
      <c r="D3" s="173" t="s">
        <v>138</v>
      </c>
      <c r="E3" s="174" t="s">
        <v>12</v>
      </c>
      <c r="G3" s="170" t="s">
        <v>153</v>
      </c>
      <c r="J3" s="170">
        <v>5</v>
      </c>
      <c r="K3" s="172">
        <v>0.5</v>
      </c>
      <c r="L3" s="170" t="s">
        <v>83</v>
      </c>
      <c r="M3" s="175" t="s">
        <v>84</v>
      </c>
    </row>
    <row r="4" spans="1:13" ht="16" customHeight="1" x14ac:dyDescent="0.2">
      <c r="J4" s="170">
        <v>11</v>
      </c>
      <c r="K4" s="172">
        <v>0.45</v>
      </c>
      <c r="L4" s="170" t="s">
        <v>79</v>
      </c>
      <c r="M4" s="175" t="s">
        <v>80</v>
      </c>
    </row>
    <row r="5" spans="1:13" ht="16" customHeight="1" x14ac:dyDescent="0.2">
      <c r="A5" s="170" t="s">
        <v>139</v>
      </c>
      <c r="B5" s="173" t="s">
        <v>16</v>
      </c>
      <c r="C5" s="177">
        <v>0.17</v>
      </c>
      <c r="D5" s="173" t="s">
        <v>20</v>
      </c>
      <c r="E5" s="174" t="s">
        <v>21</v>
      </c>
      <c r="G5" s="170" t="s">
        <v>153</v>
      </c>
      <c r="H5" s="170">
        <v>34</v>
      </c>
      <c r="J5" s="170">
        <v>4</v>
      </c>
      <c r="K5" s="172">
        <v>0.4</v>
      </c>
      <c r="L5" s="170" t="s">
        <v>52</v>
      </c>
      <c r="M5" s="175" t="s">
        <v>53</v>
      </c>
    </row>
    <row r="6" spans="1:13" ht="16" customHeight="1" x14ac:dyDescent="0.2">
      <c r="B6" s="173" t="s">
        <v>16</v>
      </c>
      <c r="C6" s="177">
        <v>0.1</v>
      </c>
      <c r="D6" s="173" t="s">
        <v>22</v>
      </c>
      <c r="E6" s="174" t="s">
        <v>23</v>
      </c>
      <c r="G6" s="170" t="s">
        <v>153</v>
      </c>
      <c r="H6" s="170">
        <v>38</v>
      </c>
      <c r="J6" s="170">
        <v>2</v>
      </c>
      <c r="K6" s="172">
        <v>0.35</v>
      </c>
      <c r="L6" s="170" t="s">
        <v>49</v>
      </c>
      <c r="M6" s="175" t="s">
        <v>50</v>
      </c>
    </row>
    <row r="7" spans="1:13" ht="16" customHeight="1" x14ac:dyDescent="0.2">
      <c r="J7" s="170">
        <v>9</v>
      </c>
      <c r="K7" s="172">
        <v>0.33</v>
      </c>
      <c r="L7" s="170" t="s">
        <v>74</v>
      </c>
      <c r="M7" s="175" t="s">
        <v>75</v>
      </c>
    </row>
    <row r="8" spans="1:13" ht="16" customHeight="1" x14ac:dyDescent="0.2">
      <c r="A8" s="170" t="s">
        <v>142</v>
      </c>
      <c r="B8" s="173" t="s">
        <v>16</v>
      </c>
      <c r="C8" s="177">
        <v>0.5</v>
      </c>
      <c r="D8" s="173" t="s">
        <v>38</v>
      </c>
      <c r="E8" s="174" t="s">
        <v>39</v>
      </c>
      <c r="F8" s="170" t="s">
        <v>152</v>
      </c>
      <c r="G8" s="170" t="s">
        <v>153</v>
      </c>
      <c r="J8" s="170">
        <v>13</v>
      </c>
      <c r="K8" s="172">
        <v>0.31</v>
      </c>
      <c r="L8" s="170" t="s">
        <v>118</v>
      </c>
      <c r="M8" s="176" t="s">
        <v>119</v>
      </c>
    </row>
    <row r="9" spans="1:13" ht="16" customHeight="1" x14ac:dyDescent="0.2">
      <c r="B9" s="173" t="s">
        <v>16</v>
      </c>
      <c r="C9" s="177">
        <v>0.35</v>
      </c>
      <c r="D9" s="173" t="s">
        <v>49</v>
      </c>
      <c r="E9" s="174" t="s">
        <v>50</v>
      </c>
      <c r="G9" s="170" t="s">
        <v>153</v>
      </c>
      <c r="J9" s="170">
        <v>10</v>
      </c>
      <c r="K9" s="172">
        <v>0.3</v>
      </c>
      <c r="L9" s="170" t="s">
        <v>77</v>
      </c>
      <c r="M9" s="175" t="s">
        <v>78</v>
      </c>
    </row>
    <row r="10" spans="1:13" ht="16" customHeight="1" x14ac:dyDescent="0.2">
      <c r="B10" s="173" t="s">
        <v>16</v>
      </c>
      <c r="C10" s="177">
        <v>0.28000000000000003</v>
      </c>
      <c r="D10" s="173" t="s">
        <v>44</v>
      </c>
      <c r="E10" s="174" t="s">
        <v>45</v>
      </c>
      <c r="G10" s="170" t="s">
        <v>153</v>
      </c>
      <c r="J10" s="170">
        <v>12</v>
      </c>
      <c r="K10" s="172">
        <v>0.3</v>
      </c>
      <c r="L10" s="170" t="s">
        <v>89</v>
      </c>
      <c r="M10" s="175" t="s">
        <v>90</v>
      </c>
    </row>
    <row r="11" spans="1:13" ht="16" customHeight="1" x14ac:dyDescent="0.2">
      <c r="E11" s="175"/>
      <c r="K11" s="172"/>
      <c r="M11" s="175"/>
    </row>
    <row r="12" spans="1:13" ht="16" customHeight="1" x14ac:dyDescent="0.2">
      <c r="A12" s="170" t="s">
        <v>143</v>
      </c>
      <c r="B12" s="173" t="s">
        <v>162</v>
      </c>
      <c r="C12" s="177">
        <v>0.4</v>
      </c>
      <c r="D12" s="173" t="s">
        <v>52</v>
      </c>
      <c r="E12" s="174" t="s">
        <v>53</v>
      </c>
      <c r="J12" s="170">
        <v>6</v>
      </c>
      <c r="K12" s="172">
        <v>0.3</v>
      </c>
      <c r="L12" s="170" t="s">
        <v>86</v>
      </c>
      <c r="M12" s="175" t="s">
        <v>87</v>
      </c>
    </row>
    <row r="13" spans="1:13" ht="16" customHeight="1" x14ac:dyDescent="0.2">
      <c r="B13" s="173" t="s">
        <v>28</v>
      </c>
      <c r="C13" s="177">
        <v>0.25</v>
      </c>
      <c r="D13" s="173" t="s">
        <v>24</v>
      </c>
      <c r="E13" s="174" t="s">
        <v>25</v>
      </c>
      <c r="G13" s="170" t="s">
        <v>153</v>
      </c>
      <c r="J13" s="170">
        <v>3</v>
      </c>
      <c r="K13" s="172">
        <v>0.28000000000000003</v>
      </c>
      <c r="L13" s="170" t="s">
        <v>44</v>
      </c>
      <c r="M13" s="175" t="s">
        <v>45</v>
      </c>
    </row>
    <row r="14" spans="1:13" ht="16" customHeight="1" x14ac:dyDescent="0.2">
      <c r="B14" s="173" t="s">
        <v>28</v>
      </c>
      <c r="C14" s="177">
        <v>0.2</v>
      </c>
      <c r="D14" s="173" t="s">
        <v>31</v>
      </c>
      <c r="E14" s="174" t="s">
        <v>32</v>
      </c>
      <c r="G14" s="170" t="s">
        <v>153</v>
      </c>
      <c r="J14" s="170">
        <v>7</v>
      </c>
      <c r="K14" s="172">
        <v>0.25</v>
      </c>
      <c r="L14" s="170" t="s">
        <v>24</v>
      </c>
      <c r="M14" s="175" t="s">
        <v>25</v>
      </c>
    </row>
    <row r="15" spans="1:13" ht="16" customHeight="1" x14ac:dyDescent="0.2">
      <c r="C15" s="182"/>
      <c r="E15" s="175"/>
      <c r="K15" s="182"/>
      <c r="M15" s="175"/>
    </row>
    <row r="16" spans="1:13" ht="16" customHeight="1" x14ac:dyDescent="0.2">
      <c r="A16" s="170" t="s">
        <v>144</v>
      </c>
      <c r="B16" s="173" t="s">
        <v>160</v>
      </c>
      <c r="C16" s="177">
        <v>0.2</v>
      </c>
      <c r="D16" s="173" t="s">
        <v>81</v>
      </c>
      <c r="E16" s="174" t="s">
        <v>82</v>
      </c>
      <c r="G16" s="170" t="s">
        <v>153</v>
      </c>
      <c r="J16" s="170">
        <v>8</v>
      </c>
      <c r="K16" s="172">
        <v>0.22</v>
      </c>
      <c r="L16" s="170" t="s">
        <v>35</v>
      </c>
      <c r="M16" s="175" t="s">
        <v>36</v>
      </c>
    </row>
    <row r="17" spans="1:7" ht="16" customHeight="1" x14ac:dyDescent="0.2">
      <c r="B17" s="170" t="s">
        <v>28</v>
      </c>
      <c r="C17" s="205">
        <v>0.22</v>
      </c>
      <c r="D17" s="195" t="s">
        <v>35</v>
      </c>
      <c r="E17" s="204" t="s">
        <v>36</v>
      </c>
      <c r="G17" s="170" t="s">
        <v>153</v>
      </c>
    </row>
    <row r="18" spans="1:7" ht="16" customHeight="1" x14ac:dyDescent="0.2">
      <c r="C18" s="170"/>
    </row>
    <row r="19" spans="1:7" ht="16" customHeight="1" x14ac:dyDescent="0.2">
      <c r="A19" s="170" t="s">
        <v>145</v>
      </c>
      <c r="B19" s="173" t="s">
        <v>160</v>
      </c>
      <c r="C19" s="177">
        <v>0.5</v>
      </c>
      <c r="D19" s="173" t="s">
        <v>83</v>
      </c>
      <c r="E19" s="174" t="s">
        <v>84</v>
      </c>
      <c r="G19" s="170" t="s">
        <v>153</v>
      </c>
    </row>
    <row r="20" spans="1:7" ht="16" customHeight="1" x14ac:dyDescent="0.2">
      <c r="B20" s="173" t="s">
        <v>160</v>
      </c>
      <c r="C20" s="177">
        <v>0.3</v>
      </c>
      <c r="D20" s="173" t="s">
        <v>86</v>
      </c>
      <c r="E20" s="174" t="s">
        <v>87</v>
      </c>
      <c r="G20" s="170" t="s">
        <v>154</v>
      </c>
    </row>
    <row r="21" spans="1:7" ht="16" customHeight="1" x14ac:dyDescent="0.2">
      <c r="C21" s="170"/>
    </row>
    <row r="22" spans="1:7" s="186" customFormat="1" ht="16" customHeight="1" x14ac:dyDescent="0.2">
      <c r="A22" s="185" t="s">
        <v>147</v>
      </c>
      <c r="C22" s="187"/>
    </row>
    <row r="23" spans="1:7" ht="16" customHeight="1" x14ac:dyDescent="0.2">
      <c r="A23" s="183"/>
      <c r="C23" s="182"/>
    </row>
    <row r="24" spans="1:7" ht="16" customHeight="1" x14ac:dyDescent="0.2">
      <c r="A24" s="170" t="s">
        <v>146</v>
      </c>
      <c r="B24" s="170" t="s">
        <v>160</v>
      </c>
      <c r="C24" s="172">
        <v>0.33</v>
      </c>
      <c r="D24" s="170" t="s">
        <v>74</v>
      </c>
      <c r="E24" s="175" t="s">
        <v>75</v>
      </c>
      <c r="G24" s="170" t="s">
        <v>153</v>
      </c>
    </row>
    <row r="25" spans="1:7" ht="16" customHeight="1" x14ac:dyDescent="0.2">
      <c r="B25" s="170" t="s">
        <v>160</v>
      </c>
      <c r="C25" s="172">
        <v>0.3</v>
      </c>
      <c r="D25" s="170" t="s">
        <v>77</v>
      </c>
      <c r="E25" s="175" t="s">
        <v>78</v>
      </c>
      <c r="G25" s="170" t="s">
        <v>153</v>
      </c>
    </row>
    <row r="26" spans="1:7" ht="16" customHeight="1" x14ac:dyDescent="0.2">
      <c r="B26" s="170" t="s">
        <v>160</v>
      </c>
      <c r="C26" s="172">
        <v>0.45</v>
      </c>
      <c r="D26" s="170" t="s">
        <v>79</v>
      </c>
      <c r="E26" s="175" t="s">
        <v>80</v>
      </c>
      <c r="G26" s="170" t="s">
        <v>153</v>
      </c>
    </row>
    <row r="28" spans="1:7" ht="16" customHeight="1" x14ac:dyDescent="0.2">
      <c r="A28" s="170" t="s">
        <v>148</v>
      </c>
      <c r="B28" s="173" t="s">
        <v>16</v>
      </c>
      <c r="C28" s="177">
        <v>0.2</v>
      </c>
      <c r="D28" s="196" t="s">
        <v>65</v>
      </c>
      <c r="E28" s="174" t="s">
        <v>66</v>
      </c>
      <c r="F28" s="170" t="s">
        <v>177</v>
      </c>
      <c r="G28" s="170" t="s">
        <v>153</v>
      </c>
    </row>
    <row r="29" spans="1:7" ht="16" customHeight="1" x14ac:dyDescent="0.2">
      <c r="B29" s="173" t="s">
        <v>16</v>
      </c>
      <c r="C29" s="177">
        <v>0.2</v>
      </c>
      <c r="D29" s="196" t="s">
        <v>69</v>
      </c>
      <c r="E29" s="174" t="s">
        <v>70</v>
      </c>
      <c r="G29" s="170" t="s">
        <v>153</v>
      </c>
    </row>
    <row r="30" spans="1:7" ht="16" customHeight="1" x14ac:dyDescent="0.2">
      <c r="B30" s="173" t="s">
        <v>16</v>
      </c>
      <c r="C30" s="177">
        <v>0.1</v>
      </c>
      <c r="D30" s="196" t="s">
        <v>71</v>
      </c>
      <c r="E30" s="174" t="s">
        <v>72</v>
      </c>
      <c r="G30" s="170" t="s">
        <v>153</v>
      </c>
    </row>
    <row r="32" spans="1:7" ht="16" customHeight="1" x14ac:dyDescent="0.2">
      <c r="A32" s="170" t="s">
        <v>149</v>
      </c>
      <c r="B32" s="170" t="s">
        <v>28</v>
      </c>
      <c r="C32" s="178">
        <v>0.2</v>
      </c>
      <c r="D32" s="195" t="s">
        <v>55</v>
      </c>
      <c r="E32" s="203" t="s">
        <v>56</v>
      </c>
      <c r="G32" s="170" t="s">
        <v>153</v>
      </c>
    </row>
    <row r="33" spans="1:7" ht="16" customHeight="1" x14ac:dyDescent="0.2">
      <c r="B33" s="170" t="s">
        <v>28</v>
      </c>
      <c r="C33" s="178">
        <v>0.2</v>
      </c>
      <c r="D33" s="179" t="s">
        <v>59</v>
      </c>
      <c r="E33" s="181" t="s">
        <v>60</v>
      </c>
      <c r="G33" s="170" t="s">
        <v>153</v>
      </c>
    </row>
    <row r="34" spans="1:7" ht="16" customHeight="1" x14ac:dyDescent="0.2">
      <c r="B34" s="170" t="s">
        <v>28</v>
      </c>
      <c r="C34" s="178">
        <v>0.2</v>
      </c>
      <c r="D34" s="179" t="s">
        <v>62</v>
      </c>
      <c r="E34" s="181" t="s">
        <v>63</v>
      </c>
      <c r="G34" s="170" t="s">
        <v>153</v>
      </c>
    </row>
    <row r="36" spans="1:7" ht="16" customHeight="1" x14ac:dyDescent="0.2">
      <c r="A36" s="170" t="s">
        <v>150</v>
      </c>
      <c r="B36" s="170" t="s">
        <v>161</v>
      </c>
      <c r="C36" s="172">
        <v>0.3</v>
      </c>
      <c r="D36" s="170" t="s">
        <v>89</v>
      </c>
      <c r="E36" s="175" t="s">
        <v>90</v>
      </c>
      <c r="G36" s="170" t="s">
        <v>154</v>
      </c>
    </row>
    <row r="37" spans="1:7" ht="16" customHeight="1" x14ac:dyDescent="0.2">
      <c r="B37" s="170" t="s">
        <v>160</v>
      </c>
      <c r="C37" s="178">
        <v>0.2</v>
      </c>
      <c r="D37" s="179" t="s">
        <v>124</v>
      </c>
      <c r="E37" s="180" t="s">
        <v>125</v>
      </c>
      <c r="G37" s="170" t="s">
        <v>154</v>
      </c>
    </row>
    <row r="38" spans="1:7" ht="16" customHeight="1" x14ac:dyDescent="0.2">
      <c r="B38" s="170" t="s">
        <v>160</v>
      </c>
      <c r="C38" s="178">
        <v>0.2</v>
      </c>
      <c r="D38" s="179" t="s">
        <v>126</v>
      </c>
      <c r="E38" s="180" t="s">
        <v>127</v>
      </c>
      <c r="G38" s="170" t="s">
        <v>154</v>
      </c>
    </row>
    <row r="39" spans="1:7" ht="16" customHeight="1" x14ac:dyDescent="0.2">
      <c r="B39" s="170" t="s">
        <v>160</v>
      </c>
      <c r="C39" s="178">
        <v>0.2</v>
      </c>
      <c r="D39" s="179" t="s">
        <v>128</v>
      </c>
      <c r="E39" s="180" t="s">
        <v>129</v>
      </c>
      <c r="G39" s="170" t="s">
        <v>154</v>
      </c>
    </row>
    <row r="41" spans="1:7" ht="16" customHeight="1" x14ac:dyDescent="0.2">
      <c r="A41" s="170" t="s">
        <v>151</v>
      </c>
      <c r="B41" s="170" t="s">
        <v>97</v>
      </c>
      <c r="C41" s="172">
        <v>0.31</v>
      </c>
      <c r="D41" s="170" t="s">
        <v>118</v>
      </c>
      <c r="E41" s="176" t="s">
        <v>119</v>
      </c>
      <c r="G41" s="170" t="s">
        <v>154</v>
      </c>
    </row>
    <row r="42" spans="1:7" ht="16" customHeight="1" x14ac:dyDescent="0.2">
      <c r="B42" s="170" t="s">
        <v>28</v>
      </c>
      <c r="C42" s="178">
        <v>0.1</v>
      </c>
      <c r="D42" s="179" t="s">
        <v>111</v>
      </c>
      <c r="E42" s="180" t="s">
        <v>112</v>
      </c>
      <c r="G42" s="170" t="s">
        <v>154</v>
      </c>
    </row>
    <row r="44" spans="1:7" ht="16" customHeight="1" x14ac:dyDescent="0.2">
      <c r="B44" s="173" t="s">
        <v>16</v>
      </c>
      <c r="C44" s="177">
        <v>0.2</v>
      </c>
      <c r="D44" s="173" t="s">
        <v>81</v>
      </c>
      <c r="E44" s="194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10"/>
  <sheetViews>
    <sheetView zoomScale="125" workbookViewId="0">
      <selection activeCell="B22" sqref="B22"/>
    </sheetView>
  </sheetViews>
  <sheetFormatPr baseColWidth="10" defaultRowHeight="13" x14ac:dyDescent="0.15"/>
  <cols>
    <col min="1" max="1" width="10.83203125" style="160"/>
    <col min="2" max="2" width="90.83203125" customWidth="1"/>
  </cols>
  <sheetData>
    <row r="1" spans="1:2" s="188" customFormat="1" x14ac:dyDescent="0.15">
      <c r="A1" s="190" t="s">
        <v>164</v>
      </c>
      <c r="B1" s="191" t="s">
        <v>172</v>
      </c>
    </row>
    <row r="2" spans="1:2" s="188" customFormat="1" ht="108" customHeight="1" x14ac:dyDescent="0.15">
      <c r="A2" s="159">
        <v>5303</v>
      </c>
      <c r="B2" s="189" t="s">
        <v>173</v>
      </c>
    </row>
    <row r="3" spans="1:2" ht="28" x14ac:dyDescent="0.15">
      <c r="A3" s="159">
        <v>5304</v>
      </c>
      <c r="B3" s="189" t="s">
        <v>171</v>
      </c>
    </row>
    <row r="5" spans="1:2" x14ac:dyDescent="0.15">
      <c r="A5" s="158" t="s">
        <v>190</v>
      </c>
      <c r="B5" s="158" t="s">
        <v>197</v>
      </c>
    </row>
    <row r="6" spans="1:2" x14ac:dyDescent="0.15">
      <c r="A6" s="158"/>
      <c r="B6" s="158"/>
    </row>
    <row r="7" spans="1:2" x14ac:dyDescent="0.15">
      <c r="A7" s="158"/>
      <c r="B7" s="158"/>
    </row>
    <row r="8" spans="1:2" ht="14" x14ac:dyDescent="0.15">
      <c r="A8" s="158">
        <v>5011</v>
      </c>
      <c r="B8" s="207" t="s">
        <v>198</v>
      </c>
    </row>
    <row r="9" spans="1:2" ht="58" x14ac:dyDescent="0.15">
      <c r="A9" s="158">
        <v>5012</v>
      </c>
      <c r="B9" s="208" t="s">
        <v>199</v>
      </c>
    </row>
    <row r="10" spans="1:2" ht="72" x14ac:dyDescent="0.15">
      <c r="A10" s="158">
        <v>5003</v>
      </c>
      <c r="B10" s="208" t="s">
        <v>200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2024-09-11T20:46:43Z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