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401K Template" sheetId="1" r:id="rId4"/>
    <sheet state="visible" name="Sheet1" sheetId="2" r:id="rId5"/>
  </sheets>
  <definedNames/>
  <calcPr/>
  <extLst>
    <ext uri="GoogleSheetsCustomDataVersion1">
      <go:sheetsCustomData xmlns:go="http://customooxmlschemas.google.com/" r:id="rId6" roundtripDataSignature="AMtx7miFPT9/gl+a96TKNj2+/bGjFFVD4Q=="/>
    </ext>
  </extLst>
</workbook>
</file>

<file path=xl/sharedStrings.xml><?xml version="1.0" encoding="utf-8"?>
<sst xmlns="http://schemas.openxmlformats.org/spreadsheetml/2006/main" count="63" uniqueCount="30">
  <si>
    <t>Personal Financial Analysis</t>
  </si>
  <si>
    <t>Your Name Here…</t>
  </si>
  <si>
    <t>The Date Here…</t>
  </si>
  <si>
    <t>401K Analysis</t>
  </si>
  <si>
    <t>Starting Salary:</t>
  </si>
  <si>
    <t xml:space="preserve"> this is your starting salary</t>
  </si>
  <si>
    <t>Your Contribution per month:</t>
  </si>
  <si>
    <t xml:space="preserve"> this is a pre-tax contribution as a % of your salary</t>
  </si>
  <si>
    <t>Company Match of Your Contribution:</t>
  </si>
  <si>
    <t xml:space="preserve"> this is your company's matching contribution (as a % of your salary)</t>
  </si>
  <si>
    <t>Annual Salary Increase:</t>
  </si>
  <si>
    <t xml:space="preserve"> this is how much your salary grows each year</t>
  </si>
  <si>
    <t>Anticipated Annual Rate of Return:</t>
  </si>
  <si>
    <t xml:space="preserve"> this is your expected annual rate of return</t>
  </si>
  <si>
    <t>Portfolio Value Today:</t>
  </si>
  <si>
    <t xml:space="preserve"> this is what you have in your retirement fund today</t>
  </si>
  <si>
    <t>PLAN</t>
  </si>
  <si>
    <t>ACTUAL</t>
  </si>
  <si>
    <t>Beginning Year Salary</t>
  </si>
  <si>
    <t>Monthly Personal</t>
  </si>
  <si>
    <t>Monthly Company</t>
  </si>
  <si>
    <t xml:space="preserve">EOY Value from </t>
  </si>
  <si>
    <t>EOY Value</t>
  </si>
  <si>
    <t>Year</t>
  </si>
  <si>
    <t>($/year)</t>
  </si>
  <si>
    <t>Contribution</t>
  </si>
  <si>
    <t>Monthly Contributions</t>
  </si>
  <si>
    <t>from Previous Year</t>
  </si>
  <si>
    <t>of Total Portfolio</t>
  </si>
  <si>
    <t>401K Retirement Plan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</si>
</sst>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0.0%"/>
  </numFmts>
  <fonts count="7">
    <font>
      <sz val="12.0"/>
      <color theme="1"/>
      <name val="Calibri"/>
      <scheme val="minor"/>
    </font>
    <font>
      <b/>
      <sz val="12.0"/>
      <color theme="1"/>
      <name val="Avenir"/>
    </font>
    <font>
      <sz val="12.0"/>
      <color theme="1"/>
      <name val="Avenir"/>
    </font>
    <font>
      <i/>
      <sz val="12.0"/>
      <color rgb="FF0070C0"/>
      <name val="Avenir"/>
    </font>
    <font>
      <b/>
      <i/>
      <sz val="12.0"/>
      <color rgb="FF0070C0"/>
      <name val="Avenir"/>
    </font>
    <font>
      <b/>
      <sz val="12.0"/>
      <color rgb="FF0070C0"/>
      <name val="Avenir"/>
    </font>
    <font>
      <i/>
      <sz val="12.0"/>
      <color theme="1"/>
      <name val="Avenir"/>
    </font>
  </fonts>
  <fills count="7">
    <fill>
      <patternFill patternType="none"/>
    </fill>
    <fill>
      <patternFill patternType="lightGray"/>
    </fill>
    <fill>
      <patternFill patternType="solid">
        <fgColor rgb="FFFFD965"/>
        <bgColor rgb="FFFFD965"/>
      </patternFill>
    </fill>
    <fill>
      <patternFill patternType="solid">
        <fgColor rgb="FFC5E0B3"/>
        <bgColor rgb="FFC5E0B3"/>
      </patternFill>
    </fill>
    <fill>
      <patternFill patternType="solid">
        <fgColor rgb="FFF2F2F2"/>
        <bgColor rgb="FFF2F2F2"/>
      </patternFill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980000"/>
      </left>
      <right style="thin">
        <color rgb="FF000000"/>
      </right>
      <top style="medium">
        <color rgb="FF98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980000"/>
      </top>
      <bottom style="thin">
        <color rgb="FF000000"/>
      </bottom>
    </border>
    <border>
      <left style="thin">
        <color rgb="FF000000"/>
      </left>
      <right style="medium">
        <color rgb="FF980000"/>
      </right>
      <top style="medium">
        <color rgb="FF980000"/>
      </top>
      <bottom style="thin">
        <color rgb="FF000000"/>
      </bottom>
    </border>
    <border>
      <left style="medium">
        <color rgb="FF98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980000"/>
      </right>
      <top style="thin">
        <color rgb="FF000000"/>
      </top>
      <bottom style="thin">
        <color rgb="FF000000"/>
      </bottom>
    </border>
    <border>
      <left style="medium">
        <color rgb="FF980000"/>
      </left>
      <right style="thin">
        <color rgb="FF000000"/>
      </right>
      <top style="thin">
        <color rgb="FF000000"/>
      </top>
      <bottom style="medium">
        <color rgb="FF98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980000"/>
      </bottom>
    </border>
    <border>
      <left style="thin">
        <color rgb="FF000000"/>
      </left>
      <right style="medium">
        <color rgb="FF980000"/>
      </right>
      <top style="thin">
        <color rgb="FF000000"/>
      </top>
      <bottom style="medium">
        <color rgb="FF98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horizontal="left"/>
    </xf>
    <xf borderId="0" fillId="0" fontId="4" numFmtId="0" xfId="0" applyFont="1"/>
    <xf borderId="0" fillId="0" fontId="2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0" fontId="5" numFmtId="164" xfId="0" applyFont="1" applyNumberFormat="1"/>
    <xf quotePrefix="1" borderId="0" fillId="0" fontId="6" numFmtId="0" xfId="0" applyAlignment="1" applyFont="1">
      <alignment horizontal="left"/>
    </xf>
    <xf borderId="0" fillId="0" fontId="5" numFmtId="165" xfId="0" applyFont="1" applyNumberFormat="1"/>
    <xf borderId="1" fillId="2" fontId="1" numFmtId="0" xfId="0" applyAlignment="1" applyBorder="1" applyFill="1" applyFont="1">
      <alignment horizontal="center"/>
    </xf>
    <xf borderId="1" fillId="3" fontId="1" numFmtId="0" xfId="0" applyAlignment="1" applyBorder="1" applyFill="1" applyFont="1">
      <alignment horizontal="center"/>
    </xf>
    <xf borderId="1" fillId="4" fontId="2" numFmtId="0" xfId="0" applyBorder="1" applyFill="1" applyFont="1"/>
    <xf borderId="1" fillId="4" fontId="1" numFmtId="0" xfId="0" applyAlignment="1" applyBorder="1" applyFont="1">
      <alignment horizontal="center"/>
    </xf>
    <xf borderId="2" fillId="4" fontId="1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1" fillId="0" fontId="2" numFmtId="164" xfId="0" applyAlignment="1" applyBorder="1" applyFont="1" applyNumberFormat="1">
      <alignment horizontal="center"/>
    </xf>
    <xf borderId="2" fillId="5" fontId="1" numFmtId="164" xfId="0" applyAlignment="1" applyBorder="1" applyFill="1" applyFont="1" applyNumberFormat="1">
      <alignment horizontal="center"/>
    </xf>
    <xf borderId="1" fillId="6" fontId="1" numFmtId="0" xfId="0" applyAlignment="1" applyBorder="1" applyFill="1" applyFont="1">
      <alignment horizontal="center"/>
    </xf>
    <xf borderId="3" fillId="4" fontId="1" numFmtId="0" xfId="0" applyAlignment="1" applyBorder="1" applyFont="1">
      <alignment horizontal="center"/>
    </xf>
    <xf borderId="4" fillId="4" fontId="1" numFmtId="0" xfId="0" applyAlignment="1" applyBorder="1" applyFont="1">
      <alignment horizontal="center"/>
    </xf>
    <xf borderId="3" fillId="2" fontId="1" numFmtId="0" xfId="0" applyAlignment="1" applyBorder="1" applyFont="1">
      <alignment horizontal="center"/>
    </xf>
    <xf borderId="5" fillId="0" fontId="2" numFmtId="164" xfId="0" applyAlignment="1" applyBorder="1" applyFont="1" applyNumberFormat="1">
      <alignment horizontal="center"/>
    </xf>
    <xf borderId="6" fillId="0" fontId="2" numFmtId="164" xfId="0" applyAlignment="1" applyBorder="1" applyFont="1" applyNumberFormat="1">
      <alignment horizontal="center"/>
    </xf>
    <xf borderId="7" fillId="0" fontId="2" numFmtId="164" xfId="0" applyAlignment="1" applyBorder="1" applyFont="1" applyNumberFormat="1">
      <alignment horizontal="center"/>
    </xf>
    <xf borderId="8" fillId="5" fontId="1" numFmtId="164" xfId="0" applyAlignment="1" applyBorder="1" applyFont="1" applyNumberFormat="1">
      <alignment horizontal="center"/>
    </xf>
    <xf borderId="9" fillId="0" fontId="2" numFmtId="164" xfId="0" applyAlignment="1" applyBorder="1" applyFont="1" applyNumberFormat="1">
      <alignment horizontal="center"/>
    </xf>
    <xf borderId="10" fillId="5" fontId="1" numFmtId="164" xfId="0" applyAlignment="1" applyBorder="1" applyFont="1" applyNumberFormat="1">
      <alignment horizontal="center"/>
    </xf>
    <xf borderId="11" fillId="0" fontId="2" numFmtId="164" xfId="0" applyAlignment="1" applyBorder="1" applyFont="1" applyNumberFormat="1">
      <alignment horizontal="center"/>
    </xf>
    <xf borderId="12" fillId="0" fontId="2" numFmtId="164" xfId="0" applyAlignment="1" applyBorder="1" applyFont="1" applyNumberFormat="1">
      <alignment horizontal="center"/>
    </xf>
    <xf borderId="13" fillId="5" fontId="1" numFmtId="164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My Portfolio Invesment Plan</a:t>
            </a:r>
          </a:p>
        </c:rich>
      </c:tx>
      <c:layout>
        <c:manualLayout>
          <c:xMode val="edge"/>
          <c:yMode val="edge"/>
          <c:x val="0.41113631250639127"/>
          <c:y val="0.09212481426448738"/>
        </c:manualLayout>
      </c:layout>
      <c:overlay val="0"/>
    </c:title>
    <c:plotArea>
      <c:layout>
        <c:manualLayout>
          <c:xMode val="edge"/>
          <c:yMode val="edge"/>
          <c:x val="0.1038127620411085"/>
          <c:y val="0.04942799312047361"/>
          <c:w val="0.8753171080887616"/>
          <c:h val="0.7985908670777223"/>
        </c:manualLayout>
      </c:layout>
      <c:scatterChart>
        <c:scatterStyle val="lineMarker"/>
        <c:varyColors val="0"/>
        <c:ser>
          <c:idx val="0"/>
          <c:order val="0"/>
          <c:tx>
            <c:v>Plan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'401K Template'!$A$17:$A$26</c:f>
            </c:numRef>
          </c:xVal>
          <c:yVal>
            <c:numRef>
              <c:f>'401K Template'!$G$17:$G$26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973910"/>
        <c:axId val="360178407"/>
      </c:scatterChart>
      <c:valAx>
        <c:axId val="462973910"/>
        <c:scaling>
          <c:orientation val="minMax"/>
          <c:max val="1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400">
                    <a:solidFill>
                      <a:srgbClr val="000000"/>
                    </a:solidFill>
                    <a:latin typeface="+mn-lt"/>
                  </a:rPr>
                  <a:t>Timeframe (years)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</a:p>
        </c:txPr>
        <c:crossAx val="360178407"/>
      </c:valAx>
      <c:valAx>
        <c:axId val="3601784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400">
                    <a:solidFill>
                      <a:srgbClr val="000000"/>
                    </a:solidFill>
                    <a:latin typeface="+mn-lt"/>
                  </a:rPr>
                  <a:t>Portfolio Value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</a:p>
        </c:txPr>
        <c:crossAx val="462973910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26</xdr:row>
      <xdr:rowOff>209550</xdr:rowOff>
    </xdr:from>
    <xdr:ext cx="11163300" cy="4400550"/>
    <xdr:graphicFrame>
      <xdr:nvGraphicFramePr>
        <xdr:cNvPr id="125707045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78"/>
    <col customWidth="1" min="2" max="2" width="25.67"/>
    <col customWidth="1" min="3" max="4" width="20.78"/>
    <col customWidth="1" min="5" max="5" width="23.0"/>
    <col customWidth="1" min="6" max="6" width="20.78"/>
    <col customWidth="1" min="7" max="7" width="19.11"/>
    <col customWidth="1" min="8" max="8" width="18.0"/>
    <col customWidth="1" min="9" max="26" width="10.56"/>
  </cols>
  <sheetData>
    <row r="1" ht="19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9.5" customHeight="1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9.5" customHeight="1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9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9.5" customHeight="1">
      <c r="A5" s="4" t="s">
        <v>3</v>
      </c>
      <c r="B5" s="2"/>
      <c r="C5" s="2"/>
      <c r="D5" s="5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9.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9.5" customHeight="1">
      <c r="A7" s="6" t="s">
        <v>4</v>
      </c>
      <c r="C7" s="7">
        <v>72000.0</v>
      </c>
      <c r="D7" s="8" t="s">
        <v>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9.5" customHeight="1">
      <c r="A8" s="6" t="s">
        <v>6</v>
      </c>
      <c r="C8" s="9">
        <v>0.1</v>
      </c>
      <c r="D8" s="8" t="s">
        <v>7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9.5" customHeight="1">
      <c r="A9" s="6" t="s">
        <v>8</v>
      </c>
      <c r="C9" s="9">
        <v>0.05</v>
      </c>
      <c r="D9" s="8" t="s">
        <v>9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9.5" customHeight="1">
      <c r="A10" s="6" t="s">
        <v>10</v>
      </c>
      <c r="C10" s="9">
        <v>0.03</v>
      </c>
      <c r="D10" s="8" t="s">
        <v>11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9.5" customHeight="1">
      <c r="A11" s="6" t="s">
        <v>12</v>
      </c>
      <c r="C11" s="9">
        <v>0.06</v>
      </c>
      <c r="D11" s="8" t="s">
        <v>13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9.5" customHeight="1">
      <c r="A12" s="6" t="s">
        <v>14</v>
      </c>
      <c r="C12" s="7">
        <v>0.0</v>
      </c>
      <c r="D12" s="8" t="s">
        <v>15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9.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9.5" customHeight="1">
      <c r="A14" s="2"/>
      <c r="B14" s="2"/>
      <c r="C14" s="2"/>
      <c r="D14" s="2"/>
      <c r="E14" s="2"/>
      <c r="F14" s="2"/>
      <c r="G14" s="10" t="s">
        <v>16</v>
      </c>
      <c r="H14" s="11" t="s">
        <v>17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9.5" customHeight="1">
      <c r="A15" s="12"/>
      <c r="B15" s="13" t="s">
        <v>18</v>
      </c>
      <c r="C15" s="13" t="s">
        <v>19</v>
      </c>
      <c r="D15" s="13" t="s">
        <v>20</v>
      </c>
      <c r="E15" s="13" t="s">
        <v>21</v>
      </c>
      <c r="F15" s="14" t="s">
        <v>22</v>
      </c>
      <c r="G15" s="10" t="s">
        <v>22</v>
      </c>
      <c r="H15" s="11" t="s">
        <v>22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9.5" customHeight="1">
      <c r="A16" s="13" t="s">
        <v>23</v>
      </c>
      <c r="B16" s="13" t="s">
        <v>24</v>
      </c>
      <c r="C16" s="13" t="s">
        <v>25</v>
      </c>
      <c r="D16" s="13" t="s">
        <v>25</v>
      </c>
      <c r="E16" s="13" t="s">
        <v>26</v>
      </c>
      <c r="F16" s="14" t="s">
        <v>27</v>
      </c>
      <c r="G16" s="10" t="s">
        <v>28</v>
      </c>
      <c r="H16" s="11" t="s">
        <v>28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9.5" customHeight="1">
      <c r="A17" s="15">
        <v>1.0</v>
      </c>
      <c r="B17" s="16">
        <f>+C7</f>
        <v>72000</v>
      </c>
      <c r="C17" s="16">
        <f t="shared" ref="C17:C26" si="1">+(B17/12)*$C$8</f>
        <v>600</v>
      </c>
      <c r="D17" s="16">
        <f t="shared" ref="D17:D26" si="2">+(B17/12)*$C$9</f>
        <v>300</v>
      </c>
      <c r="E17" s="16">
        <f t="shared" ref="E17:E26" si="3">FV($C$11/12,12,-(C17+D17),0,0)</f>
        <v>11102.00614</v>
      </c>
      <c r="F17" s="16">
        <f>FV($C$11,1,0,-$C$12,0)</f>
        <v>0</v>
      </c>
      <c r="G17" s="17">
        <f t="shared" ref="G17:G26" si="4">+E17+F17</f>
        <v>11102.00614</v>
      </c>
      <c r="H17" s="18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9.5" customHeight="1">
      <c r="A18" s="15">
        <f t="shared" ref="A18:A26" si="5">+A17+1</f>
        <v>2</v>
      </c>
      <c r="B18" s="16">
        <f t="shared" ref="B18:B26" si="6">+B17*(1+$C$10)</f>
        <v>74160</v>
      </c>
      <c r="C18" s="16">
        <f t="shared" si="1"/>
        <v>618</v>
      </c>
      <c r="D18" s="16">
        <f t="shared" si="2"/>
        <v>309</v>
      </c>
      <c r="E18" s="16">
        <f t="shared" si="3"/>
        <v>11435.06632</v>
      </c>
      <c r="F18" s="16">
        <f t="shared" ref="F18:F26" si="7">FV($C$11,1,0,-G17,0)</f>
        <v>11768.1265</v>
      </c>
      <c r="G18" s="17">
        <f t="shared" si="4"/>
        <v>23203.19282</v>
      </c>
      <c r="H18" s="18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9.5" customHeight="1">
      <c r="A19" s="15">
        <f t="shared" si="5"/>
        <v>3</v>
      </c>
      <c r="B19" s="16">
        <f t="shared" si="6"/>
        <v>76384.8</v>
      </c>
      <c r="C19" s="16">
        <f t="shared" si="1"/>
        <v>636.54</v>
      </c>
      <c r="D19" s="16">
        <f t="shared" si="2"/>
        <v>318.27</v>
      </c>
      <c r="E19" s="16">
        <f t="shared" si="3"/>
        <v>11778.11831</v>
      </c>
      <c r="F19" s="16">
        <f t="shared" si="7"/>
        <v>24595.38439</v>
      </c>
      <c r="G19" s="17">
        <f t="shared" si="4"/>
        <v>36373.5027</v>
      </c>
      <c r="H19" s="18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9.5" customHeight="1">
      <c r="A20" s="15">
        <f t="shared" si="5"/>
        <v>4</v>
      </c>
      <c r="B20" s="16">
        <f t="shared" si="6"/>
        <v>78676.344</v>
      </c>
      <c r="C20" s="16">
        <f t="shared" si="1"/>
        <v>655.6362</v>
      </c>
      <c r="D20" s="16">
        <f t="shared" si="2"/>
        <v>327.8181</v>
      </c>
      <c r="E20" s="16">
        <f t="shared" si="3"/>
        <v>12131.46186</v>
      </c>
      <c r="F20" s="16">
        <f t="shared" si="7"/>
        <v>38555.91286</v>
      </c>
      <c r="G20" s="17">
        <f t="shared" si="4"/>
        <v>50687.37472</v>
      </c>
      <c r="H20" s="18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9.5" customHeight="1">
      <c r="A21" s="15">
        <f t="shared" si="5"/>
        <v>5</v>
      </c>
      <c r="B21" s="16">
        <f t="shared" si="6"/>
        <v>81036.63432</v>
      </c>
      <c r="C21" s="16">
        <f t="shared" si="1"/>
        <v>675.305286</v>
      </c>
      <c r="D21" s="16">
        <f t="shared" si="2"/>
        <v>337.652643</v>
      </c>
      <c r="E21" s="16">
        <f t="shared" si="3"/>
        <v>12495.40571</v>
      </c>
      <c r="F21" s="16">
        <f t="shared" si="7"/>
        <v>53728.61721</v>
      </c>
      <c r="G21" s="17">
        <f t="shared" si="4"/>
        <v>66224.02292</v>
      </c>
      <c r="H21" s="18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9.5" customHeight="1">
      <c r="A22" s="15">
        <f t="shared" si="5"/>
        <v>6</v>
      </c>
      <c r="B22" s="16">
        <f t="shared" si="6"/>
        <v>83467.73335</v>
      </c>
      <c r="C22" s="16">
        <f t="shared" si="1"/>
        <v>695.5644446</v>
      </c>
      <c r="D22" s="16">
        <f t="shared" si="2"/>
        <v>347.7822223</v>
      </c>
      <c r="E22" s="16">
        <f t="shared" si="3"/>
        <v>12870.26789</v>
      </c>
      <c r="F22" s="16">
        <f t="shared" si="7"/>
        <v>70197.4643</v>
      </c>
      <c r="G22" s="17">
        <f t="shared" si="4"/>
        <v>83067.73218</v>
      </c>
      <c r="H22" s="18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6.5" customHeight="1">
      <c r="A23" s="15">
        <f t="shared" si="5"/>
        <v>7</v>
      </c>
      <c r="B23" s="16">
        <f t="shared" si="6"/>
        <v>85971.76535</v>
      </c>
      <c r="C23" s="16">
        <f t="shared" si="1"/>
        <v>716.4313779</v>
      </c>
      <c r="D23" s="16">
        <f t="shared" si="2"/>
        <v>358.215689</v>
      </c>
      <c r="E23" s="16">
        <f t="shared" si="3"/>
        <v>13256.37592</v>
      </c>
      <c r="F23" s="16">
        <f t="shared" si="7"/>
        <v>88051.79611</v>
      </c>
      <c r="G23" s="17">
        <f t="shared" si="4"/>
        <v>101308.172</v>
      </c>
      <c r="H23" s="18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6.5" customHeight="1">
      <c r="A24" s="15">
        <f t="shared" si="5"/>
        <v>8</v>
      </c>
      <c r="B24" s="16">
        <f t="shared" si="6"/>
        <v>88550.91831</v>
      </c>
      <c r="C24" s="16">
        <f t="shared" si="1"/>
        <v>737.9243193</v>
      </c>
      <c r="D24" s="16">
        <f t="shared" si="2"/>
        <v>368.9621596</v>
      </c>
      <c r="E24" s="16">
        <f t="shared" si="3"/>
        <v>13654.0672</v>
      </c>
      <c r="F24" s="16">
        <f t="shared" si="7"/>
        <v>107386.6624</v>
      </c>
      <c r="G24" s="17">
        <f t="shared" si="4"/>
        <v>121040.7296</v>
      </c>
      <c r="H24" s="18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6.5" customHeight="1">
      <c r="A25" s="15">
        <f t="shared" si="5"/>
        <v>9</v>
      </c>
      <c r="B25" s="16">
        <f t="shared" si="6"/>
        <v>91207.44586</v>
      </c>
      <c r="C25" s="16">
        <f t="shared" si="1"/>
        <v>760.0620488</v>
      </c>
      <c r="D25" s="16">
        <f t="shared" si="2"/>
        <v>380.0310244</v>
      </c>
      <c r="E25" s="16">
        <f t="shared" si="3"/>
        <v>14063.68922</v>
      </c>
      <c r="F25" s="16">
        <f t="shared" si="7"/>
        <v>128303.1733</v>
      </c>
      <c r="G25" s="17">
        <f t="shared" si="4"/>
        <v>142366.8625</v>
      </c>
      <c r="H25" s="18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6.5" customHeight="1">
      <c r="A26" s="15">
        <f t="shared" si="5"/>
        <v>10</v>
      </c>
      <c r="B26" s="16">
        <f t="shared" si="6"/>
        <v>93943.66924</v>
      </c>
      <c r="C26" s="16">
        <f t="shared" si="1"/>
        <v>782.8639103</v>
      </c>
      <c r="D26" s="16">
        <f t="shared" si="2"/>
        <v>391.4319551</v>
      </c>
      <c r="E26" s="16">
        <f t="shared" si="3"/>
        <v>14485.59989</v>
      </c>
      <c r="F26" s="16">
        <f t="shared" si="7"/>
        <v>150908.8743</v>
      </c>
      <c r="G26" s="17">
        <f t="shared" si="4"/>
        <v>165394.4742</v>
      </c>
      <c r="H26" s="18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6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6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6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6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6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6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6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6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6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6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6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6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6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6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6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6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6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6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6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6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6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6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6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6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6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6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6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6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6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6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6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6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6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6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6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6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6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6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6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6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6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6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6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6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6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6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6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6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6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6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6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6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6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6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6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6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6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6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6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6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6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6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6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6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6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6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6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6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6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6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6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6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6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6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6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6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6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6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6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6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6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6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6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6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6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6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6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6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6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6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6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6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6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6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6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6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6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6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6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6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6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6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6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6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6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6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6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6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6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6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6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6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6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6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6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6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6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6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6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6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6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6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6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6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6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6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6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6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6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6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6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6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6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6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6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6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6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6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6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6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6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6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6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6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6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6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6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6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6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6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6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6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6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6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6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6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6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6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6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6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6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6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6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6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6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6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6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6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6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6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6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6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6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6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6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6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6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6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6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6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6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6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6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6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6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6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6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6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6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6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6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6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6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6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6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6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6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6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6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6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6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6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6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6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6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6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6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6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6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6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6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6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6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6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6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6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6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6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6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6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6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6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6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6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6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6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6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6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6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6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6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6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6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6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6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6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6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6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6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6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6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6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6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6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6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6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6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6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6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6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6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6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6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6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6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6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6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6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6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6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6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6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6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6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6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6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6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6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6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6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6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6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6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6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6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6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6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6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6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6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6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6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6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6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6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6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6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6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6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6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6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6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6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6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6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6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6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6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6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6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6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6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6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6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6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6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6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6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6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6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6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6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6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6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6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6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6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6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6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6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6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6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6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6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6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6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6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6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6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6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6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6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6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6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6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6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6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6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6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6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6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6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6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6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6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6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6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6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6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6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6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6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6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6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6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6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6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6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6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6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6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6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6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6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6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6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6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6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6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6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6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6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6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6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6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6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6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6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6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6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6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6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6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6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6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6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6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6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6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6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6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6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6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6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6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6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6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6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6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6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6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6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6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6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6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6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6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6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6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6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6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6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6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6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6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6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6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6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6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6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6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6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6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6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6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6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6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6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6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6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6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6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6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6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6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6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6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6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6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6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6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6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6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6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6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6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6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6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6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6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6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6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6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6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6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6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6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6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6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6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6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6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6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6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6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6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6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6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6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6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6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6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6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6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6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6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6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6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6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6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6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6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6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6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6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6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6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6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6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6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6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6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6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6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6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6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6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6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6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6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6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6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6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6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6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6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6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6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6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6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6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6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6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6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6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6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6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6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6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6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6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6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6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6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6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6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6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6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6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6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6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6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6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6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6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6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6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6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6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6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6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6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6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6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6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6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6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6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6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6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6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6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6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6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6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6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6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6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6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6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6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6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6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6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6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6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6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6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6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6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6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6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6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6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6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6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6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6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6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6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6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6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6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6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6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6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6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6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6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6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6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6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6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6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6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6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6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6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6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6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6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6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6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6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6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6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6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6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6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6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6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6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6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6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6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6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6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6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6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6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6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6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6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6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6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6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6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6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6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6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6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6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6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6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6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6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6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6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6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6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6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6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6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6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6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6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6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6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6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6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6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6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6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6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6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6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6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6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6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6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6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6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6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6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6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6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6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6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6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6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6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6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6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6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6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6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6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6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6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6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6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6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6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6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6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6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6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6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6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6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6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6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6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6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6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6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6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6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6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6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6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6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6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6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6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6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6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6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6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6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6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6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6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6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6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6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6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6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6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6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6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6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6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6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6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6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6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6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6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6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6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6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6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6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6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6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6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6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6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6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6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6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6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6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6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6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6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6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6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6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6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6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6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6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6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6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6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6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6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6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6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6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6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6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6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6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6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6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6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6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6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6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6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6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6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6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6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6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6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6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6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6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6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6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6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6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6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6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6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6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6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6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6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6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6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6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6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6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6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6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6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6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6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6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6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6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6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6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6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6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6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6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6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6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6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6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6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6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6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6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6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6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6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6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6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6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6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6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6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6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6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6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6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6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6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6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6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6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6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6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6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6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6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6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6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6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6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6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6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6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6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6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6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6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6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6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6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6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6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6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6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6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6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6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6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6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6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6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6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6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6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6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6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6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6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6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6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6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6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6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6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6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6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6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6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6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6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6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6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6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6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6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6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6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6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6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6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6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6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6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6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6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6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6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6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6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6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6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6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6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6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6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6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6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6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6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6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6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6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6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6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6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6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6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6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6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6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6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6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6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6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6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6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6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6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6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6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6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6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6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6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6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6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6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6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6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6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6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6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6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6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6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6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6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6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6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6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6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6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6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6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6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6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6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6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6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6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6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6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6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6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6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6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6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3">
    <mergeCell ref="D9:F9"/>
    <mergeCell ref="D10:F10"/>
    <mergeCell ref="A11:B11"/>
    <mergeCell ref="D11:F11"/>
    <mergeCell ref="A12:B12"/>
    <mergeCell ref="D12:F12"/>
    <mergeCell ref="D5:F5"/>
    <mergeCell ref="A7:B7"/>
    <mergeCell ref="D7:F7"/>
    <mergeCell ref="A8:B8"/>
    <mergeCell ref="D8:F8"/>
    <mergeCell ref="A9:B9"/>
    <mergeCell ref="A10:B1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78"/>
    <col customWidth="1" min="2" max="2" width="25.67"/>
    <col customWidth="1" min="3" max="4" width="20.78"/>
    <col customWidth="1" min="5" max="5" width="23.0"/>
    <col customWidth="1" min="6" max="6" width="22.44"/>
    <col customWidth="1" min="7" max="7" width="19.11"/>
    <col customWidth="1" min="8" max="26" width="10.56"/>
  </cols>
  <sheetData>
    <row r="1" ht="19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9.5" customHeight="1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9.5" customHeight="1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9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9.5" customHeight="1">
      <c r="A5" s="4" t="s">
        <v>29</v>
      </c>
      <c r="B5" s="2"/>
      <c r="C5" s="2"/>
      <c r="D5" s="5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9.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9.5" customHeight="1">
      <c r="A7" s="6" t="s">
        <v>4</v>
      </c>
      <c r="C7" s="7">
        <v>100000.0</v>
      </c>
      <c r="D7" s="8" t="s">
        <v>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9.5" customHeight="1">
      <c r="A8" s="6" t="s">
        <v>6</v>
      </c>
      <c r="C8" s="9">
        <v>0.08</v>
      </c>
      <c r="D8" s="8" t="s">
        <v>7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9.5" customHeight="1">
      <c r="A9" s="6" t="s">
        <v>8</v>
      </c>
      <c r="C9" s="9">
        <v>0.04</v>
      </c>
      <c r="D9" s="8" t="s">
        <v>9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9.5" customHeight="1">
      <c r="A10" s="6" t="s">
        <v>10</v>
      </c>
      <c r="C10" s="9">
        <v>0.03</v>
      </c>
      <c r="D10" s="8" t="s">
        <v>11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9.5" customHeight="1">
      <c r="A11" s="6" t="s">
        <v>12</v>
      </c>
      <c r="C11" s="9">
        <v>0.08</v>
      </c>
      <c r="D11" s="8" t="s">
        <v>13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9.5" customHeight="1">
      <c r="A12" s="6" t="s">
        <v>14</v>
      </c>
      <c r="C12" s="7">
        <v>25000.0</v>
      </c>
      <c r="D12" s="8" t="s">
        <v>15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9.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9.5" customHeight="1">
      <c r="A14" s="2"/>
      <c r="B14" s="2"/>
      <c r="C14" s="2"/>
      <c r="D14" s="2"/>
      <c r="E14" s="2"/>
      <c r="F14" s="2"/>
      <c r="G14" s="10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9.5" customHeight="1">
      <c r="A15" s="12"/>
      <c r="B15" s="13" t="s">
        <v>18</v>
      </c>
      <c r="C15" s="13" t="s">
        <v>19</v>
      </c>
      <c r="D15" s="13" t="s">
        <v>20</v>
      </c>
      <c r="E15" s="13" t="s">
        <v>21</v>
      </c>
      <c r="F15" s="14" t="s">
        <v>22</v>
      </c>
      <c r="G15" s="10" t="s">
        <v>22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9.5" customHeight="1">
      <c r="A16" s="13" t="s">
        <v>23</v>
      </c>
      <c r="B16" s="13" t="s">
        <v>24</v>
      </c>
      <c r="C16" s="19" t="s">
        <v>25</v>
      </c>
      <c r="D16" s="19" t="s">
        <v>25</v>
      </c>
      <c r="E16" s="19" t="s">
        <v>26</v>
      </c>
      <c r="F16" s="20" t="s">
        <v>27</v>
      </c>
      <c r="G16" s="21" t="s">
        <v>28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9.5" customHeight="1">
      <c r="A17" s="15">
        <v>1.0</v>
      </c>
      <c r="B17" s="22">
        <f>+C7</f>
        <v>100000</v>
      </c>
      <c r="C17" s="23"/>
      <c r="D17" s="24"/>
      <c r="E17" s="24"/>
      <c r="F17" s="24"/>
      <c r="G17" s="25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9.5" customHeight="1">
      <c r="A18" s="15">
        <f t="shared" ref="A18:A51" si="1">+A17+1</f>
        <v>2</v>
      </c>
      <c r="B18" s="22">
        <f t="shared" ref="B18:B51" si="2">+B17*(1+$C$10)</f>
        <v>103000</v>
      </c>
      <c r="C18" s="26"/>
      <c r="D18" s="16"/>
      <c r="E18" s="16"/>
      <c r="F18" s="16"/>
      <c r="G18" s="27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9.5" customHeight="1">
      <c r="A19" s="15">
        <f t="shared" si="1"/>
        <v>3</v>
      </c>
      <c r="B19" s="22">
        <f t="shared" si="2"/>
        <v>106090</v>
      </c>
      <c r="C19" s="26"/>
      <c r="D19" s="16"/>
      <c r="E19" s="16"/>
      <c r="F19" s="16"/>
      <c r="G19" s="27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9.5" customHeight="1">
      <c r="A20" s="15">
        <f t="shared" si="1"/>
        <v>4</v>
      </c>
      <c r="B20" s="22">
        <f t="shared" si="2"/>
        <v>109272.7</v>
      </c>
      <c r="C20" s="26"/>
      <c r="D20" s="16"/>
      <c r="E20" s="16"/>
      <c r="F20" s="16"/>
      <c r="G20" s="27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9.5" customHeight="1">
      <c r="A21" s="15">
        <f t="shared" si="1"/>
        <v>5</v>
      </c>
      <c r="B21" s="22">
        <f t="shared" si="2"/>
        <v>112550.881</v>
      </c>
      <c r="C21" s="26"/>
      <c r="D21" s="16"/>
      <c r="E21" s="16"/>
      <c r="F21" s="16"/>
      <c r="G21" s="27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9.5" customHeight="1">
      <c r="A22" s="15">
        <f t="shared" si="1"/>
        <v>6</v>
      </c>
      <c r="B22" s="22">
        <f t="shared" si="2"/>
        <v>115927.4074</v>
      </c>
      <c r="C22" s="26"/>
      <c r="D22" s="16"/>
      <c r="E22" s="16"/>
      <c r="F22" s="16"/>
      <c r="G22" s="27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6.5" customHeight="1">
      <c r="A23" s="15">
        <f t="shared" si="1"/>
        <v>7</v>
      </c>
      <c r="B23" s="22">
        <f t="shared" si="2"/>
        <v>119405.2297</v>
      </c>
      <c r="C23" s="26"/>
      <c r="D23" s="16"/>
      <c r="E23" s="16"/>
      <c r="F23" s="16"/>
      <c r="G23" s="27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6.5" customHeight="1">
      <c r="A24" s="15">
        <f t="shared" si="1"/>
        <v>8</v>
      </c>
      <c r="B24" s="22">
        <f t="shared" si="2"/>
        <v>122987.3865</v>
      </c>
      <c r="C24" s="26"/>
      <c r="D24" s="16"/>
      <c r="E24" s="16"/>
      <c r="F24" s="16"/>
      <c r="G24" s="27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6.5" customHeight="1">
      <c r="A25" s="15">
        <f t="shared" si="1"/>
        <v>9</v>
      </c>
      <c r="B25" s="22">
        <f t="shared" si="2"/>
        <v>126677.0081</v>
      </c>
      <c r="C25" s="26"/>
      <c r="D25" s="16"/>
      <c r="E25" s="16"/>
      <c r="F25" s="16"/>
      <c r="G25" s="27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6.5" customHeight="1">
      <c r="A26" s="15">
        <f t="shared" si="1"/>
        <v>10</v>
      </c>
      <c r="B26" s="22">
        <f t="shared" si="2"/>
        <v>130477.3184</v>
      </c>
      <c r="C26" s="26"/>
      <c r="D26" s="16"/>
      <c r="E26" s="16"/>
      <c r="F26" s="16"/>
      <c r="G26" s="27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6.5" customHeight="1">
      <c r="A27" s="15">
        <f t="shared" si="1"/>
        <v>11</v>
      </c>
      <c r="B27" s="22">
        <f t="shared" si="2"/>
        <v>134391.6379</v>
      </c>
      <c r="C27" s="26"/>
      <c r="D27" s="16"/>
      <c r="E27" s="16"/>
      <c r="F27" s="16"/>
      <c r="G27" s="27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6.5" customHeight="1">
      <c r="A28" s="15">
        <f t="shared" si="1"/>
        <v>12</v>
      </c>
      <c r="B28" s="22">
        <f t="shared" si="2"/>
        <v>138423.3871</v>
      </c>
      <c r="C28" s="26"/>
      <c r="D28" s="16"/>
      <c r="E28" s="16"/>
      <c r="F28" s="16"/>
      <c r="G28" s="27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6.5" customHeight="1">
      <c r="A29" s="15">
        <f t="shared" si="1"/>
        <v>13</v>
      </c>
      <c r="B29" s="22">
        <f t="shared" si="2"/>
        <v>142576.0887</v>
      </c>
      <c r="C29" s="26"/>
      <c r="D29" s="16"/>
      <c r="E29" s="16"/>
      <c r="F29" s="16"/>
      <c r="G29" s="27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6.5" customHeight="1">
      <c r="A30" s="15">
        <f t="shared" si="1"/>
        <v>14</v>
      </c>
      <c r="B30" s="22">
        <f t="shared" si="2"/>
        <v>146853.3713</v>
      </c>
      <c r="C30" s="26"/>
      <c r="D30" s="16"/>
      <c r="E30" s="16"/>
      <c r="F30" s="16"/>
      <c r="G30" s="27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6.5" customHeight="1">
      <c r="A31" s="15">
        <f t="shared" si="1"/>
        <v>15</v>
      </c>
      <c r="B31" s="22">
        <f t="shared" si="2"/>
        <v>151258.9725</v>
      </c>
      <c r="C31" s="26"/>
      <c r="D31" s="16"/>
      <c r="E31" s="16"/>
      <c r="F31" s="16"/>
      <c r="G31" s="27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6.5" customHeight="1">
      <c r="A32" s="15">
        <f t="shared" si="1"/>
        <v>16</v>
      </c>
      <c r="B32" s="22">
        <f t="shared" si="2"/>
        <v>155796.7417</v>
      </c>
      <c r="C32" s="26"/>
      <c r="D32" s="16"/>
      <c r="E32" s="16"/>
      <c r="F32" s="16"/>
      <c r="G32" s="27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6.5" customHeight="1">
      <c r="A33" s="15">
        <f t="shared" si="1"/>
        <v>17</v>
      </c>
      <c r="B33" s="22">
        <f t="shared" si="2"/>
        <v>160470.6439</v>
      </c>
      <c r="C33" s="26"/>
      <c r="D33" s="16"/>
      <c r="E33" s="16"/>
      <c r="F33" s="16"/>
      <c r="G33" s="27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6.5" customHeight="1">
      <c r="A34" s="15">
        <f t="shared" si="1"/>
        <v>18</v>
      </c>
      <c r="B34" s="22">
        <f t="shared" si="2"/>
        <v>165284.7632</v>
      </c>
      <c r="C34" s="26"/>
      <c r="D34" s="16"/>
      <c r="E34" s="16"/>
      <c r="F34" s="16"/>
      <c r="G34" s="27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6.5" customHeight="1">
      <c r="A35" s="15">
        <f t="shared" si="1"/>
        <v>19</v>
      </c>
      <c r="B35" s="22">
        <f t="shared" si="2"/>
        <v>170243.3061</v>
      </c>
      <c r="C35" s="26"/>
      <c r="D35" s="16"/>
      <c r="E35" s="16"/>
      <c r="F35" s="16"/>
      <c r="G35" s="27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6.5" customHeight="1">
      <c r="A36" s="15">
        <f t="shared" si="1"/>
        <v>20</v>
      </c>
      <c r="B36" s="22">
        <f t="shared" si="2"/>
        <v>175350.6053</v>
      </c>
      <c r="C36" s="26"/>
      <c r="D36" s="16"/>
      <c r="E36" s="16"/>
      <c r="F36" s="16"/>
      <c r="G36" s="27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6.5" customHeight="1">
      <c r="A37" s="15">
        <f t="shared" si="1"/>
        <v>21</v>
      </c>
      <c r="B37" s="22">
        <f t="shared" si="2"/>
        <v>180611.1235</v>
      </c>
      <c r="C37" s="26"/>
      <c r="D37" s="16"/>
      <c r="E37" s="16"/>
      <c r="F37" s="16"/>
      <c r="G37" s="27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6.5" customHeight="1">
      <c r="A38" s="15">
        <f t="shared" si="1"/>
        <v>22</v>
      </c>
      <c r="B38" s="22">
        <f t="shared" si="2"/>
        <v>186029.4572</v>
      </c>
      <c r="C38" s="26"/>
      <c r="D38" s="16"/>
      <c r="E38" s="16"/>
      <c r="F38" s="16"/>
      <c r="G38" s="27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6.5" customHeight="1">
      <c r="A39" s="15">
        <f t="shared" si="1"/>
        <v>23</v>
      </c>
      <c r="B39" s="22">
        <f t="shared" si="2"/>
        <v>191610.3409</v>
      </c>
      <c r="C39" s="26"/>
      <c r="D39" s="16"/>
      <c r="E39" s="16"/>
      <c r="F39" s="16"/>
      <c r="G39" s="27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6.5" customHeight="1">
      <c r="A40" s="15">
        <f t="shared" si="1"/>
        <v>24</v>
      </c>
      <c r="B40" s="22">
        <f t="shared" si="2"/>
        <v>197358.6511</v>
      </c>
      <c r="C40" s="26"/>
      <c r="D40" s="16"/>
      <c r="E40" s="16"/>
      <c r="F40" s="16"/>
      <c r="G40" s="27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6.5" customHeight="1">
      <c r="A41" s="15">
        <f t="shared" si="1"/>
        <v>25</v>
      </c>
      <c r="B41" s="22">
        <f t="shared" si="2"/>
        <v>203279.4106</v>
      </c>
      <c r="C41" s="26"/>
      <c r="D41" s="16"/>
      <c r="E41" s="16"/>
      <c r="F41" s="16"/>
      <c r="G41" s="27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6.5" customHeight="1">
      <c r="A42" s="15">
        <f t="shared" si="1"/>
        <v>26</v>
      </c>
      <c r="B42" s="22">
        <f t="shared" si="2"/>
        <v>209377.793</v>
      </c>
      <c r="C42" s="26"/>
      <c r="D42" s="16"/>
      <c r="E42" s="16"/>
      <c r="F42" s="16"/>
      <c r="G42" s="27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6.5" customHeight="1">
      <c r="A43" s="15">
        <f t="shared" si="1"/>
        <v>27</v>
      </c>
      <c r="B43" s="22">
        <f t="shared" si="2"/>
        <v>215659.1268</v>
      </c>
      <c r="C43" s="26"/>
      <c r="D43" s="16"/>
      <c r="E43" s="16"/>
      <c r="F43" s="16"/>
      <c r="G43" s="27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6.5" customHeight="1">
      <c r="A44" s="15">
        <f t="shared" si="1"/>
        <v>28</v>
      </c>
      <c r="B44" s="22">
        <f t="shared" si="2"/>
        <v>222128.9006</v>
      </c>
      <c r="C44" s="26"/>
      <c r="D44" s="16"/>
      <c r="E44" s="16"/>
      <c r="F44" s="16"/>
      <c r="G44" s="27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6.5" customHeight="1">
      <c r="A45" s="15">
        <f t="shared" si="1"/>
        <v>29</v>
      </c>
      <c r="B45" s="22">
        <f t="shared" si="2"/>
        <v>228792.7676</v>
      </c>
      <c r="C45" s="26"/>
      <c r="D45" s="16"/>
      <c r="E45" s="16"/>
      <c r="F45" s="16"/>
      <c r="G45" s="27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6.5" customHeight="1">
      <c r="A46" s="15">
        <f t="shared" si="1"/>
        <v>30</v>
      </c>
      <c r="B46" s="22">
        <f t="shared" si="2"/>
        <v>235656.5506</v>
      </c>
      <c r="C46" s="26"/>
      <c r="D46" s="16"/>
      <c r="E46" s="16"/>
      <c r="F46" s="16"/>
      <c r="G46" s="27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6.5" customHeight="1">
      <c r="A47" s="15">
        <f t="shared" si="1"/>
        <v>31</v>
      </c>
      <c r="B47" s="22">
        <f t="shared" si="2"/>
        <v>242726.2471</v>
      </c>
      <c r="C47" s="26"/>
      <c r="D47" s="16"/>
      <c r="E47" s="16"/>
      <c r="F47" s="16"/>
      <c r="G47" s="27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6.5" customHeight="1">
      <c r="A48" s="15">
        <f t="shared" si="1"/>
        <v>32</v>
      </c>
      <c r="B48" s="22">
        <f t="shared" si="2"/>
        <v>250008.0345</v>
      </c>
      <c r="C48" s="26"/>
      <c r="D48" s="16"/>
      <c r="E48" s="16"/>
      <c r="F48" s="16"/>
      <c r="G48" s="27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6.5" customHeight="1">
      <c r="A49" s="15">
        <f t="shared" si="1"/>
        <v>33</v>
      </c>
      <c r="B49" s="22">
        <f t="shared" si="2"/>
        <v>257508.2756</v>
      </c>
      <c r="C49" s="26"/>
      <c r="D49" s="16"/>
      <c r="E49" s="16"/>
      <c r="F49" s="16"/>
      <c r="G49" s="27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6.5" customHeight="1">
      <c r="A50" s="15">
        <f t="shared" si="1"/>
        <v>34</v>
      </c>
      <c r="B50" s="22">
        <f t="shared" si="2"/>
        <v>265233.5238</v>
      </c>
      <c r="C50" s="26"/>
      <c r="D50" s="16"/>
      <c r="E50" s="16"/>
      <c r="F50" s="16"/>
      <c r="G50" s="27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6.5" customHeight="1">
      <c r="A51" s="15">
        <f t="shared" si="1"/>
        <v>35</v>
      </c>
      <c r="B51" s="22">
        <f t="shared" si="2"/>
        <v>273190.5296</v>
      </c>
      <c r="C51" s="28"/>
      <c r="D51" s="29"/>
      <c r="E51" s="29"/>
      <c r="F51" s="29"/>
      <c r="G51" s="30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6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6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6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6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6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6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6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6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6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6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6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6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6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6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6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6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6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6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6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6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6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6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6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6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6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6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6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6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6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6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6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6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6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6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6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6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6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6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6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6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6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6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6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6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6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6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6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6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6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6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6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6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6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6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6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6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6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6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6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6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6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6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6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6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6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6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6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6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6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6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6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6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6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6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6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6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6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6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6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6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6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6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6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6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6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6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6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6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6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6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6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6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6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6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6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6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6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6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6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6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6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6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6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6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6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6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6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6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6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6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6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6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6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6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6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6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6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6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6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6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6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6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6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6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6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6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6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6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6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6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6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6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6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6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6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6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6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6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6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6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6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6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6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6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6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6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6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6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6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6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6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6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6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6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6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6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6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6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6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6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6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6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6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6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6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6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6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6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6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6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6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6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6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6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6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6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6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6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6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6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6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6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6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6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6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6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6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6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6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6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6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6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6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6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6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6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6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6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6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6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6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6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6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6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6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6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6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6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6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6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6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6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6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6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6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6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6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6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6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6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6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6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6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6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6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6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6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6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6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6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6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6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6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6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6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6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6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6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6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6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6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6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6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6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6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6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6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6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6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6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6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6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6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6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6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6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6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6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6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6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6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6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6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6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6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6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6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6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6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6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6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6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6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6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6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6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6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6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6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6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6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6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6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6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6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6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6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6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6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6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6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6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6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6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6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6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6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6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6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6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6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6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6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6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6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6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6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6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6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6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6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6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6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6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6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6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6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6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6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6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6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6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6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6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6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6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6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6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6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6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6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6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6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6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6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6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6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6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6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6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6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6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6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6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6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6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6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6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6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6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6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6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6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6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6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6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6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6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6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6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6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6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6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6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6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6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6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6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6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6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6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6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6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6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6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6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6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6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6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6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6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6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6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6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6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6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6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6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6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6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6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6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6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6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6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6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6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6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6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6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6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6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6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6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6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6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6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6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6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6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6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6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6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6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6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6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6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6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6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6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6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6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6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6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6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6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6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6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6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6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6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6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6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6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6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6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6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6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6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6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6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6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6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6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6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6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6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6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6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6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6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6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6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6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6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6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6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6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6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6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6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6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6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6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6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6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6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6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6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6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6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6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6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6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6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6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6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6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6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6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6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6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6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6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6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6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6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6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6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6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6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6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6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6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6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6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6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6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6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6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6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6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6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6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6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6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6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6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6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6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6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6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6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6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6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6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6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6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6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6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6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6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6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6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6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6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6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6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6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6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6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6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6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6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6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6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6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6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6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6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6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6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6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6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6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6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6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6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6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6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6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6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6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6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6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6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6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6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6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6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6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6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6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6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6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6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6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6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6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6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6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6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6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6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6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6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6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6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6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6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6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6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6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6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6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6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6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6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6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6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6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6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6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6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6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6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6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6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6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6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6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6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6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6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6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6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6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6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6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6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6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6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6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6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6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6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6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6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6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6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6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6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6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6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6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6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6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6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6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6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6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6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6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6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6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6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6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6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6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6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6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6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6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6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6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6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6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6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6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6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6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6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6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6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6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6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6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6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6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6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6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6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6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6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6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6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6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6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6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6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6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6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6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6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6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6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6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6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6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6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6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6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6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6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6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6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6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6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6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6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6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6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6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6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6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6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6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6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6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6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6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6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6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6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6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6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6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6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6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6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6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6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6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6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6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6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6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6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6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6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6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6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6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6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6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6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6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6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6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6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6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6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6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6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6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6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6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6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6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6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6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6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6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6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6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6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6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6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6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6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6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6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6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6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6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6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6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6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6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6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6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6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6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6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6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6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6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6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6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6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6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6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6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6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6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6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6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6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6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6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6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6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6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6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6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6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6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6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6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6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6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6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6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6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6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6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6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6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6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6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6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6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6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6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6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6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6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6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6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6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6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6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6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6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6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6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6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6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6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6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6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6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6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6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6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6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6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6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6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6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6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6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6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6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6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6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6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6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6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6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6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6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6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6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6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6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6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6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6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6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6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6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6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6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6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6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6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6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6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6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6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6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6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6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6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6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6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6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6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6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6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6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6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6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6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6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6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6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6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6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6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6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6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6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6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6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6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6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6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6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6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6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6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6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6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6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6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6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6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6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6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6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6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6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6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6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6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6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6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6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6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6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6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6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6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6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6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6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6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6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6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6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6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6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6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6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6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6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6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6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6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6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6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6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6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6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6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6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6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6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6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6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6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6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6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6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6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6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6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3">
    <mergeCell ref="D9:F9"/>
    <mergeCell ref="D10:F10"/>
    <mergeCell ref="A11:B11"/>
    <mergeCell ref="D11:F11"/>
    <mergeCell ref="A12:B12"/>
    <mergeCell ref="D12:F12"/>
    <mergeCell ref="D5:F5"/>
    <mergeCell ref="A7:B7"/>
    <mergeCell ref="D7:F7"/>
    <mergeCell ref="A8:B8"/>
    <mergeCell ref="D8:F8"/>
    <mergeCell ref="A9:B9"/>
    <mergeCell ref="A10:B10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2017-10-10T21:21:29Z</dcterms:created>
  <dc:creator>Microsoft Office User</dc:creator>
</cp:coreProperties>
</file>