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278FF7A3-278F-0A4B-B56A-B818F70D1EDB}" xr6:coauthVersionLast="47" xr6:coauthVersionMax="47" xr10:uidLastSave="{00000000-0000-0000-0000-000000000000}"/>
  <bookViews>
    <workbookView xWindow="11620" yWindow="500" windowWidth="18020" windowHeight="20500" activeTab="2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2" l="1"/>
  <c r="G59" i="5"/>
  <c r="G60" i="5" s="1"/>
  <c r="B43" i="2"/>
  <c r="A27" i="3"/>
  <c r="B27" i="3"/>
  <c r="I15" i="2"/>
  <c r="J15" i="2" s="1"/>
  <c r="I24" i="3"/>
  <c r="I25" i="3" s="1"/>
</calcChain>
</file>

<file path=xl/sharedStrings.xml><?xml version="1.0" encoding="utf-8"?>
<sst xmlns="http://schemas.openxmlformats.org/spreadsheetml/2006/main" count="1207" uniqueCount="242">
  <si>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</si>
  <si>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</si>
  <si>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</si>
  <si>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</si>
  <si>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</si>
  <si>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</si>
  <si>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</si>
  <si>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</si>
  <si>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</si>
  <si>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</si>
  <si>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</si>
  <si>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</si>
  <si>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</si>
  <si>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</si>
  <si>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</si>
  <si>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</si>
  <si>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</si>
  <si>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</si>
  <si>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</si>
  <si>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</si>
  <si>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</si>
  <si>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</si>
  <si>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</si>
  <si>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</si>
  <si>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</si>
  <si>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</si>
  <si>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</si>
  <si>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</si>
  <si>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</si>
  <si>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</si>
  <si>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</si>
  <si>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</si>
  <si>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</si>
  <si>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</si>
  <si>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</si>
  <si>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</si>
  <si>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</si>
  <si>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</si>
  <si>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</si>
  <si>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</si>
  <si>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</si>
  <si>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</si>
  <si>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</si>
  <si>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</si>
  <si>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</si>
  <si>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</si>
  <si>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</si>
  <si>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</si>
  <si>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</si>
  <si>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</si>
  <si>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</si>
  <si>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</si>
  <si>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</si>
  <si>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</si>
  <si>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</si>
  <si>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</si>
  <si>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</si>
  <si>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</si>
  <si>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</si>
  <si>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</si>
  <si>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</si>
  <si>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</si>
  <si>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</si>
  <si>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</si>
  <si>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</si>
  <si>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</si>
  <si>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</si>
  <si>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</si>
  <si>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</si>
  <si>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</si>
  <si>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</si>
  <si>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</si>
  <si>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</si>
  <si>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</si>
  <si>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</si>
  <si>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</si>
  <si>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</si>
  <si>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</si>
  <si>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</si>
  <si>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</si>
  <si>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</si>
  <si>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</si>
  <si>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</si>
  <si>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</si>
  <si>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</si>
  <si>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</si>
  <si>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</si>
  <si>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</si>
  <si>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</si>
  <si>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</si>
  <si>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</si>
  <si>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</si>
  <si>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</si>
  <si>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</si>
  <si>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</si>
  <si>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</si>
  <si>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</si>
  <si>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</si>
  <si>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</si>
  <si>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</si>
  <si>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</si>
  <si>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</si>
  <si>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</si>
  <si>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</si>
  <si>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</si>
  <si>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</si>
  <si>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</si>
  <si>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</si>
  <si>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</si>
  <si>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</si>
  <si>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</si>
  <si>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</si>
  <si>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</si>
  <si>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</si>
  <si>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</si>
  <si>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</si>
  <si>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</si>
  <si>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</si>
  <si>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</si>
  <si>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</si>
  <si>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</si>
  <si>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</si>
  <si>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</si>
  <si>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</si>
  <si>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</si>
  <si>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</si>
  <si>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</si>
  <si>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</si>
  <si>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</si>
  <si>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</si>
  <si>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</si>
  <si>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</si>
  <si>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</si>
  <si>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</si>
  <si>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</si>
  <si>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</si>
  <si>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</si>
  <si>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</si>
  <si>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</si>
  <si>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</si>
  <si>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</si>
  <si>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</si>
  <si>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</si>
  <si>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</si>
  <si>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</si>
  <si>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</si>
  <si>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</si>
  <si>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</si>
  <si>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</si>
  <si>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</si>
  <si>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</si>
  <si>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</si>
  <si>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</si>
  <si>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</si>
  <si>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</si>
  <si>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</si>
  <si>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</si>
  <si>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</si>
  <si>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</si>
  <si>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</si>
  <si>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</si>
  <si>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</si>
  <si>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</si>
  <si>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</si>
  <si>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</si>
  <si>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</si>
  <si>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</si>
  <si>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</si>
  <si>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</si>
  <si>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</si>
  <si>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</si>
  <si>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</si>
  <si>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</si>
  <si>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</si>
  <si>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Currently Taking</t>
  </si>
  <si>
    <t>Passed</t>
  </si>
  <si>
    <t>Final is 20% or less of final grade</t>
  </si>
  <si>
    <t>exam - 4-24</t>
  </si>
  <si>
    <t>need 9 elective courses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</si>
  <si>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</si>
  <si>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</si>
  <si>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</si>
  <si>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</si>
  <si>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</si>
  <si>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</si>
  <si>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</si>
  <si>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</si>
  <si>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Mar-May</t>
  </si>
  <si>
    <t>E - cross-listed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</si>
  <si>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</si>
  <si>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</si>
  <si>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</si>
  <si>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</si>
  <si>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</si>
  <si>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</si>
  <si>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</si>
  <si>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</si>
  <si>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</si>
  <si>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>14 OF 21</t>
  </si>
  <si>
    <t>18 listed</t>
  </si>
  <si>
    <t>14 of 21</t>
  </si>
  <si>
    <t>6 OF 9</t>
  </si>
  <si>
    <t>Introduction to Generative AI - un-proctored mcqs. Final is not proctored. There are quizzes each week and final is timed un-proctored mcq exam, very similar to weekly quiz</t>
  </si>
  <si>
    <t>31 MCQs … if you have revised the course well and the quizzes too, you’ll do well</t>
  </si>
  <si>
    <r>
      <t>A decent number of questions came straight from the quizzes so if you can do the quizzes you'll have no problem.</t>
    </r>
    <r>
      <rPr>
        <sz val="10"/>
        <color rgb="FF000000"/>
        <rFont val="Arial"/>
        <family val="2"/>
        <scheme val="minor"/>
      </rPr>
      <t>There are 31 (yes, a bit odd) questions.
Good news is: they were not difficult, and a fair bit of them come directly from the quizzes.
25-30 minutes should be enough to answer all questions, so 2 hours is more than plentiful.</t>
    </r>
  </si>
  <si>
    <r>
      <t xml:space="preserve">There are two sections to the exam. One is multiple choice and for one of them, you enter an answer. The second one has unlimited attempts. </t>
    </r>
    <r>
      <rPr>
        <sz val="10"/>
        <color rgb="FF000000"/>
        <rFont val="Arial"/>
        <family val="2"/>
        <scheme val="minor"/>
      </rPr>
      <t>5003 was like the quizzes, The final is split into 2 parts: MC and Free response.
MC is 65% of the final. (14.3% overall)
Free response is 35% of the final. (7.7% overall)</t>
    </r>
  </si>
  <si>
    <t>3 of 9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</si>
  <si>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</si>
  <si>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</si>
  <si>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</si>
  <si>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</si>
  <si>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</si>
  <si>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</si>
  <si>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</si>
  <si>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</si>
  <si>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</si>
  <si>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</si>
  <si>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</si>
  <si>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</si>
  <si>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</si>
  <si>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</si>
  <si>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</si>
  <si>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</si>
  <si>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</si>
  <si>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</si>
  <si>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3 attempts</t>
  </si>
  <si>
    <t>45 mins MCQ</t>
  </si>
  <si>
    <t>CSCA 5332</t>
  </si>
  <si>
    <t>CSCA 5342</t>
  </si>
  <si>
    <t>30 mins MCQ</t>
  </si>
  <si>
    <t>1 attempt</t>
  </si>
  <si>
    <t>34 qns (mostly MCQs)</t>
  </si>
  <si>
    <t>CSCA 5073</t>
  </si>
  <si>
    <t>Bash</t>
  </si>
  <si>
    <t>22 questions (MCQ &amp; SAs)</t>
  </si>
  <si>
    <t>CSCA 5083</t>
  </si>
  <si>
    <t>Terraform</t>
  </si>
  <si>
    <t>2 attempts</t>
  </si>
  <si>
    <t>34 MCQs</t>
  </si>
  <si>
    <t>EMEA 5031</t>
  </si>
  <si>
    <t>Project Management: Project Planning and Execution</t>
  </si>
  <si>
    <t>Project Management: Agile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</si>
</sst>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1D1C1D"/>
      <name val="Arial"/>
      <family val="2"/>
      <scheme val="minor"/>
    </font>
    <font>
      <sz val="12"/>
      <color theme="1"/>
      <name val="Arial (Body)"/>
    </font>
  </fonts>
  <fills count="3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</cellStyleXfs>
  <cellXfs count="239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9" fontId="6" fillId="0" borderId="8" xfId="0" applyNumberFormat="1" applyFont="1" applyBorder="1" applyAlignment="1">
      <alignment horizontal="center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5" borderId="7" xfId="0" applyFont="1" applyFill="1" applyBorder="1"/>
    <xf numFmtId="0" fontId="9" fillId="0" borderId="8" xfId="0" applyFont="1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9" fontId="9" fillId="4" borderId="8" xfId="0" applyNumberFormat="1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20" borderId="8" xfId="0" applyFont="1" applyFill="1" applyBorder="1"/>
    <xf numFmtId="0" fontId="6" fillId="15" borderId="7" xfId="0" applyFont="1" applyFill="1" applyBorder="1"/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9" borderId="8" xfId="0" applyFont="1" applyFill="1" applyBorder="1" applyAlignment="1">
      <alignment horizontal="left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10" xfId="0" applyFont="1" applyFill="1" applyBorder="1" applyAlignment="1">
      <alignment horizontal="left"/>
    </xf>
    <xf numFmtId="0" fontId="11" fillId="8" borderId="10" xfId="0" applyFont="1" applyFill="1" applyBorder="1" applyAlignment="1">
      <alignment horizontal="center"/>
    </xf>
    <xf numFmtId="0" fontId="6" fillId="23" borderId="10" xfId="0" applyFont="1" applyFill="1" applyBorder="1" applyAlignment="1">
      <alignment horizontal="center"/>
    </xf>
    <xf numFmtId="0" fontId="6" fillId="24" borderId="11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5" fillId="18" borderId="9" xfId="1" applyBorder="1"/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18" borderId="14" xfId="1" applyBorder="1"/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32" borderId="0" xfId="2" applyFont="1" applyFill="1"/>
    <xf numFmtId="0" fontId="16" fillId="32" borderId="0" xfId="0" applyFont="1" applyFill="1"/>
    <xf numFmtId="0" fontId="4" fillId="32" borderId="0" xfId="0" applyFont="1" applyFill="1"/>
    <xf numFmtId="0" fontId="4" fillId="32" borderId="0" xfId="0" applyFont="1" applyFill="1" applyAlignment="1">
      <alignment wrapText="1"/>
    </xf>
    <xf numFmtId="9" fontId="16" fillId="0" borderId="0" xfId="2" applyFont="1" applyFill="1"/>
    <xf numFmtId="0" fontId="17" fillId="0" borderId="0" xfId="0" applyFont="1"/>
    <xf numFmtId="9" fontId="17" fillId="0" borderId="0" xfId="2" applyFont="1"/>
    <xf numFmtId="0" fontId="17" fillId="33" borderId="0" xfId="0" applyFont="1" applyFill="1"/>
    <xf numFmtId="0" fontId="16" fillId="33" borderId="0" xfId="0" applyFont="1" applyFill="1"/>
    <xf numFmtId="9" fontId="16" fillId="33" borderId="0" xfId="2" applyFont="1" applyFill="1"/>
    <xf numFmtId="0" fontId="18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34" borderId="0" xfId="0" applyFont="1" applyFill="1"/>
    <xf numFmtId="9" fontId="16" fillId="34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8" xfId="0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3" fillId="15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9" fontId="16" fillId="15" borderId="0" xfId="2" applyFont="1" applyFill="1"/>
    <xf numFmtId="0" fontId="0" fillId="0" borderId="15" xfId="0" applyBorder="1"/>
    <xf numFmtId="0" fontId="20" fillId="0" borderId="0" xfId="0" applyFont="1"/>
    <xf numFmtId="0" fontId="20" fillId="0" borderId="0" xfId="0" applyFont="1" applyAlignment="1">
      <alignment wrapText="1"/>
    </xf>
    <xf numFmtId="9" fontId="16" fillId="21" borderId="0" xfId="0" applyNumberFormat="1" applyFont="1" applyFill="1"/>
    <xf numFmtId="164" fontId="16" fillId="0" borderId="0" xfId="0" applyNumberFormat="1" applyFont="1"/>
    <xf numFmtId="9" fontId="16" fillId="0" borderId="0" xfId="2" applyFont="1" applyFill="1" applyBorder="1"/>
    <xf numFmtId="0" fontId="21" fillId="0" borderId="0" xfId="0" applyFont="1"/>
    <xf numFmtId="0" fontId="21" fillId="0" borderId="0" xfId="0" applyFont="1" applyAlignment="1">
      <alignment wrapText="1"/>
    </xf>
    <xf numFmtId="9" fontId="16" fillId="32" borderId="0" xfId="2" applyFont="1" applyFill="1" applyBorder="1"/>
    <xf numFmtId="0" fontId="1" fillId="32" borderId="0" xfId="0" applyFont="1" applyFill="1"/>
    <xf numFmtId="9" fontId="1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</cellXfs>
  <cellStyles count="3">
    <cellStyle name="20% - Accent3" xfId="1" builtinId="38"/>
    <cellStyle name="Normal" xfId="0" builtinId="0"/>
    <cellStyle name="Percent" xfId="2" builtinId="5"/>
  </cellStyles>
  <dxfs count="121"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9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34"/>
      <c r="B1" s="235"/>
      <c r="C1" s="235"/>
      <c r="D1" s="235"/>
      <c r="E1" s="235"/>
      <c r="F1" s="235"/>
      <c r="G1" s="235"/>
      <c r="H1" s="235"/>
      <c r="I1" s="235"/>
      <c r="J1" s="235"/>
      <c r="K1" s="235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36" t="s">
        <v>115</v>
      </c>
      <c r="F35" s="235"/>
      <c r="G35" s="235"/>
      <c r="H35" s="235"/>
      <c r="I35" s="235"/>
      <c r="J35" s="235"/>
      <c r="K35" s="235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36" t="s">
        <v>115</v>
      </c>
      <c r="F36" s="235"/>
      <c r="G36" s="235"/>
      <c r="H36" s="235"/>
      <c r="I36" s="235"/>
      <c r="J36" s="235"/>
      <c r="K36" s="235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36" t="s">
        <v>115</v>
      </c>
      <c r="F38" s="235"/>
      <c r="G38" s="235"/>
      <c r="H38" s="235"/>
      <c r="I38" s="235"/>
      <c r="J38" s="235"/>
      <c r="K38" s="235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37" t="s">
        <v>115</v>
      </c>
      <c r="F39" s="238"/>
      <c r="G39" s="238"/>
      <c r="H39" s="238"/>
      <c r="I39" s="238"/>
      <c r="J39" s="238"/>
      <c r="K39" s="238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03CE44B0-4ECA-2C4D-9B70-88797877B834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20" priority="10" operator="endsWith" text="*">
      <formula>RIGHT((B3),LEN("*"))=("*")</formula>
    </cfRule>
  </conditionalFormatting>
  <conditionalFormatting sqref="C1:C1012">
    <cfRule type="containsText" dxfId="119" priority="15" operator="containsText" text="Elective">
      <formula>NOT(ISERROR(SEARCH(("Elective"),(C1))))</formula>
    </cfRule>
  </conditionalFormatting>
  <conditionalFormatting sqref="C3:C42">
    <cfRule type="containsText" dxfId="118" priority="8" operator="containsText" text="pathway">
      <formula>NOT(ISERROR(SEARCH(("pathway"),(C3))))</formula>
    </cfRule>
    <cfRule type="containsText" dxfId="117" priority="9" operator="containsText" text="Core">
      <formula>NOT(ISERROR(SEARCH(("Core"),(C3))))</formula>
    </cfRule>
  </conditionalFormatting>
  <conditionalFormatting sqref="D3:D42">
    <cfRule type="beginsWith" dxfId="116" priority="16" operator="beginsWith" text="R">
      <formula>LEFT((D3),LEN("R"))=("R")</formula>
    </cfRule>
    <cfRule type="beginsWith" dxfId="115" priority="17" operator="beginsWith" text="Python">
      <formula>LEFT((D3),LEN("Python"))=("Python")</formula>
    </cfRule>
  </conditionalFormatting>
  <conditionalFormatting sqref="D3:E42 G36">
    <cfRule type="containsText" dxfId="114" priority="3" operator="containsText" text="Essay">
      <formula>NOT(ISERROR(SEARCH(("Essay"),(D3))))</formula>
    </cfRule>
    <cfRule type="containsText" dxfId="113" priority="4" operator="containsText" text="Project">
      <formula>NOT(ISERROR(SEARCH(("Project"),(D3))))</formula>
    </cfRule>
    <cfRule type="containsText" dxfId="112" priority="5" operator="containsText" text="Exam">
      <formula>NOT(ISERROR(SEARCH(("Exam"),(D3))))</formula>
    </cfRule>
    <cfRule type="containsText" dxfId="111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10" priority="12" operator="containsText" text="B">
      <formula>NOT(ISERROR(SEARCH(("B"),(H3))))</formula>
    </cfRule>
    <cfRule type="containsText" dxfId="109" priority="13" operator="containsText" text="I">
      <formula>NOT(ISERROR(SEARCH(("I"),(H3))))</formula>
    </cfRule>
  </conditionalFormatting>
  <conditionalFormatting sqref="H3:H34 H40:H42 H37">
    <cfRule type="containsText" dxfId="108" priority="11" operator="containsText" text="A">
      <formula>NOT(ISERROR(SEARCH(("A"),(H3))))</formula>
    </cfRule>
  </conditionalFormatting>
  <conditionalFormatting sqref="H1:I34 D26:E26 D35 H37:I37 H40:I1012 D41:E41">
    <cfRule type="containsText" dxfId="107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06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31"/>
  <sheetViews>
    <sheetView zoomScale="125" zoomScaleNormal="150" workbookViewId="0">
      <selection activeCell="D31" sqref="D31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155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A3" s="173" t="s">
        <v>133</v>
      </c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A4" s="173" t="s">
        <v>133</v>
      </c>
      <c r="B4" s="173" t="s">
        <v>133</v>
      </c>
      <c r="C4" s="141" t="s">
        <v>22</v>
      </c>
      <c r="D4" s="142" t="s">
        <v>156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A5" s="173" t="s">
        <v>133</v>
      </c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A6" s="173" t="s">
        <v>133</v>
      </c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157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A8" s="173" t="s">
        <v>133</v>
      </c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A9" s="173" t="s">
        <v>133</v>
      </c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A10" s="173" t="s">
        <v>133</v>
      </c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A11" s="173" t="s">
        <v>133</v>
      </c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A15" s="173" t="s">
        <v>133</v>
      </c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A16" s="173" t="s">
        <v>133</v>
      </c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B19" s="173" t="s">
        <v>133</v>
      </c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A20" s="173" t="s">
        <v>133</v>
      </c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A21" s="173" t="s">
        <v>133</v>
      </c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A22" s="173" t="s">
        <v>133</v>
      </c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200</v>
      </c>
      <c r="B23" s="173" t="s">
        <v>198</v>
      </c>
    </row>
    <row r="24" spans="1:13" x14ac:dyDescent="0.15">
      <c r="B24" s="175"/>
      <c r="H24" s="172" t="s">
        <v>136</v>
      </c>
      <c r="I24">
        <f>SUM(I2:I22)</f>
        <v>691</v>
      </c>
    </row>
    <row r="25" spans="1:13" x14ac:dyDescent="0.15">
      <c r="H25" s="172" t="s">
        <v>137</v>
      </c>
      <c r="I25">
        <f>SUM(I24/24)</f>
        <v>28.791666666666668</v>
      </c>
    </row>
    <row r="27" spans="1:13" x14ac:dyDescent="0.15">
      <c r="A27" s="183">
        <f>SUM(14/21)</f>
        <v>0.66666666666666663</v>
      </c>
      <c r="B27" s="183">
        <f>SUM(14 / 21)</f>
        <v>0.66666666666666663</v>
      </c>
      <c r="C27" s="180"/>
      <c r="D27" s="180"/>
    </row>
    <row r="28" spans="1:13" x14ac:dyDescent="0.15">
      <c r="C28" s="172"/>
      <c r="D28" s="181"/>
    </row>
    <row r="31" spans="1:13" x14ac:dyDescent="0.15">
      <c r="D31" s="173"/>
    </row>
  </sheetData>
  <conditionalFormatting sqref="D2:D22">
    <cfRule type="endsWith" dxfId="105" priority="10" operator="endsWith" text="*">
      <formula>RIGHT((D2),LEN("*"))=("*")</formula>
    </cfRule>
  </conditionalFormatting>
  <conditionalFormatting sqref="E1:E22">
    <cfRule type="containsText" dxfId="104" priority="15" operator="containsText" text="Elective">
      <formula>NOT(ISERROR(SEARCH(("Elective"),(E1))))</formula>
    </cfRule>
  </conditionalFormatting>
  <conditionalFormatting sqref="E2:E22">
    <cfRule type="containsText" dxfId="103" priority="8" operator="containsText" text="pathway">
      <formula>NOT(ISERROR(SEARCH(("pathway"),(E2))))</formula>
    </cfRule>
    <cfRule type="containsText" dxfId="102" priority="9" operator="containsText" text="Core">
      <formula>NOT(ISERROR(SEARCH(("Core"),(E2))))</formula>
    </cfRule>
  </conditionalFormatting>
  <conditionalFormatting sqref="F2:F22">
    <cfRule type="beginsWith" dxfId="101" priority="16" operator="beginsWith" text="R">
      <formula>LEFT((F2),LEN("R"))=("R")</formula>
    </cfRule>
    <cfRule type="beginsWith" dxfId="100" priority="17" operator="beginsWith" text="Python">
      <formula>LEFT((F2),LEN("Python"))=("Python")</formula>
    </cfRule>
  </conditionalFormatting>
  <conditionalFormatting sqref="F2:G22">
    <cfRule type="containsText" dxfId="99" priority="3" operator="containsText" text="Essay">
      <formula>NOT(ISERROR(SEARCH(("Essay"),(F2))))</formula>
    </cfRule>
    <cfRule type="containsText" dxfId="98" priority="4" operator="containsText" text="Project">
      <formula>NOT(ISERROR(SEARCH(("Project"),(F2))))</formula>
    </cfRule>
    <cfRule type="containsText" dxfId="97" priority="5" operator="containsText" text="Exam">
      <formula>NOT(ISERROR(SEARCH(("Exam"),(F2))))</formula>
    </cfRule>
    <cfRule type="containsText" dxfId="96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95" priority="11" operator="containsText" text="A">
      <formula>NOT(ISERROR(SEARCH(("A"),(J2))))</formula>
    </cfRule>
    <cfRule type="containsText" dxfId="94" priority="12" operator="containsText" text="B">
      <formula>NOT(ISERROR(SEARCH(("B"),(J2))))</formula>
    </cfRule>
    <cfRule type="containsText" dxfId="93" priority="13" operator="containsText" text="I">
      <formula>NOT(ISERROR(SEARCH(("I"),(J2))))</formula>
    </cfRule>
  </conditionalFormatting>
  <conditionalFormatting sqref="J1:K11">
    <cfRule type="containsText" dxfId="92" priority="1" operator="containsText" text="Yes">
      <formula>NOT(ISERROR(SEARCH(("Yes"),(N1))))</formula>
    </cfRule>
  </conditionalFormatting>
  <conditionalFormatting sqref="J12:K16">
    <cfRule type="containsText" dxfId="91" priority="166" operator="containsText" text="Yes">
      <formula>NOT(ISERROR(SEARCH(("Yes"),(N18))))</formula>
    </cfRule>
  </conditionalFormatting>
  <conditionalFormatting sqref="J15:K16 H15:H16 L12:L16 M15:M16">
    <cfRule type="containsText" dxfId="90" priority="167" operator="containsText" text="1 submission">
      <formula>NOT(ISERROR(SEARCH(("1 submission"),(N18))))</formula>
    </cfRule>
  </conditionalFormatting>
  <conditionalFormatting sqref="J17:K22">
    <cfRule type="containsText" dxfId="89" priority="162" operator="containsText" text="Yes">
      <formula>NOT(ISERROR(SEARCH(("Yes"),(N12))))</formula>
    </cfRule>
  </conditionalFormatting>
  <conditionalFormatting sqref="L1:L11 F15:G16">
    <cfRule type="containsText" dxfId="88" priority="2" operator="containsText" text="1 submission">
      <formula>NOT(ISERROR(SEARCH(("1 submission"),(L1))))</formula>
    </cfRule>
  </conditionalFormatting>
  <conditionalFormatting sqref="L17:L22">
    <cfRule type="containsText" dxfId="87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Z60"/>
  <sheetViews>
    <sheetView tabSelected="1" topLeftCell="A29" zoomScale="125" workbookViewId="0">
      <selection activeCell="C48" sqref="C48:M60"/>
    </sheetView>
  </sheetViews>
  <sheetFormatPr baseColWidth="10" defaultRowHeight="13" x14ac:dyDescent="0.15"/>
  <cols>
    <col min="1" max="1" width="10.83203125" style="177"/>
    <col min="2" max="2" width="8" style="177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12" max="12" width="11.1640625" bestFit="1" customWidth="1"/>
    <col min="13" max="13" width="27.83203125" customWidth="1"/>
  </cols>
  <sheetData>
    <row r="1" spans="1:13" ht="57" thickBot="1" x14ac:dyDescent="0.2">
      <c r="A1" s="2" t="s">
        <v>155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77" customFormat="1" ht="17" customHeight="1" thickBot="1" x14ac:dyDescent="0.2">
      <c r="A2" s="176" t="s">
        <v>133</v>
      </c>
      <c r="B2" s="176" t="s">
        <v>133</v>
      </c>
      <c r="C2" s="89" t="s">
        <v>86</v>
      </c>
      <c r="D2" s="90" t="s">
        <v>87</v>
      </c>
      <c r="E2" s="71" t="s">
        <v>88</v>
      </c>
      <c r="F2" s="72" t="s">
        <v>46</v>
      </c>
      <c r="G2" s="91" t="s">
        <v>41</v>
      </c>
      <c r="H2" s="92">
        <v>0.3</v>
      </c>
      <c r="I2" s="72">
        <v>17</v>
      </c>
      <c r="J2" s="93" t="s">
        <v>47</v>
      </c>
      <c r="K2" s="75" t="s">
        <v>17</v>
      </c>
      <c r="L2" s="76" t="s">
        <v>18</v>
      </c>
      <c r="M2" s="94" t="s">
        <v>76</v>
      </c>
    </row>
    <row r="3" spans="1:13" s="77" customFormat="1" ht="17" customHeight="1" thickBot="1" x14ac:dyDescent="0.2">
      <c r="A3" s="178"/>
      <c r="B3" s="176" t="s">
        <v>133</v>
      </c>
      <c r="C3" s="89" t="s">
        <v>89</v>
      </c>
      <c r="D3" s="90" t="s">
        <v>90</v>
      </c>
      <c r="E3" s="71" t="s">
        <v>88</v>
      </c>
      <c r="F3" s="72" t="s">
        <v>14</v>
      </c>
      <c r="G3" s="73" t="s">
        <v>41</v>
      </c>
      <c r="H3" s="74">
        <v>0.3</v>
      </c>
      <c r="I3" s="72">
        <v>23</v>
      </c>
      <c r="J3" s="72" t="s">
        <v>42</v>
      </c>
      <c r="K3" s="75" t="s">
        <v>17</v>
      </c>
      <c r="L3" s="76" t="s">
        <v>18</v>
      </c>
      <c r="M3" s="94" t="s">
        <v>91</v>
      </c>
    </row>
    <row r="4" spans="1:13" ht="17" customHeight="1" x14ac:dyDescent="0.15">
      <c r="B4" s="185" t="s">
        <v>133</v>
      </c>
      <c r="C4" s="95" t="s">
        <v>124</v>
      </c>
      <c r="D4" s="96" t="s">
        <v>125</v>
      </c>
      <c r="E4" s="96" t="s">
        <v>88</v>
      </c>
      <c r="F4" s="97" t="s">
        <v>14</v>
      </c>
      <c r="G4" s="98" t="s">
        <v>41</v>
      </c>
      <c r="H4" s="99">
        <v>0.2</v>
      </c>
      <c r="I4" s="97">
        <v>12</v>
      </c>
      <c r="J4" s="97" t="s">
        <v>47</v>
      </c>
      <c r="K4" s="100" t="s">
        <v>17</v>
      </c>
      <c r="L4" s="101" t="s">
        <v>18</v>
      </c>
      <c r="M4" s="102" t="s">
        <v>76</v>
      </c>
    </row>
    <row r="5" spans="1:13" ht="17" customHeight="1" x14ac:dyDescent="0.15">
      <c r="C5" s="103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8">
        <v>13</v>
      </c>
      <c r="J5" s="8" t="s">
        <v>42</v>
      </c>
      <c r="K5" s="104" t="s">
        <v>17</v>
      </c>
      <c r="L5" s="105" t="s">
        <v>18</v>
      </c>
      <c r="M5" s="106" t="s">
        <v>76</v>
      </c>
    </row>
    <row r="6" spans="1:13" ht="17" customHeight="1" thickBot="1" x14ac:dyDescent="0.2">
      <c r="C6" s="107" t="s">
        <v>128</v>
      </c>
      <c r="D6" s="108" t="s">
        <v>129</v>
      </c>
      <c r="E6" s="108" t="s">
        <v>88</v>
      </c>
      <c r="F6" s="109" t="s">
        <v>14</v>
      </c>
      <c r="G6" s="110" t="s">
        <v>41</v>
      </c>
      <c r="H6" s="111">
        <v>0.2</v>
      </c>
      <c r="I6" s="109">
        <v>10</v>
      </c>
      <c r="J6" s="109" t="s">
        <v>42</v>
      </c>
      <c r="K6" s="112" t="s">
        <v>17</v>
      </c>
      <c r="L6" s="113" t="s">
        <v>18</v>
      </c>
      <c r="M6" s="114" t="s">
        <v>76</v>
      </c>
    </row>
    <row r="7" spans="1:13" s="77" customFormat="1" ht="17" customHeight="1" thickBot="1" x14ac:dyDescent="0.2">
      <c r="A7" s="178"/>
      <c r="B7" s="178"/>
      <c r="C7" s="70" t="s">
        <v>118</v>
      </c>
      <c r="D7" s="71" t="s">
        <v>119</v>
      </c>
      <c r="E7" s="71" t="s">
        <v>88</v>
      </c>
      <c r="F7" s="72" t="s">
        <v>27</v>
      </c>
      <c r="G7" s="73" t="s">
        <v>15</v>
      </c>
      <c r="H7" s="74">
        <v>0.31</v>
      </c>
      <c r="I7" s="72">
        <v>35</v>
      </c>
      <c r="J7" s="72" t="s">
        <v>42</v>
      </c>
      <c r="K7" s="75" t="s">
        <v>17</v>
      </c>
      <c r="L7" s="76" t="s">
        <v>18</v>
      </c>
      <c r="M7" s="73"/>
    </row>
    <row r="8" spans="1:13" ht="17" customHeight="1" thickBot="1" x14ac:dyDescent="0.2">
      <c r="C8" s="70" t="s">
        <v>120</v>
      </c>
      <c r="D8" t="s">
        <v>180</v>
      </c>
      <c r="E8" s="71" t="s">
        <v>88</v>
      </c>
      <c r="F8" s="97"/>
      <c r="G8" s="98"/>
      <c r="H8" s="99"/>
      <c r="I8" s="97"/>
      <c r="J8" s="97"/>
      <c r="K8" s="100"/>
      <c r="L8" s="101"/>
      <c r="M8" s="98"/>
    </row>
    <row r="9" spans="1:13" ht="17" customHeight="1" thickBot="1" x14ac:dyDescent="0.2">
      <c r="C9" s="70" t="s">
        <v>122</v>
      </c>
      <c r="D9" t="s">
        <v>179</v>
      </c>
      <c r="E9" s="71" t="s">
        <v>88</v>
      </c>
      <c r="F9" s="97"/>
      <c r="G9" s="98"/>
      <c r="H9" s="99"/>
      <c r="I9" s="97"/>
      <c r="J9" s="97"/>
      <c r="K9" s="100"/>
      <c r="L9" s="101"/>
      <c r="M9" s="98"/>
    </row>
    <row r="10" spans="1:13" ht="17" customHeight="1" x14ac:dyDescent="0.15">
      <c r="C10" s="95" t="s">
        <v>100</v>
      </c>
      <c r="D10" s="96" t="s">
        <v>101</v>
      </c>
      <c r="E10" s="96" t="s">
        <v>88</v>
      </c>
      <c r="F10" s="97" t="s">
        <v>27</v>
      </c>
      <c r="G10" s="115" t="s">
        <v>28</v>
      </c>
      <c r="H10" s="99">
        <v>0.2</v>
      </c>
      <c r="I10" s="97">
        <v>18</v>
      </c>
      <c r="J10" s="97" t="s">
        <v>47</v>
      </c>
      <c r="K10" s="116"/>
      <c r="L10" s="117" t="s">
        <v>33</v>
      </c>
      <c r="M10" s="118" t="s">
        <v>102</v>
      </c>
    </row>
    <row r="11" spans="1:13" ht="17" customHeight="1" x14ac:dyDescent="0.15">
      <c r="C11" s="103" t="s">
        <v>103</v>
      </c>
      <c r="D11" s="7" t="s">
        <v>104</v>
      </c>
      <c r="E11" s="7" t="s">
        <v>88</v>
      </c>
      <c r="F11" s="8" t="s">
        <v>27</v>
      </c>
      <c r="G11" s="119" t="s">
        <v>28</v>
      </c>
      <c r="H11" s="10">
        <v>0.2</v>
      </c>
      <c r="I11" s="8">
        <v>9</v>
      </c>
      <c r="J11" s="8" t="s">
        <v>42</v>
      </c>
      <c r="K11" s="104" t="s">
        <v>17</v>
      </c>
      <c r="L11" s="120" t="s">
        <v>33</v>
      </c>
      <c r="M11" s="121" t="s">
        <v>102</v>
      </c>
    </row>
    <row r="12" spans="1:13" ht="17" customHeight="1" thickBot="1" x14ac:dyDescent="0.2">
      <c r="C12" s="107" t="s">
        <v>105</v>
      </c>
      <c r="D12" s="108" t="s">
        <v>106</v>
      </c>
      <c r="E12" s="108" t="s">
        <v>88</v>
      </c>
      <c r="F12" s="109" t="s">
        <v>27</v>
      </c>
      <c r="G12" s="122" t="s">
        <v>28</v>
      </c>
      <c r="H12" s="123">
        <v>0.2</v>
      </c>
      <c r="I12" s="109">
        <v>17</v>
      </c>
      <c r="J12" s="109" t="s">
        <v>42</v>
      </c>
      <c r="K12" s="112" t="s">
        <v>17</v>
      </c>
      <c r="L12" s="124" t="s">
        <v>33</v>
      </c>
      <c r="M12" s="125" t="s">
        <v>102</v>
      </c>
    </row>
    <row r="13" spans="1:13" s="77" customFormat="1" ht="17" customHeight="1" thickBot="1" x14ac:dyDescent="0.2">
      <c r="A13" s="176" t="s">
        <v>133</v>
      </c>
      <c r="B13" s="176" t="s">
        <v>133</v>
      </c>
      <c r="C13" s="78" t="s">
        <v>111</v>
      </c>
      <c r="D13" s="79" t="s">
        <v>112</v>
      </c>
      <c r="E13" s="80" t="s">
        <v>88</v>
      </c>
      <c r="F13" s="81" t="s">
        <v>46</v>
      </c>
      <c r="G13" s="82" t="s">
        <v>28</v>
      </c>
      <c r="H13" s="83">
        <v>0.1</v>
      </c>
      <c r="I13" s="84">
        <v>18</v>
      </c>
      <c r="J13" s="85" t="s">
        <v>47</v>
      </c>
      <c r="K13" s="86" t="s">
        <v>17</v>
      </c>
      <c r="L13" s="87" t="s">
        <v>33</v>
      </c>
      <c r="M13" s="88" t="s">
        <v>68</v>
      </c>
    </row>
    <row r="14" spans="1:13" ht="17" customHeight="1" x14ac:dyDescent="0.15">
      <c r="C14" s="33"/>
      <c r="D14" s="33"/>
      <c r="E14" s="33"/>
      <c r="F14" s="35"/>
      <c r="G14" s="33"/>
      <c r="H14" s="182"/>
      <c r="I14" s="35"/>
      <c r="J14" s="35"/>
      <c r="K14" s="35"/>
      <c r="L14" s="35"/>
      <c r="M14" s="33"/>
    </row>
    <row r="15" spans="1:13" ht="17" customHeight="1" x14ac:dyDescent="0.15">
      <c r="C15" s="33"/>
      <c r="D15" s="33"/>
      <c r="E15" s="33"/>
      <c r="F15" s="35"/>
      <c r="G15" s="33"/>
      <c r="H15" s="182"/>
      <c r="I15" s="35">
        <f>SUM(I2:I13)</f>
        <v>172</v>
      </c>
      <c r="J15" s="35">
        <f>SUM(I15/24)</f>
        <v>7.166666666666667</v>
      </c>
      <c r="K15" s="35"/>
      <c r="L15" s="35"/>
      <c r="M15" s="33"/>
    </row>
    <row r="16" spans="1:13" ht="17" customHeight="1" thickBot="1" x14ac:dyDescent="0.2">
      <c r="A16" s="211"/>
      <c r="B16" s="211"/>
      <c r="C16" s="214"/>
      <c r="D16" s="214"/>
      <c r="E16" s="214"/>
      <c r="F16" s="35"/>
      <c r="G16" s="33"/>
      <c r="H16" s="182"/>
      <c r="I16" s="35"/>
      <c r="J16" s="35"/>
      <c r="K16" s="35"/>
      <c r="L16" s="35"/>
      <c r="M16" s="33"/>
    </row>
    <row r="17" spans="1:26" s="223" customFormat="1" ht="17" customHeight="1" thickBot="1" x14ac:dyDescent="0.2">
      <c r="A17" s="218" t="s">
        <v>133</v>
      </c>
      <c r="B17" s="218" t="s">
        <v>133</v>
      </c>
      <c r="C17" s="215" t="s">
        <v>191</v>
      </c>
      <c r="D17" s="212" t="s">
        <v>182</v>
      </c>
      <c r="E17" s="108" t="s">
        <v>88</v>
      </c>
      <c r="G17" s="82" t="s">
        <v>28</v>
      </c>
      <c r="H17" s="123">
        <v>0.2</v>
      </c>
    </row>
    <row r="18" spans="1:26" ht="17" customHeight="1" x14ac:dyDescent="0.15">
      <c r="B18" s="185"/>
      <c r="C18" s="216"/>
      <c r="D18" s="172"/>
      <c r="E18" s="7"/>
      <c r="G18" s="33"/>
      <c r="H18" s="10"/>
    </row>
    <row r="19" spans="1:26" ht="17" customHeight="1" x14ac:dyDescent="0.15">
      <c r="C19" s="216" t="s">
        <v>192</v>
      </c>
      <c r="D19" s="172" t="s">
        <v>197</v>
      </c>
      <c r="E19" s="7" t="s">
        <v>88</v>
      </c>
    </row>
    <row r="20" spans="1:26" ht="17" customHeight="1" thickBot="1" x14ac:dyDescent="0.2">
      <c r="A20" s="211"/>
      <c r="B20" s="211"/>
      <c r="C20" s="217" t="s">
        <v>193</v>
      </c>
      <c r="D20" s="212" t="s">
        <v>196</v>
      </c>
      <c r="E20" s="108" t="s">
        <v>88</v>
      </c>
    </row>
    <row r="21" spans="1:26" ht="17" customHeight="1" thickBot="1" x14ac:dyDescent="0.2">
      <c r="A21" s="178"/>
      <c r="B21" s="176" t="s">
        <v>133</v>
      </c>
      <c r="C21" s="215" t="s">
        <v>194</v>
      </c>
      <c r="D21" s="213" t="s">
        <v>195</v>
      </c>
      <c r="E21" s="71" t="s">
        <v>88</v>
      </c>
    </row>
    <row r="22" spans="1:26" ht="17" customHeight="1" x14ac:dyDescent="0.15">
      <c r="C22" s="33"/>
      <c r="D22" s="33"/>
      <c r="E22" s="33"/>
      <c r="F22" s="35"/>
      <c r="G22" s="33"/>
      <c r="H22" s="182"/>
      <c r="I22" s="35"/>
      <c r="J22" s="35"/>
      <c r="K22" s="35"/>
      <c r="L22" s="35"/>
      <c r="M22" s="33"/>
    </row>
    <row r="23" spans="1:26" ht="15.75" customHeight="1" x14ac:dyDescent="0.15">
      <c r="C23" s="7" t="s">
        <v>92</v>
      </c>
      <c r="D23" s="7" t="s">
        <v>93</v>
      </c>
      <c r="E23" s="7" t="s">
        <v>88</v>
      </c>
      <c r="F23" s="31" t="s">
        <v>94</v>
      </c>
      <c r="G23" s="9" t="s">
        <v>41</v>
      </c>
      <c r="H23" s="10">
        <v>0.15</v>
      </c>
      <c r="I23" s="18">
        <v>23</v>
      </c>
      <c r="J23" s="32" t="s">
        <v>16</v>
      </c>
      <c r="K23" s="8" t="s">
        <v>17</v>
      </c>
      <c r="L23" s="8" t="s">
        <v>18</v>
      </c>
    </row>
    <row r="24" spans="1:26" ht="15.75" customHeight="1" x14ac:dyDescent="0.15">
      <c r="C24" s="33" t="s">
        <v>95</v>
      </c>
      <c r="D24" s="33" t="s">
        <v>96</v>
      </c>
      <c r="E24" s="34" t="s">
        <v>88</v>
      </c>
      <c r="F24" s="35" t="s">
        <v>97</v>
      </c>
      <c r="G24" s="36" t="s">
        <v>97</v>
      </c>
      <c r="H24" s="37" t="s">
        <v>97</v>
      </c>
      <c r="I24" s="33" t="s">
        <v>97</v>
      </c>
      <c r="J24" s="32" t="s">
        <v>16</v>
      </c>
      <c r="K24" s="33" t="s">
        <v>97</v>
      </c>
      <c r="L24" s="33" t="s">
        <v>97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 x14ac:dyDescent="0.15">
      <c r="C25" s="38" t="s">
        <v>98</v>
      </c>
      <c r="D25" s="38" t="s">
        <v>99</v>
      </c>
      <c r="E25" s="39" t="s">
        <v>88</v>
      </c>
      <c r="F25" s="40" t="s">
        <v>97</v>
      </c>
      <c r="G25" s="41" t="s">
        <v>97</v>
      </c>
      <c r="H25" s="42" t="s">
        <v>97</v>
      </c>
      <c r="I25" s="38" t="s">
        <v>97</v>
      </c>
      <c r="J25" s="32" t="s">
        <v>16</v>
      </c>
      <c r="K25" s="33" t="s">
        <v>97</v>
      </c>
      <c r="L25" s="33" t="s">
        <v>97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" customHeight="1" x14ac:dyDescent="0.15">
      <c r="C26" s="33"/>
      <c r="D26" s="33"/>
      <c r="E26" s="33"/>
      <c r="F26" s="35"/>
      <c r="G26" s="33"/>
      <c r="H26" s="182"/>
      <c r="I26" s="35"/>
      <c r="J26" s="35"/>
      <c r="K26" s="35"/>
      <c r="L26" s="35"/>
      <c r="M26" s="33"/>
    </row>
    <row r="27" spans="1:26" ht="17" customHeight="1" x14ac:dyDescent="0.15">
      <c r="C27" s="33" t="s">
        <v>207</v>
      </c>
      <c r="D27" s="33" t="s">
        <v>208</v>
      </c>
      <c r="E27" s="7" t="s">
        <v>88</v>
      </c>
      <c r="F27" s="35"/>
      <c r="G27" s="33"/>
      <c r="H27" s="182"/>
      <c r="I27" s="35"/>
      <c r="J27" s="35"/>
      <c r="K27" s="35"/>
      <c r="L27" s="35"/>
      <c r="M27" s="33"/>
    </row>
    <row r="28" spans="1:26" ht="17" customHeight="1" x14ac:dyDescent="0.15">
      <c r="C28" s="33" t="s">
        <v>209</v>
      </c>
      <c r="D28" s="172" t="s">
        <v>211</v>
      </c>
      <c r="E28" s="34" t="s">
        <v>88</v>
      </c>
      <c r="F28" s="35"/>
      <c r="G28" s="33"/>
      <c r="H28" s="182"/>
      <c r="I28" s="35"/>
      <c r="J28" s="35"/>
      <c r="K28" s="35"/>
      <c r="L28" s="35"/>
      <c r="M28" s="33"/>
    </row>
    <row r="29" spans="1:26" ht="17" customHeight="1" x14ac:dyDescent="0.15">
      <c r="C29" s="33" t="s">
        <v>210</v>
      </c>
      <c r="D29" s="172" t="s">
        <v>212</v>
      </c>
      <c r="E29" s="39" t="s">
        <v>88</v>
      </c>
      <c r="F29" s="35"/>
      <c r="G29" s="33"/>
      <c r="H29" s="182"/>
      <c r="I29" s="35"/>
      <c r="J29" s="35"/>
      <c r="K29" s="35"/>
      <c r="L29" s="35"/>
      <c r="M29" s="33"/>
    </row>
    <row r="30" spans="1:26" ht="17" customHeight="1" x14ac:dyDescent="0.15">
      <c r="C30" s="33"/>
      <c r="D30" s="172"/>
      <c r="E30" s="33"/>
      <c r="F30" s="35"/>
      <c r="G30" s="33"/>
      <c r="H30" s="182"/>
      <c r="I30" s="35"/>
      <c r="J30" s="35"/>
      <c r="K30" s="35"/>
      <c r="L30" s="35"/>
      <c r="M30" s="33"/>
    </row>
    <row r="31" spans="1:26" ht="17" customHeight="1" x14ac:dyDescent="0.15">
      <c r="C31" s="33" t="s">
        <v>213</v>
      </c>
      <c r="D31" s="33" t="s">
        <v>214</v>
      </c>
      <c r="E31" s="7" t="s">
        <v>88</v>
      </c>
      <c r="F31" s="35"/>
      <c r="G31" s="33"/>
      <c r="H31" s="182"/>
      <c r="I31" s="35"/>
      <c r="J31" s="35"/>
      <c r="K31" s="35"/>
      <c r="L31" s="35"/>
      <c r="M31" s="33"/>
    </row>
    <row r="32" spans="1:26" ht="17" customHeight="1" x14ac:dyDescent="0.15">
      <c r="C32" s="33" t="s">
        <v>215</v>
      </c>
      <c r="D32" s="33" t="s">
        <v>217</v>
      </c>
      <c r="E32" s="34" t="s">
        <v>88</v>
      </c>
      <c r="F32" s="35"/>
      <c r="G32" s="33"/>
      <c r="H32" s="182"/>
      <c r="I32" s="35"/>
      <c r="J32" s="35"/>
      <c r="K32" s="35"/>
      <c r="L32" s="35"/>
      <c r="M32" s="33"/>
    </row>
    <row r="33" spans="1:13" ht="17" customHeight="1" x14ac:dyDescent="0.15">
      <c r="C33" s="33" t="s">
        <v>216</v>
      </c>
      <c r="D33" s="33" t="s">
        <v>218</v>
      </c>
      <c r="E33" s="39" t="s">
        <v>88</v>
      </c>
      <c r="F33" s="35"/>
      <c r="G33" s="33"/>
      <c r="H33" s="182"/>
      <c r="I33" s="35"/>
      <c r="J33" s="35"/>
      <c r="K33" s="35"/>
      <c r="L33" s="35"/>
      <c r="M33" s="33"/>
    </row>
    <row r="34" spans="1:13" ht="17" customHeight="1" x14ac:dyDescent="0.15">
      <c r="C34" s="33"/>
      <c r="D34" s="33"/>
      <c r="E34" s="33"/>
      <c r="F34" s="35"/>
      <c r="G34" s="33"/>
      <c r="H34" s="182"/>
      <c r="I34" s="35"/>
      <c r="J34" s="35"/>
      <c r="K34" s="35"/>
      <c r="L34" s="35"/>
      <c r="M34" s="33"/>
    </row>
    <row r="35" spans="1:13" ht="17" customHeight="1" x14ac:dyDescent="0.15">
      <c r="C35" s="33" t="s">
        <v>220</v>
      </c>
      <c r="D35" s="33" t="s">
        <v>219</v>
      </c>
      <c r="E35" s="7" t="s">
        <v>88</v>
      </c>
      <c r="F35" s="35"/>
      <c r="G35" s="33"/>
      <c r="H35" s="182"/>
      <c r="I35" s="35"/>
      <c r="J35" s="35"/>
      <c r="K35" s="35"/>
      <c r="L35" s="35"/>
      <c r="M35" s="33"/>
    </row>
    <row r="36" spans="1:13" ht="17" customHeight="1" x14ac:dyDescent="0.15">
      <c r="C36" s="33" t="s">
        <v>223</v>
      </c>
      <c r="D36" s="33" t="s">
        <v>221</v>
      </c>
      <c r="E36" s="34" t="s">
        <v>88</v>
      </c>
      <c r="F36" s="35"/>
      <c r="G36" s="33"/>
      <c r="H36" s="182"/>
      <c r="I36" s="35"/>
      <c r="J36" s="35"/>
      <c r="K36" s="35"/>
      <c r="L36" s="35"/>
      <c r="M36" s="33"/>
    </row>
    <row r="37" spans="1:13" ht="17" customHeight="1" x14ac:dyDescent="0.15">
      <c r="C37" s="33" t="s">
        <v>224</v>
      </c>
      <c r="D37" s="33" t="s">
        <v>222</v>
      </c>
      <c r="E37" s="39" t="s">
        <v>88</v>
      </c>
      <c r="F37" s="35"/>
      <c r="G37" s="33"/>
      <c r="H37" s="182"/>
      <c r="I37" s="35"/>
      <c r="J37" s="35"/>
      <c r="K37" s="35"/>
      <c r="L37" s="35"/>
      <c r="M37" s="33"/>
    </row>
    <row r="38" spans="1:13" ht="17" customHeight="1" thickBot="1" x14ac:dyDescent="0.2"/>
    <row r="39" spans="1:13" ht="17" customHeight="1" x14ac:dyDescent="0.2">
      <c r="C39" s="126" t="s">
        <v>107</v>
      </c>
      <c r="D39" s="96" t="s">
        <v>108</v>
      </c>
      <c r="E39" s="96" t="s">
        <v>88</v>
      </c>
      <c r="F39" s="97" t="s">
        <v>46</v>
      </c>
      <c r="G39" s="127" t="s">
        <v>41</v>
      </c>
      <c r="H39" s="99">
        <v>0.1</v>
      </c>
      <c r="I39" s="97">
        <v>63</v>
      </c>
      <c r="J39" s="97" t="s">
        <v>47</v>
      </c>
      <c r="K39" s="100" t="s">
        <v>17</v>
      </c>
      <c r="L39" s="101" t="s">
        <v>18</v>
      </c>
      <c r="M39" s="128"/>
    </row>
    <row r="40" spans="1:13" ht="17" customHeight="1" thickBot="1" x14ac:dyDescent="0.25">
      <c r="C40" s="129" t="s">
        <v>109</v>
      </c>
      <c r="D40" s="108" t="s">
        <v>110</v>
      </c>
      <c r="E40" s="108" t="s">
        <v>88</v>
      </c>
      <c r="F40" s="109" t="s">
        <v>46</v>
      </c>
      <c r="G40" s="130" t="s">
        <v>41</v>
      </c>
      <c r="H40" s="109" t="s">
        <v>97</v>
      </c>
      <c r="I40" s="109">
        <v>13</v>
      </c>
      <c r="J40" s="109" t="s">
        <v>47</v>
      </c>
      <c r="K40" s="112" t="s">
        <v>17</v>
      </c>
      <c r="L40" s="113" t="s">
        <v>18</v>
      </c>
      <c r="M40" s="131"/>
    </row>
    <row r="41" spans="1:13" ht="17" customHeight="1" x14ac:dyDescent="0.15">
      <c r="A41" s="185" t="s">
        <v>206</v>
      </c>
      <c r="B41" s="185" t="s">
        <v>201</v>
      </c>
    </row>
    <row r="42" spans="1:13" ht="17" customHeight="1" x14ac:dyDescent="0.15">
      <c r="D42" s="172" t="s">
        <v>178</v>
      </c>
    </row>
    <row r="43" spans="1:13" ht="17" customHeight="1" x14ac:dyDescent="0.15">
      <c r="A43" s="219">
        <f>SUM(3/9)</f>
        <v>0.33333333333333331</v>
      </c>
      <c r="B43" s="219">
        <f>SUM(6/ 9)</f>
        <v>0.66666666666666663</v>
      </c>
    </row>
    <row r="44" spans="1:13" ht="17" customHeight="1" x14ac:dyDescent="0.15">
      <c r="C44" s="172"/>
      <c r="D44" s="172"/>
    </row>
    <row r="45" spans="1:13" ht="17" customHeight="1" x14ac:dyDescent="0.15">
      <c r="B45" s="185" t="s">
        <v>199</v>
      </c>
      <c r="C45" s="172"/>
      <c r="D45" s="172"/>
    </row>
    <row r="46" spans="1:13" ht="17" customHeight="1" x14ac:dyDescent="0.15">
      <c r="C46" s="172"/>
      <c r="D46" s="172"/>
    </row>
    <row r="47" spans="1:13" ht="17" customHeight="1" x14ac:dyDescent="0.15">
      <c r="C47" s="172"/>
      <c r="D47" s="172"/>
    </row>
    <row r="48" spans="1:13" ht="17" customHeight="1" x14ac:dyDescent="0.15">
      <c r="C48" s="172" t="s">
        <v>220</v>
      </c>
      <c r="D48" s="172" t="s">
        <v>219</v>
      </c>
      <c r="E48" s="172" t="s">
        <v>88</v>
      </c>
      <c r="F48" s="172" t="s">
        <v>14</v>
      </c>
      <c r="G48" s="172" t="s">
        <v>28</v>
      </c>
      <c r="H48" s="181">
        <v>0.1</v>
      </c>
      <c r="I48" s="172">
        <v>27</v>
      </c>
      <c r="J48" s="172"/>
      <c r="K48" s="172" t="s">
        <v>17</v>
      </c>
      <c r="L48" s="172" t="s">
        <v>225</v>
      </c>
      <c r="M48" s="172" t="s">
        <v>226</v>
      </c>
    </row>
    <row r="49" spans="3:13" ht="17" customHeight="1" x14ac:dyDescent="0.15">
      <c r="C49" s="172" t="s">
        <v>227</v>
      </c>
      <c r="D49" s="172" t="s">
        <v>221</v>
      </c>
      <c r="E49" s="172" t="s">
        <v>88</v>
      </c>
      <c r="F49" s="172" t="s">
        <v>14</v>
      </c>
      <c r="G49" s="172" t="s">
        <v>28</v>
      </c>
      <c r="H49" s="181">
        <v>0.2</v>
      </c>
      <c r="I49" s="172">
        <v>25</v>
      </c>
      <c r="J49" s="172"/>
      <c r="K49" s="172" t="s">
        <v>17</v>
      </c>
      <c r="L49" s="172" t="s">
        <v>225</v>
      </c>
      <c r="M49" s="172" t="s">
        <v>226</v>
      </c>
    </row>
    <row r="50" spans="3:13" ht="17" customHeight="1" x14ac:dyDescent="0.15">
      <c r="C50" s="172" t="s">
        <v>228</v>
      </c>
      <c r="D50" s="172" t="s">
        <v>222</v>
      </c>
      <c r="E50" s="172" t="s">
        <v>88</v>
      </c>
      <c r="F50" s="172" t="s">
        <v>14</v>
      </c>
      <c r="G50" s="172" t="s">
        <v>28</v>
      </c>
      <c r="H50" s="181">
        <v>0.15</v>
      </c>
      <c r="I50" s="172">
        <v>42</v>
      </c>
      <c r="J50" s="172"/>
      <c r="K50" s="172" t="s">
        <v>17</v>
      </c>
      <c r="L50" s="172" t="s">
        <v>225</v>
      </c>
      <c r="M50" s="172" t="s">
        <v>229</v>
      </c>
    </row>
    <row r="51" spans="3:13" ht="17" customHeight="1" x14ac:dyDescent="0.15"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</row>
    <row r="52" spans="3:13" ht="17" customHeight="1" x14ac:dyDescent="0.15">
      <c r="C52" s="172" t="s">
        <v>213</v>
      </c>
      <c r="D52" s="172" t="s">
        <v>214</v>
      </c>
      <c r="E52" s="172" t="s">
        <v>88</v>
      </c>
      <c r="F52" s="172" t="s">
        <v>14</v>
      </c>
      <c r="G52" s="172" t="s">
        <v>28</v>
      </c>
      <c r="H52" s="181">
        <v>0.1</v>
      </c>
      <c r="I52" s="172">
        <v>19</v>
      </c>
      <c r="J52" s="172"/>
      <c r="K52" s="172" t="s">
        <v>17</v>
      </c>
      <c r="L52" s="172" t="s">
        <v>230</v>
      </c>
      <c r="M52" s="172" t="s">
        <v>231</v>
      </c>
    </row>
    <row r="53" spans="3:13" ht="17" customHeight="1" x14ac:dyDescent="0.15">
      <c r="C53" s="172" t="s">
        <v>232</v>
      </c>
      <c r="D53" s="172" t="s">
        <v>217</v>
      </c>
      <c r="E53" s="172" t="s">
        <v>88</v>
      </c>
      <c r="F53" s="172" t="s">
        <v>233</v>
      </c>
      <c r="G53" s="172" t="s">
        <v>28</v>
      </c>
      <c r="H53" s="181">
        <v>0.2</v>
      </c>
      <c r="I53" s="172">
        <v>17</v>
      </c>
      <c r="J53" s="172"/>
      <c r="K53" s="172" t="s">
        <v>17</v>
      </c>
      <c r="L53" s="172" t="s">
        <v>230</v>
      </c>
      <c r="M53" s="172" t="s">
        <v>234</v>
      </c>
    </row>
    <row r="54" spans="3:13" ht="17" customHeight="1" x14ac:dyDescent="0.15">
      <c r="C54" s="172" t="s">
        <v>235</v>
      </c>
      <c r="D54" s="172" t="s">
        <v>218</v>
      </c>
      <c r="E54" s="172" t="s">
        <v>88</v>
      </c>
      <c r="F54" s="172" t="s">
        <v>236</v>
      </c>
      <c r="G54" s="172" t="s">
        <v>28</v>
      </c>
      <c r="H54" s="181">
        <v>0.15</v>
      </c>
      <c r="I54" s="172">
        <v>20</v>
      </c>
      <c r="J54" s="172"/>
      <c r="K54" s="172" t="s">
        <v>17</v>
      </c>
      <c r="L54" s="172" t="s">
        <v>237</v>
      </c>
      <c r="M54" s="172" t="s">
        <v>238</v>
      </c>
    </row>
    <row r="55" spans="3:13" ht="17" customHeight="1" x14ac:dyDescent="0.15"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</row>
    <row r="56" spans="3:13" ht="17" customHeight="1" x14ac:dyDescent="0.15"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</row>
    <row r="57" spans="3:13" ht="17" customHeight="1" x14ac:dyDescent="0.15"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</row>
    <row r="58" spans="3:13" ht="17" customHeight="1" x14ac:dyDescent="0.15">
      <c r="C58" s="172" t="s">
        <v>239</v>
      </c>
      <c r="D58" s="172" t="s">
        <v>208</v>
      </c>
      <c r="E58" s="172" t="s">
        <v>88</v>
      </c>
      <c r="F58" s="172"/>
      <c r="G58" s="172" t="s">
        <v>41</v>
      </c>
      <c r="H58" s="181">
        <v>0.3</v>
      </c>
      <c r="I58" s="172">
        <v>23</v>
      </c>
      <c r="J58" s="172"/>
      <c r="K58" s="172"/>
      <c r="L58" s="172"/>
      <c r="M58" s="172"/>
    </row>
    <row r="59" spans="3:13" ht="17" customHeight="1" x14ac:dyDescent="0.15">
      <c r="C59" s="172" t="s">
        <v>209</v>
      </c>
      <c r="D59" s="172" t="s">
        <v>240</v>
      </c>
      <c r="E59" s="172" t="s">
        <v>88</v>
      </c>
      <c r="F59" s="172"/>
      <c r="G59" s="172" t="s">
        <v>41</v>
      </c>
      <c r="H59" s="181">
        <v>0.3</v>
      </c>
      <c r="I59" s="172">
        <v>26</v>
      </c>
      <c r="J59" s="172"/>
      <c r="K59" s="172"/>
      <c r="L59" s="172"/>
      <c r="M59" s="172"/>
    </row>
    <row r="60" spans="3:13" x14ac:dyDescent="0.15">
      <c r="C60" s="172" t="s">
        <v>210</v>
      </c>
      <c r="D60" s="172" t="s">
        <v>241</v>
      </c>
      <c r="E60" s="172" t="s">
        <v>88</v>
      </c>
      <c r="F60" s="172"/>
      <c r="G60" s="172" t="s">
        <v>41</v>
      </c>
      <c r="H60" s="181">
        <v>0.35</v>
      </c>
      <c r="I60" s="172">
        <v>18</v>
      </c>
      <c r="J60" s="172"/>
      <c r="K60" s="172"/>
      <c r="L60" s="172"/>
      <c r="M60" s="172"/>
    </row>
  </sheetData>
  <phoneticPr fontId="19" type="noConversion"/>
  <conditionalFormatting sqref="D2:D7 D10:D16">
    <cfRule type="endsWith" dxfId="86" priority="31" operator="endsWith" text="*">
      <formula>RIGHT((D2),LEN("*"))=("*")</formula>
    </cfRule>
  </conditionalFormatting>
  <conditionalFormatting sqref="D22:D27 D31:D40">
    <cfRule type="endsWith" dxfId="85" priority="14" operator="endsWith" text="*">
      <formula>RIGHT((D22),LEN("*"))=("*")</formula>
    </cfRule>
  </conditionalFormatting>
  <conditionalFormatting sqref="E1:E40">
    <cfRule type="containsText" dxfId="84" priority="19" operator="containsText" text="Elective">
      <formula>NOT(ISERROR(SEARCH(("Elective"),(E1))))</formula>
    </cfRule>
  </conditionalFormatting>
  <conditionalFormatting sqref="E2:E40">
    <cfRule type="containsText" dxfId="83" priority="12" operator="containsText" text="pathway">
      <formula>NOT(ISERROR(SEARCH(("pathway"),(E2))))</formula>
    </cfRule>
    <cfRule type="containsText" dxfId="82" priority="13" operator="containsText" text="Core">
      <formula>NOT(ISERROR(SEARCH(("Core"),(E2))))</formula>
    </cfRule>
  </conditionalFormatting>
  <conditionalFormatting sqref="F2:F16 F26:F40">
    <cfRule type="beginsWith" dxfId="81" priority="37" operator="beginsWith" text="R">
      <formula>LEFT((F2),LEN("R"))=("R")</formula>
    </cfRule>
    <cfRule type="beginsWith" dxfId="80" priority="38" operator="beginsWith" text="Python">
      <formula>LEFT((F2),LEN("Python"))=("Python")</formula>
    </cfRule>
  </conditionalFormatting>
  <conditionalFormatting sqref="F22:F25">
    <cfRule type="beginsWith" dxfId="79" priority="20" operator="beginsWith" text="R">
      <formula>LEFT((F22),LEN("R"))=("R")</formula>
    </cfRule>
    <cfRule type="beginsWith" dxfId="78" priority="21" operator="beginsWith" text="Python">
      <formula>LEFT((F22),LEN("Python"))=("Python")</formula>
    </cfRule>
  </conditionalFormatting>
  <conditionalFormatting sqref="F2:G16 F26:G40">
    <cfRule type="containsText" dxfId="77" priority="24" operator="containsText" text="Essay">
      <formula>NOT(ISERROR(SEARCH(("Essay"),(F2))))</formula>
    </cfRule>
    <cfRule type="containsText" dxfId="76" priority="25" operator="containsText" text="Project">
      <formula>NOT(ISERROR(SEARCH(("Project"),(F2))))</formula>
    </cfRule>
    <cfRule type="containsText" dxfId="75" priority="26" operator="containsText" text="Exam">
      <formula>NOT(ISERROR(SEARCH(("Exam"),(F2))))</formula>
    </cfRule>
    <cfRule type="containsText" dxfId="74" priority="27" operator="containsText" text="Programming">
      <formula>NOT(ISERROR(SEARCH(("Programming"),(F2))))</formula>
    </cfRule>
  </conditionalFormatting>
  <conditionalFormatting sqref="F4:G5 F23 L1 F39:G40">
    <cfRule type="containsText" dxfId="73" priority="23" operator="containsText" text="1 submission">
      <formula>NOT(ISERROR(SEARCH(("1 submission"),(L1))))</formula>
    </cfRule>
  </conditionalFormatting>
  <conditionalFormatting sqref="F22:G25">
    <cfRule type="containsText" dxfId="72" priority="7" operator="containsText" text="Essay">
      <formula>NOT(ISERROR(SEARCH(("Essay"),(F22))))</formula>
    </cfRule>
    <cfRule type="containsText" dxfId="71" priority="8" operator="containsText" text="Project">
      <formula>NOT(ISERROR(SEARCH(("Project"),(F22))))</formula>
    </cfRule>
    <cfRule type="containsText" dxfId="70" priority="9" operator="containsText" text="Exam">
      <formula>NOT(ISERROR(SEARCH(("Exam"),(F22))))</formula>
    </cfRule>
    <cfRule type="containsText" dxfId="69" priority="10" operator="containsText" text="Programming">
      <formula>NOT(ISERROR(SEARCH(("Programming"),(F22))))</formula>
    </cfRule>
  </conditionalFormatting>
  <conditionalFormatting sqref="F23:G23">
    <cfRule type="containsText" dxfId="68" priority="5" operator="containsText" text="Yes">
      <formula>NOT(ISERROR(SEARCH(("Yes"),(J23))))</formula>
    </cfRule>
  </conditionalFormatting>
  <conditionalFormatting sqref="G17:G18">
    <cfRule type="containsText" dxfId="67" priority="1" operator="containsText" text="Essay">
      <formula>NOT(ISERROR(SEARCH(("Essay"),(G17))))</formula>
    </cfRule>
    <cfRule type="containsText" dxfId="66" priority="2" operator="containsText" text="Project">
      <formula>NOT(ISERROR(SEARCH(("Project"),(G17))))</formula>
    </cfRule>
    <cfRule type="containsText" dxfId="65" priority="3" operator="containsText" text="Exam">
      <formula>NOT(ISERROR(SEARCH(("Exam"),(G17))))</formula>
    </cfRule>
    <cfRule type="containsText" dxfId="64" priority="4" operator="containsText" text="Programming">
      <formula>NOT(ISERROR(SEARCH(("Programming"),(G17))))</formula>
    </cfRule>
  </conditionalFormatting>
  <conditionalFormatting sqref="G23:H23">
    <cfRule type="containsText" dxfId="63" priority="306" operator="containsText" text="1 submission">
      <formula>NOT(ISERROR(SEARCH(("1 submission"),(#REF!))))</formula>
    </cfRule>
  </conditionalFormatting>
  <conditionalFormatting sqref="H23:H25">
    <cfRule type="colorScale" priority="11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6:H40 H22 H2:H18">
    <cfRule type="colorScale" priority="115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16 I22 I26:I40">
    <cfRule type="colorScale" priority="3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3:I25">
    <cfRule type="colorScale" priority="18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6">
    <cfRule type="containsText" dxfId="62" priority="32" operator="containsText" text="A">
      <formula>NOT(ISERROR(SEARCH(("A"),(J2))))</formula>
    </cfRule>
    <cfRule type="containsText" dxfId="61" priority="33" operator="containsText" text="B">
      <formula>NOT(ISERROR(SEARCH(("B"),(J2))))</formula>
    </cfRule>
    <cfRule type="containsText" dxfId="60" priority="34" operator="containsText" text="I">
      <formula>NOT(ISERROR(SEARCH(("I"),(J2))))</formula>
    </cfRule>
  </conditionalFormatting>
  <conditionalFormatting sqref="J22:J40">
    <cfRule type="containsText" dxfId="59" priority="15" operator="containsText" text="A">
      <formula>NOT(ISERROR(SEARCH(("A"),(J22))))</formula>
    </cfRule>
    <cfRule type="containsText" dxfId="58" priority="16" operator="containsText" text="B">
      <formula>NOT(ISERROR(SEARCH(("B"),(J22))))</formula>
    </cfRule>
    <cfRule type="containsText" dxfId="57" priority="17" operator="containsText" text="I">
      <formula>NOT(ISERROR(SEARCH(("I"),(J22))))</formula>
    </cfRule>
  </conditionalFormatting>
  <conditionalFormatting sqref="J1:K1 F5:G5">
    <cfRule type="containsText" dxfId="56" priority="22" operator="containsText" text="Yes">
      <formula>NOT(ISERROR(SEARCH(("Yes"),(J1))))</formula>
    </cfRule>
  </conditionalFormatting>
  <conditionalFormatting sqref="J2:K3">
    <cfRule type="containsText" dxfId="55" priority="93" operator="containsText" text="Yes">
      <formula>NOT(ISERROR(SEARCH(("Yes"),(N48))))</formula>
    </cfRule>
  </conditionalFormatting>
  <conditionalFormatting sqref="J4:K4 H4 M4 L4:L8">
    <cfRule type="containsText" dxfId="54" priority="57" operator="containsText" text="1 submission">
      <formula>NOT(ISERROR(SEARCH(("1 submission"),(N57))))</formula>
    </cfRule>
  </conditionalFormatting>
  <conditionalFormatting sqref="J4:K8">
    <cfRule type="containsText" dxfId="53" priority="274" operator="containsText" text="Yes">
      <formula>NOT(ISERROR(SEARCH(("Yes"),(N57))))</formula>
    </cfRule>
  </conditionalFormatting>
  <conditionalFormatting sqref="J7:K8">
    <cfRule type="containsText" dxfId="52" priority="276" operator="containsText" text="Yes">
      <formula>NOT(ISERROR(SEARCH(("Yes"),(N56))))</formula>
    </cfRule>
  </conditionalFormatting>
  <conditionalFormatting sqref="J9:K9">
    <cfRule type="containsText" dxfId="51" priority="56" operator="containsText" text="Yes">
      <formula>NOT(ISERROR(SEARCH(("Yes"),(N61))))</formula>
    </cfRule>
    <cfRule type="containsText" dxfId="50" priority="220" operator="containsText" text="Yes">
      <formula>NOT(ISERROR(SEARCH(("Yes"),(N57))))</formula>
    </cfRule>
  </conditionalFormatting>
  <conditionalFormatting sqref="J10:K12">
    <cfRule type="containsText" dxfId="49" priority="257" operator="containsText" text="Yes">
      <formula>NOT(ISERROR(SEARCH(("Yes"),(N50))))</formula>
    </cfRule>
  </conditionalFormatting>
  <conditionalFormatting sqref="J13:K15">
    <cfRule type="containsText" dxfId="48" priority="233" operator="containsText" text="Yes">
      <formula>NOT(ISERROR(SEARCH(("Yes"),(N55))))</formula>
    </cfRule>
  </conditionalFormatting>
  <conditionalFormatting sqref="J16:K16">
    <cfRule type="containsText" dxfId="47" priority="266" operator="containsText" text="Yes">
      <formula>NOT(ISERROR(SEARCH(("Yes"),(N57))))</formula>
    </cfRule>
  </conditionalFormatting>
  <conditionalFormatting sqref="J22:K22">
    <cfRule type="containsText" dxfId="46" priority="299" operator="containsText" text="Yes">
      <formula>NOT(ISERROR(SEARCH(("Yes"),(N58))))</formula>
    </cfRule>
  </conditionalFormatting>
  <conditionalFormatting sqref="J23:K25">
    <cfRule type="containsText" dxfId="45" priority="305" operator="containsText" text="Yes">
      <formula>NOT(ISERROR(SEARCH(("Yes"),(#REF!))))</formula>
    </cfRule>
  </conditionalFormatting>
  <conditionalFormatting sqref="J37:K37">
    <cfRule type="containsText" dxfId="44" priority="149" operator="containsText" text="Yes">
      <formula>NOT(ISERROR(SEARCH(("Yes"),(N60))))</formula>
    </cfRule>
  </conditionalFormatting>
  <conditionalFormatting sqref="J38:K38">
    <cfRule type="containsText" dxfId="43" priority="145" operator="containsText" text="Yes">
      <formula>NOT(ISERROR(SEARCH(("Yes"),(N56))))</formula>
    </cfRule>
  </conditionalFormatting>
  <conditionalFormatting sqref="J39:K40">
    <cfRule type="containsText" dxfId="42" priority="89" operator="containsText" text="Yes">
      <formula>NOT(ISERROR(SEARCH(("Yes"),(N53))))</formula>
    </cfRule>
  </conditionalFormatting>
  <conditionalFormatting sqref="J23:L23 L24:L25">
    <cfRule type="containsText" dxfId="41" priority="6" operator="containsText" text="1 submission">
      <formula>NOT(ISERROR(SEARCH(("1 submission"),(N23))))</formula>
    </cfRule>
  </conditionalFormatting>
  <conditionalFormatting sqref="L7:L8">
    <cfRule type="containsText" dxfId="40" priority="278" operator="containsText" text="1 submission">
      <formula>NOT(ISERROR(SEARCH(("1 submission"),(R56))))</formula>
    </cfRule>
  </conditionalFormatting>
  <conditionalFormatting sqref="L9">
    <cfRule type="containsText" dxfId="39" priority="222" operator="containsText" text="1 submission">
      <formula>NOT(ISERROR(SEARCH(("1 submission"),(R57))))</formula>
    </cfRule>
    <cfRule type="containsText" dxfId="38" priority="273" operator="containsText" text="1 submission">
      <formula>NOT(ISERROR(SEARCH(("1 submission"),(R61))))</formula>
    </cfRule>
  </conditionalFormatting>
  <conditionalFormatting sqref="L10:L12">
    <cfRule type="containsText" dxfId="37" priority="259" operator="containsText" text="1 submission">
      <formula>NOT(ISERROR(SEARCH(("1 submission"),(R50))))</formula>
    </cfRule>
  </conditionalFormatting>
  <conditionalFormatting sqref="L13:L15">
    <cfRule type="containsText" dxfId="36" priority="235" operator="containsText" text="1 submission">
      <formula>NOT(ISERROR(SEARCH(("1 submission"),(R55))))</formula>
    </cfRule>
  </conditionalFormatting>
  <conditionalFormatting sqref="L16">
    <cfRule type="containsText" dxfId="35" priority="268" operator="containsText" text="1 submission">
      <formula>NOT(ISERROR(SEARCH(("1 submission"),(R57))))</formula>
    </cfRule>
  </conditionalFormatting>
  <conditionalFormatting sqref="L22">
    <cfRule type="containsText" dxfId="34" priority="301" operator="containsText" text="1 submission">
      <formula>NOT(ISERROR(SEARCH(("1 submission"),(R58))))</formula>
    </cfRule>
  </conditionalFormatting>
  <conditionalFormatting sqref="L37">
    <cfRule type="containsText" dxfId="33" priority="151" operator="containsText" text="1 submission">
      <formula>NOT(ISERROR(SEARCH(("1 submission"),(R60))))</formula>
    </cfRule>
  </conditionalFormatting>
  <conditionalFormatting sqref="L38">
    <cfRule type="containsText" dxfId="32" priority="147" operator="containsText" text="1 submission">
      <formula>NOT(ISERROR(SEARCH(("1 submission"),(R56))))</formula>
    </cfRule>
  </conditionalFormatting>
  <conditionalFormatting sqref="L39:L40">
    <cfRule type="containsText" dxfId="31" priority="91" operator="containsText" text="1 submission">
      <formula>NOT(ISERROR(SEARCH(("1 submission"),(R53))))</formula>
    </cfRule>
  </conditionalFormatting>
  <conditionalFormatting sqref="M2 L2:L3">
    <cfRule type="containsText" dxfId="30" priority="94" operator="containsText" text="1 submission">
      <formula>NOT(ISERROR(SEARCH(("1 submission"),(R48))))</formula>
    </cfRule>
  </conditionalFormatting>
  <conditionalFormatting sqref="J36:K36">
    <cfRule type="containsText" dxfId="29" priority="312" operator="containsText" text="Yes">
      <formula>NOT(ISERROR(SEARCH(("Yes"),(N60))))</formula>
    </cfRule>
  </conditionalFormatting>
  <conditionalFormatting sqref="L36">
    <cfRule type="containsText" dxfId="28" priority="314" operator="containsText" text="1 submission">
      <formula>NOT(ISERROR(SEARCH(("1 submission"),(R60))))</formula>
    </cfRule>
  </conditionalFormatting>
  <conditionalFormatting sqref="J35:K35">
    <cfRule type="containsText" dxfId="27" priority="321" operator="containsText" text="Yes">
      <formula>NOT(ISERROR(SEARCH(("Yes"),(N60))))</formula>
    </cfRule>
  </conditionalFormatting>
  <conditionalFormatting sqref="L35">
    <cfRule type="containsText" dxfId="26" priority="323" operator="containsText" text="1 submission">
      <formula>NOT(ISERROR(SEARCH(("1 submission"),(R60))))</formula>
    </cfRule>
  </conditionalFormatting>
  <conditionalFormatting sqref="J34:K34">
    <cfRule type="containsText" dxfId="25" priority="330" operator="containsText" text="Yes">
      <formula>NOT(ISERROR(SEARCH(("Yes"),(N61))))</formula>
    </cfRule>
  </conditionalFormatting>
  <conditionalFormatting sqref="L34">
    <cfRule type="containsText" dxfId="24" priority="332" operator="containsText" text="1 submission">
      <formula>NOT(ISERROR(SEARCH(("1 submission"),(R61))))</formula>
    </cfRule>
  </conditionalFormatting>
  <conditionalFormatting sqref="J31:K31">
    <cfRule type="containsText" dxfId="23" priority="339" operator="containsText" text="Yes">
      <formula>NOT(ISERROR(SEARCH(("Yes"),(N61))))</formula>
    </cfRule>
  </conditionalFormatting>
  <conditionalFormatting sqref="L31">
    <cfRule type="containsText" dxfId="22" priority="341" operator="containsText" text="1 submission">
      <formula>NOT(ISERROR(SEARCH(("1 submission"),(R61))))</formula>
    </cfRule>
  </conditionalFormatting>
  <conditionalFormatting sqref="J30:K30">
    <cfRule type="containsText" dxfId="21" priority="348" operator="containsText" text="Yes">
      <formula>NOT(ISERROR(SEARCH(("Yes"),(N61))))</formula>
    </cfRule>
  </conditionalFormatting>
  <conditionalFormatting sqref="L30">
    <cfRule type="containsText" dxfId="20" priority="350" operator="containsText" text="1 submission">
      <formula>NOT(ISERROR(SEARCH(("1 submission"),(R61))))</formula>
    </cfRule>
  </conditionalFormatting>
  <conditionalFormatting sqref="J29:K29">
    <cfRule type="containsText" dxfId="19" priority="357" operator="containsText" text="Yes">
      <formula>NOT(ISERROR(SEARCH(("Yes"),(N61))))</formula>
    </cfRule>
  </conditionalFormatting>
  <conditionalFormatting sqref="L29">
    <cfRule type="containsText" dxfId="18" priority="359" operator="containsText" text="1 submission">
      <formula>NOT(ISERROR(SEARCH(("1 submission"),(R61))))</formula>
    </cfRule>
  </conditionalFormatting>
  <conditionalFormatting sqref="J26:K28">
    <cfRule type="containsText" dxfId="17" priority="366" operator="containsText" text="Yes">
      <formula>NOT(ISERROR(SEARCH(("Yes"),(N59))))</formula>
    </cfRule>
  </conditionalFormatting>
  <conditionalFormatting sqref="L26:L28">
    <cfRule type="containsText" dxfId="16" priority="368" operator="containsText" text="1 submission">
      <formula>NOT(ISERROR(SEARCH(("1 submission"),(R59))))</formula>
    </cfRule>
  </conditionalFormatting>
  <conditionalFormatting sqref="J32:K33">
    <cfRule type="containsText" dxfId="1" priority="375" operator="containsText" text="Yes">
      <formula>NOT(ISERROR(SEARCH(("Yes"),(N60))))</formula>
    </cfRule>
  </conditionalFormatting>
  <conditionalFormatting sqref="L32:L33">
    <cfRule type="containsText" dxfId="0" priority="377" operator="containsText" text="1 submission">
      <formula>NOT(ISERROR(SEARCH(("1 submission"),(R60))))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60"/>
  <sheetViews>
    <sheetView topLeftCell="A3" workbookViewId="0">
      <selection activeCell="B46" sqref="B46:F46"/>
    </sheetView>
  </sheetViews>
  <sheetFormatPr baseColWidth="10" defaultRowHeight="16" customHeight="1" x14ac:dyDescent="0.2"/>
  <cols>
    <col min="1" max="1" width="17" style="184" bestFit="1" customWidth="1"/>
    <col min="2" max="2" width="10.83203125" style="184"/>
    <col min="3" max="3" width="11.6640625" style="186" bestFit="1" customWidth="1"/>
    <col min="4" max="4" width="12.1640625" style="184" bestFit="1" customWidth="1"/>
    <col min="5" max="5" width="53.1640625" style="184" bestFit="1" customWidth="1"/>
    <col min="6" max="6" width="13.33203125" style="184" bestFit="1" customWidth="1"/>
    <col min="7" max="8" width="10.83203125" style="184"/>
    <col min="9" max="9" width="11.6640625" style="184" bestFit="1" customWidth="1"/>
    <col min="10" max="10" width="9.33203125" style="184" bestFit="1" customWidth="1"/>
    <col min="11" max="11" width="11.6640625" style="184" bestFit="1" customWidth="1"/>
    <col min="12" max="12" width="28.83203125" style="184" bestFit="1" customWidth="1"/>
    <col min="13" max="16384" width="10.83203125" style="184"/>
  </cols>
  <sheetData>
    <row r="1" spans="1:12" ht="16" customHeight="1" x14ac:dyDescent="0.2">
      <c r="A1" s="184" t="s">
        <v>141</v>
      </c>
      <c r="B1" s="184" t="s">
        <v>158</v>
      </c>
      <c r="C1" s="186" t="s">
        <v>163</v>
      </c>
      <c r="D1" s="184" t="s">
        <v>164</v>
      </c>
      <c r="E1" s="184" t="s">
        <v>165</v>
      </c>
      <c r="F1" s="184" t="s">
        <v>159</v>
      </c>
      <c r="G1" s="184" t="s">
        <v>136</v>
      </c>
      <c r="I1" s="184" t="s">
        <v>167</v>
      </c>
      <c r="J1" s="184" t="s">
        <v>168</v>
      </c>
      <c r="K1" s="186" t="s">
        <v>169</v>
      </c>
      <c r="L1" s="184" t="s">
        <v>170</v>
      </c>
    </row>
    <row r="2" spans="1:12" ht="16" customHeight="1" x14ac:dyDescent="0.2">
      <c r="I2" s="187">
        <v>5</v>
      </c>
      <c r="J2" s="191">
        <v>0.5</v>
      </c>
      <c r="K2" s="187" t="s">
        <v>83</v>
      </c>
      <c r="L2" s="188" t="s">
        <v>84</v>
      </c>
    </row>
    <row r="3" spans="1:12" ht="16" customHeight="1" x14ac:dyDescent="0.2">
      <c r="A3" s="187" t="s">
        <v>140</v>
      </c>
      <c r="B3" s="187" t="s">
        <v>16</v>
      </c>
      <c r="C3" s="191">
        <v>0.16</v>
      </c>
      <c r="D3" s="187" t="s">
        <v>138</v>
      </c>
      <c r="E3" s="188" t="s">
        <v>12</v>
      </c>
      <c r="F3" s="184" t="s">
        <v>153</v>
      </c>
      <c r="G3" s="184">
        <v>4</v>
      </c>
      <c r="I3" s="184">
        <v>11</v>
      </c>
      <c r="J3" s="186">
        <v>0.45</v>
      </c>
      <c r="K3" s="184" t="s">
        <v>79</v>
      </c>
      <c r="L3" s="189" t="s">
        <v>80</v>
      </c>
    </row>
    <row r="4" spans="1:12" ht="16" customHeight="1" x14ac:dyDescent="0.2">
      <c r="A4" s="187"/>
      <c r="I4" s="184">
        <v>4</v>
      </c>
      <c r="J4" s="186">
        <v>0.4</v>
      </c>
      <c r="K4" s="184" t="s">
        <v>52</v>
      </c>
      <c r="L4" s="189" t="s">
        <v>53</v>
      </c>
    </row>
    <row r="5" spans="1:12" ht="16" customHeight="1" x14ac:dyDescent="0.2">
      <c r="A5" s="187" t="s">
        <v>139</v>
      </c>
      <c r="B5" s="187" t="s">
        <v>16</v>
      </c>
      <c r="C5" s="191">
        <v>0.17</v>
      </c>
      <c r="D5" s="187" t="s">
        <v>20</v>
      </c>
      <c r="E5" s="188" t="s">
        <v>21</v>
      </c>
      <c r="F5" s="184" t="s">
        <v>153</v>
      </c>
      <c r="G5" s="184">
        <v>4</v>
      </c>
      <c r="I5" s="184">
        <v>9</v>
      </c>
      <c r="J5" s="186">
        <v>0.33</v>
      </c>
      <c r="K5" s="184" t="s">
        <v>74</v>
      </c>
      <c r="L5" s="189" t="s">
        <v>75</v>
      </c>
    </row>
    <row r="6" spans="1:12" ht="16" customHeight="1" x14ac:dyDescent="0.2">
      <c r="A6" s="187"/>
      <c r="B6" s="187" t="s">
        <v>16</v>
      </c>
      <c r="C6" s="191">
        <v>0.1</v>
      </c>
      <c r="D6" s="187" t="s">
        <v>22</v>
      </c>
      <c r="E6" s="188" t="s">
        <v>23</v>
      </c>
      <c r="F6" s="184" t="s">
        <v>153</v>
      </c>
      <c r="G6" s="184">
        <v>4</v>
      </c>
      <c r="I6" s="184">
        <v>13</v>
      </c>
      <c r="J6" s="186">
        <v>0.31</v>
      </c>
      <c r="K6" s="184" t="s">
        <v>118</v>
      </c>
      <c r="L6" s="190" t="s">
        <v>119</v>
      </c>
    </row>
    <row r="7" spans="1:12" ht="16" customHeight="1" x14ac:dyDescent="0.2">
      <c r="A7" s="187"/>
      <c r="I7" s="184">
        <v>10</v>
      </c>
      <c r="J7" s="186">
        <v>0.3</v>
      </c>
      <c r="K7" s="184" t="s">
        <v>77</v>
      </c>
      <c r="L7" s="189" t="s">
        <v>78</v>
      </c>
    </row>
    <row r="8" spans="1:12" ht="16" customHeight="1" x14ac:dyDescent="0.2">
      <c r="A8" s="187" t="s">
        <v>142</v>
      </c>
      <c r="B8" s="187" t="s">
        <v>16</v>
      </c>
      <c r="C8" s="191">
        <v>0.5</v>
      </c>
      <c r="D8" s="187" t="s">
        <v>38</v>
      </c>
      <c r="E8" s="188" t="s">
        <v>39</v>
      </c>
      <c r="F8" s="184" t="s">
        <v>153</v>
      </c>
      <c r="G8" s="184">
        <v>4</v>
      </c>
      <c r="I8" s="184">
        <v>12</v>
      </c>
      <c r="J8" s="186">
        <v>0.3</v>
      </c>
      <c r="K8" s="184" t="s">
        <v>89</v>
      </c>
      <c r="L8" s="189" t="s">
        <v>90</v>
      </c>
    </row>
    <row r="9" spans="1:12" ht="16" customHeight="1" x14ac:dyDescent="0.2">
      <c r="A9" s="187"/>
      <c r="B9" s="187" t="s">
        <v>16</v>
      </c>
      <c r="C9" s="191">
        <v>0.35</v>
      </c>
      <c r="D9" s="187" t="s">
        <v>49</v>
      </c>
      <c r="E9" s="188" t="s">
        <v>50</v>
      </c>
      <c r="F9" s="184" t="s">
        <v>153</v>
      </c>
      <c r="G9" s="184">
        <v>4</v>
      </c>
      <c r="I9" s="184">
        <v>6</v>
      </c>
      <c r="J9" s="186">
        <v>0.3</v>
      </c>
      <c r="K9" s="184" t="s">
        <v>86</v>
      </c>
      <c r="L9" s="189" t="s">
        <v>87</v>
      </c>
    </row>
    <row r="10" spans="1:12" ht="16" customHeight="1" x14ac:dyDescent="0.2">
      <c r="A10" s="187"/>
      <c r="I10" s="184">
        <v>3</v>
      </c>
      <c r="J10" s="186">
        <v>0.28000000000000003</v>
      </c>
      <c r="K10" s="184" t="s">
        <v>44</v>
      </c>
      <c r="L10" s="189" t="s">
        <v>45</v>
      </c>
    </row>
    <row r="11" spans="1:12" ht="16" customHeight="1" x14ac:dyDescent="0.2">
      <c r="A11" s="187" t="s">
        <v>143</v>
      </c>
      <c r="B11" s="187" t="s">
        <v>16</v>
      </c>
      <c r="C11" s="191">
        <v>0.28000000000000003</v>
      </c>
      <c r="D11" s="187" t="s">
        <v>44</v>
      </c>
      <c r="E11" s="188" t="s">
        <v>45</v>
      </c>
      <c r="F11" s="184" t="s">
        <v>153</v>
      </c>
      <c r="G11" s="184">
        <v>4</v>
      </c>
      <c r="I11" s="184">
        <v>7</v>
      </c>
      <c r="J11" s="186">
        <v>0.25</v>
      </c>
      <c r="K11" s="184" t="s">
        <v>24</v>
      </c>
      <c r="L11" s="189" t="s">
        <v>25</v>
      </c>
    </row>
    <row r="12" spans="1:12" ht="16" customHeight="1" x14ac:dyDescent="0.2">
      <c r="A12" s="187"/>
      <c r="B12" s="187" t="s">
        <v>16</v>
      </c>
      <c r="C12" s="191">
        <v>0.4</v>
      </c>
      <c r="D12" s="187" t="s">
        <v>52</v>
      </c>
      <c r="E12" s="188" t="s">
        <v>53</v>
      </c>
      <c r="F12" s="184" t="s">
        <v>153</v>
      </c>
      <c r="G12" s="184">
        <v>4</v>
      </c>
      <c r="I12" s="184">
        <v>8</v>
      </c>
      <c r="J12" s="186">
        <v>0.22</v>
      </c>
      <c r="K12" s="184" t="s">
        <v>35</v>
      </c>
      <c r="L12" s="189" t="s">
        <v>36</v>
      </c>
    </row>
    <row r="13" spans="1:12" ht="16" customHeight="1" x14ac:dyDescent="0.2">
      <c r="A13" s="187"/>
    </row>
    <row r="14" spans="1:12" ht="16" customHeight="1" x14ac:dyDescent="0.2">
      <c r="A14" s="187" t="s">
        <v>144</v>
      </c>
      <c r="B14" s="187" t="s">
        <v>16</v>
      </c>
      <c r="C14" s="191">
        <v>0.2</v>
      </c>
      <c r="D14" s="187" t="s">
        <v>81</v>
      </c>
      <c r="E14" s="208" t="s">
        <v>82</v>
      </c>
      <c r="F14" s="184" t="s">
        <v>153</v>
      </c>
      <c r="G14" s="184">
        <v>4</v>
      </c>
    </row>
    <row r="15" spans="1:12" ht="16" customHeight="1" x14ac:dyDescent="0.2">
      <c r="A15" s="187"/>
      <c r="B15" s="187" t="s">
        <v>16</v>
      </c>
      <c r="C15" s="191">
        <v>0.5</v>
      </c>
      <c r="D15" s="187" t="s">
        <v>83</v>
      </c>
      <c r="E15" s="188" t="s">
        <v>84</v>
      </c>
      <c r="F15" s="184" t="s">
        <v>154</v>
      </c>
      <c r="G15" s="184">
        <v>4</v>
      </c>
      <c r="I15" s="184" t="s">
        <v>166</v>
      </c>
    </row>
    <row r="16" spans="1:12" ht="16" customHeight="1" x14ac:dyDescent="0.2">
      <c r="A16" s="187"/>
      <c r="B16" s="187" t="s">
        <v>16</v>
      </c>
      <c r="C16" s="191">
        <v>0.3</v>
      </c>
      <c r="D16" s="187" t="s">
        <v>86</v>
      </c>
      <c r="E16" s="188" t="s">
        <v>87</v>
      </c>
      <c r="F16" s="184" t="s">
        <v>153</v>
      </c>
      <c r="G16" s="184">
        <v>4</v>
      </c>
    </row>
    <row r="17" spans="1:7" ht="16" customHeight="1" x14ac:dyDescent="0.2">
      <c r="A17" s="187"/>
    </row>
    <row r="18" spans="1:7" ht="16" customHeight="1" x14ac:dyDescent="0.2">
      <c r="A18" s="187" t="s">
        <v>145</v>
      </c>
      <c r="B18" s="187" t="s">
        <v>189</v>
      </c>
      <c r="C18" s="191">
        <v>0.25</v>
      </c>
      <c r="D18" s="187" t="s">
        <v>24</v>
      </c>
      <c r="E18" s="188" t="s">
        <v>25</v>
      </c>
      <c r="F18" s="184" t="s">
        <v>153</v>
      </c>
      <c r="G18" s="184">
        <v>2.7</v>
      </c>
    </row>
    <row r="19" spans="1:7" ht="16" customHeight="1" x14ac:dyDescent="0.2">
      <c r="A19" s="187"/>
      <c r="B19" s="187" t="s">
        <v>190</v>
      </c>
      <c r="C19" s="191">
        <v>0.2</v>
      </c>
      <c r="D19" s="210" t="s">
        <v>65</v>
      </c>
      <c r="E19" s="188" t="s">
        <v>66</v>
      </c>
      <c r="F19" s="184" t="s">
        <v>153</v>
      </c>
      <c r="G19" s="184">
        <v>3.7</v>
      </c>
    </row>
    <row r="22" spans="1:7" s="206" customFormat="1" ht="16" customHeight="1" x14ac:dyDescent="0.2">
      <c r="A22" s="206" t="s">
        <v>147</v>
      </c>
      <c r="C22" s="207"/>
    </row>
    <row r="23" spans="1:7" ht="17" x14ac:dyDescent="0.2">
      <c r="A23" s="187" t="s">
        <v>146</v>
      </c>
      <c r="B23" s="187" t="s">
        <v>16</v>
      </c>
      <c r="C23" s="191">
        <v>0.2</v>
      </c>
      <c r="D23" s="210" t="s">
        <v>69</v>
      </c>
      <c r="E23" s="188" t="s">
        <v>70</v>
      </c>
      <c r="F23" s="184" t="s">
        <v>153</v>
      </c>
      <c r="G23" s="184">
        <v>4</v>
      </c>
    </row>
    <row r="24" spans="1:7" ht="16" customHeight="1" x14ac:dyDescent="0.2">
      <c r="A24" s="187" t="s">
        <v>183</v>
      </c>
      <c r="B24" s="187" t="s">
        <v>16</v>
      </c>
      <c r="C24" s="191">
        <v>0.1</v>
      </c>
      <c r="D24" s="210" t="s">
        <v>71</v>
      </c>
      <c r="E24" s="188" t="s">
        <v>72</v>
      </c>
      <c r="F24" s="184" t="s">
        <v>153</v>
      </c>
      <c r="G24" s="184">
        <v>4</v>
      </c>
    </row>
    <row r="25" spans="1:7" ht="16" customHeight="1" x14ac:dyDescent="0.2">
      <c r="A25" s="187"/>
      <c r="B25" s="187" t="s">
        <v>47</v>
      </c>
      <c r="C25" s="191">
        <v>0.2</v>
      </c>
      <c r="D25" s="187" t="s">
        <v>31</v>
      </c>
      <c r="E25" s="188" t="s">
        <v>32</v>
      </c>
      <c r="F25" s="184" t="s">
        <v>153</v>
      </c>
      <c r="G25" s="184">
        <v>3</v>
      </c>
    </row>
    <row r="26" spans="1:7" ht="16" customHeight="1" x14ac:dyDescent="0.2">
      <c r="C26" s="196"/>
      <c r="E26" s="189"/>
    </row>
    <row r="27" spans="1:7" ht="16" customHeight="1" x14ac:dyDescent="0.2">
      <c r="A27" s="184" t="s">
        <v>148</v>
      </c>
      <c r="B27" s="184" t="s">
        <v>28</v>
      </c>
      <c r="C27" s="186">
        <v>0.22</v>
      </c>
      <c r="D27" s="209" t="s">
        <v>35</v>
      </c>
      <c r="E27" s="221" t="s">
        <v>36</v>
      </c>
      <c r="F27" s="184" t="s">
        <v>153</v>
      </c>
    </row>
    <row r="28" spans="1:7" ht="16" customHeight="1" x14ac:dyDescent="0.2">
      <c r="A28" s="184" t="s">
        <v>184</v>
      </c>
      <c r="B28" s="184" t="s">
        <v>28</v>
      </c>
      <c r="C28" s="192">
        <v>0.2</v>
      </c>
      <c r="D28" s="209" t="s">
        <v>55</v>
      </c>
      <c r="E28" s="220" t="s">
        <v>56</v>
      </c>
      <c r="F28" s="184" t="s">
        <v>153</v>
      </c>
    </row>
    <row r="29" spans="1:7" ht="16" customHeight="1" x14ac:dyDescent="0.2">
      <c r="B29" s="187" t="s">
        <v>16</v>
      </c>
      <c r="C29" s="191">
        <v>0.1</v>
      </c>
      <c r="D29" s="187" t="s">
        <v>111</v>
      </c>
      <c r="E29" s="210" t="s">
        <v>112</v>
      </c>
      <c r="F29" s="184" t="s">
        <v>154</v>
      </c>
      <c r="G29" s="184">
        <v>4</v>
      </c>
    </row>
    <row r="30" spans="1:7" ht="16" customHeight="1" x14ac:dyDescent="0.2">
      <c r="B30" s="187" t="s">
        <v>16</v>
      </c>
      <c r="C30" s="226">
        <v>0.2</v>
      </c>
      <c r="D30" s="187" t="s">
        <v>181</v>
      </c>
      <c r="E30" s="187" t="s">
        <v>182</v>
      </c>
      <c r="F30" s="184" t="s">
        <v>188</v>
      </c>
      <c r="G30" s="184">
        <v>4</v>
      </c>
    </row>
    <row r="32" spans="1:7" ht="16" customHeight="1" x14ac:dyDescent="0.2">
      <c r="C32" s="196"/>
      <c r="E32" s="189"/>
    </row>
    <row r="33" spans="1:9" ht="16" customHeight="1" x14ac:dyDescent="0.2">
      <c r="A33" s="184" t="s">
        <v>149</v>
      </c>
      <c r="B33" s="184" t="s">
        <v>28</v>
      </c>
      <c r="C33" s="192">
        <v>0.2</v>
      </c>
      <c r="D33" s="193" t="s">
        <v>59</v>
      </c>
      <c r="E33" s="195" t="s">
        <v>60</v>
      </c>
      <c r="F33" s="184" t="s">
        <v>153</v>
      </c>
    </row>
    <row r="34" spans="1:9" ht="16" customHeight="1" x14ac:dyDescent="0.2">
      <c r="A34" s="184" t="s">
        <v>185</v>
      </c>
      <c r="B34" s="184" t="s">
        <v>28</v>
      </c>
      <c r="C34" s="192">
        <v>0.2</v>
      </c>
      <c r="D34" s="193" t="s">
        <v>62</v>
      </c>
      <c r="E34" s="195" t="s">
        <v>63</v>
      </c>
      <c r="F34" s="184" t="s">
        <v>153</v>
      </c>
    </row>
    <row r="35" spans="1:9" ht="16" customHeight="1" x14ac:dyDescent="0.2">
      <c r="B35" s="184" t="s">
        <v>160</v>
      </c>
      <c r="C35" s="186">
        <v>0.33</v>
      </c>
      <c r="D35" s="184" t="s">
        <v>74</v>
      </c>
      <c r="E35" s="189" t="s">
        <v>75</v>
      </c>
      <c r="F35" s="184" t="s">
        <v>153</v>
      </c>
    </row>
    <row r="36" spans="1:9" ht="16" customHeight="1" x14ac:dyDescent="0.2">
      <c r="B36" s="184" t="s">
        <v>160</v>
      </c>
      <c r="C36" s="186">
        <v>0.3</v>
      </c>
      <c r="D36" s="184" t="s">
        <v>77</v>
      </c>
      <c r="E36" s="189" t="s">
        <v>78</v>
      </c>
      <c r="F36" s="184" t="s">
        <v>153</v>
      </c>
    </row>
    <row r="37" spans="1:9" ht="16" customHeight="1" x14ac:dyDescent="0.2">
      <c r="C37" s="196"/>
      <c r="E37" s="189"/>
    </row>
    <row r="38" spans="1:9" ht="16" customHeight="1" x14ac:dyDescent="0.2">
      <c r="A38" s="184" t="s">
        <v>150</v>
      </c>
      <c r="B38" s="184" t="s">
        <v>160</v>
      </c>
      <c r="C38" s="186">
        <v>0.45</v>
      </c>
      <c r="D38" s="184" t="s">
        <v>79</v>
      </c>
      <c r="E38" s="189" t="s">
        <v>80</v>
      </c>
      <c r="F38" s="184" t="s">
        <v>153</v>
      </c>
    </row>
    <row r="39" spans="1:9" ht="16" customHeight="1" x14ac:dyDescent="0.2">
      <c r="A39" s="184" t="s">
        <v>186</v>
      </c>
      <c r="B39" s="184" t="s">
        <v>161</v>
      </c>
      <c r="C39" s="186">
        <v>0.3</v>
      </c>
      <c r="D39" s="184" t="s">
        <v>89</v>
      </c>
      <c r="E39" s="189" t="s">
        <v>90</v>
      </c>
      <c r="F39" s="184" t="s">
        <v>154</v>
      </c>
    </row>
    <row r="40" spans="1:9" ht="16" customHeight="1" x14ac:dyDescent="0.2">
      <c r="B40" s="184" t="s">
        <v>160</v>
      </c>
      <c r="C40" s="192">
        <v>0.2</v>
      </c>
      <c r="D40" s="193" t="s">
        <v>124</v>
      </c>
      <c r="E40" s="194" t="s">
        <v>125</v>
      </c>
      <c r="F40" s="184" t="s">
        <v>154</v>
      </c>
      <c r="H40" s="209"/>
      <c r="I40" s="184" t="s">
        <v>174</v>
      </c>
    </row>
    <row r="41" spans="1:9" ht="16" customHeight="1" x14ac:dyDescent="0.2">
      <c r="B41" s="184" t="s">
        <v>160</v>
      </c>
      <c r="C41" s="192">
        <v>0.2</v>
      </c>
      <c r="D41" s="193" t="s">
        <v>126</v>
      </c>
      <c r="E41" s="194" t="s">
        <v>127</v>
      </c>
      <c r="F41" s="184" t="s">
        <v>154</v>
      </c>
      <c r="H41" s="187"/>
      <c r="I41" s="184" t="s">
        <v>175</v>
      </c>
    </row>
    <row r="42" spans="1:9" ht="16" customHeight="1" x14ac:dyDescent="0.2">
      <c r="C42" s="184"/>
      <c r="H42" s="193"/>
      <c r="I42" s="184" t="s">
        <v>176</v>
      </c>
    </row>
    <row r="43" spans="1:9" ht="16" customHeight="1" x14ac:dyDescent="0.2">
      <c r="A43" s="184" t="s">
        <v>151</v>
      </c>
      <c r="B43" s="184" t="s">
        <v>160</v>
      </c>
      <c r="C43" s="231">
        <v>0.2</v>
      </c>
      <c r="D43" s="232" t="s">
        <v>124</v>
      </c>
      <c r="E43" s="232" t="s">
        <v>125</v>
      </c>
      <c r="F43" s="184" t="s">
        <v>154</v>
      </c>
    </row>
    <row r="44" spans="1:9" ht="16" customHeight="1" x14ac:dyDescent="0.2">
      <c r="A44" s="184" t="s">
        <v>187</v>
      </c>
      <c r="B44" s="184" t="s">
        <v>160</v>
      </c>
      <c r="C44" s="231">
        <v>0.2</v>
      </c>
      <c r="D44" s="232" t="s">
        <v>126</v>
      </c>
      <c r="E44" s="232" t="s">
        <v>127</v>
      </c>
      <c r="F44" s="184" t="s">
        <v>154</v>
      </c>
    </row>
    <row r="45" spans="1:9" ht="16" customHeight="1" x14ac:dyDescent="0.2">
      <c r="B45" s="184" t="s">
        <v>160</v>
      </c>
      <c r="C45" s="231">
        <v>0.2</v>
      </c>
      <c r="D45" s="232" t="s">
        <v>128</v>
      </c>
      <c r="E45" s="232" t="s">
        <v>129</v>
      </c>
      <c r="F45" s="184" t="s">
        <v>154</v>
      </c>
    </row>
    <row r="46" spans="1:9" ht="16" customHeight="1" x14ac:dyDescent="0.2">
      <c r="B46" s="184" t="s">
        <v>160</v>
      </c>
      <c r="C46" s="192">
        <v>0.2</v>
      </c>
      <c r="D46" s="193" t="s">
        <v>128</v>
      </c>
      <c r="E46" s="194" t="s">
        <v>129</v>
      </c>
      <c r="F46" s="184" t="s">
        <v>154</v>
      </c>
    </row>
    <row r="47" spans="1:9" ht="16" customHeight="1" x14ac:dyDescent="0.2">
      <c r="C47" s="184"/>
    </row>
    <row r="48" spans="1:9" ht="16" customHeight="1" x14ac:dyDescent="0.2">
      <c r="C48" s="184"/>
    </row>
    <row r="50" spans="3:7" ht="16" customHeight="1" x14ac:dyDescent="0.2">
      <c r="C50" s="184"/>
    </row>
    <row r="51" spans="3:7" ht="16" customHeight="1" x14ac:dyDescent="0.2">
      <c r="C51" s="184"/>
    </row>
    <row r="52" spans="3:7" ht="16" customHeight="1" x14ac:dyDescent="0.2">
      <c r="C52" s="184"/>
    </row>
    <row r="53" spans="3:7" ht="16" customHeight="1" x14ac:dyDescent="0.2">
      <c r="C53" s="184"/>
    </row>
    <row r="54" spans="3:7" ht="16" customHeight="1" x14ac:dyDescent="0.2">
      <c r="C54" s="228"/>
      <c r="D54" s="229"/>
      <c r="E54" s="230"/>
    </row>
    <row r="55" spans="3:7" ht="16" customHeight="1" x14ac:dyDescent="0.2">
      <c r="C55" s="228"/>
      <c r="E55" s="190"/>
    </row>
    <row r="56" spans="3:7" ht="16" customHeight="1" x14ac:dyDescent="0.2">
      <c r="G56" s="10"/>
    </row>
    <row r="57" spans="3:7" ht="16" customHeight="1" x14ac:dyDescent="0.2">
      <c r="G57" s="10"/>
    </row>
    <row r="58" spans="3:7" ht="16" customHeight="1" x14ac:dyDescent="0.2">
      <c r="G58" s="233"/>
    </row>
    <row r="59" spans="3:7" ht="16" customHeight="1" x14ac:dyDescent="0.2">
      <c r="C59" s="196"/>
      <c r="E59" s="186"/>
      <c r="G59" s="184">
        <f>SUM(G3:G56)</f>
        <v>65.400000000000006</v>
      </c>
    </row>
    <row r="60" spans="3:7" ht="16" customHeight="1" x14ac:dyDescent="0.2">
      <c r="C60" s="196"/>
      <c r="G60" s="227">
        <f>SUM(G59/17)</f>
        <v>3.8470588235294123</v>
      </c>
    </row>
  </sheetData>
  <phoneticPr fontId="19" type="noConversion"/>
  <conditionalFormatting sqref="E3 E5:E6 E14:E16 E18:E19 E23:E30 E32:E41 E49">
    <cfRule type="endsWith" dxfId="15" priority="39" operator="endsWith" text="*">
      <formula>RIGHT((E3),LEN("*"))=("*")</formula>
    </cfRule>
  </conditionalFormatting>
  <conditionalFormatting sqref="E11:E12">
    <cfRule type="endsWith" dxfId="14" priority="37" operator="endsWith" text="*">
      <formula>RIGHT((E11),LEN("*"))=("*")</formula>
    </cfRule>
  </conditionalFormatting>
  <conditionalFormatting sqref="E43:E46">
    <cfRule type="endsWith" dxfId="13" priority="10" operator="endsWith" text="*">
      <formula>RIGHT((E43),LEN("*"))=("*")</formula>
    </cfRule>
  </conditionalFormatting>
  <conditionalFormatting sqref="E54:E55">
    <cfRule type="endsWith" dxfId="12" priority="15" operator="endsWith" text="*">
      <formula>RIGHT((E54),LEN("*"))=("*")</formula>
    </cfRule>
  </conditionalFormatting>
  <conditionalFormatting sqref="G56">
    <cfRule type="containsText" dxfId="11" priority="13" operator="containsText" text="1 submission">
      <formula>NOT(ISERROR(SEARCH(("1 submission"),(M98))))</formula>
    </cfRule>
  </conditionalFormatting>
  <conditionalFormatting sqref="G56:G58">
    <cfRule type="colorScale" priority="1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L2:L12 E8:E9">
    <cfRule type="endsWith" dxfId="10" priority="38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4"/>
  <sheetViews>
    <sheetView topLeftCell="A3" workbookViewId="0">
      <selection activeCell="G19" sqref="G19"/>
    </sheetView>
  </sheetViews>
  <sheetFormatPr baseColWidth="10" defaultRowHeight="16" customHeight="1" x14ac:dyDescent="0.2"/>
  <cols>
    <col min="1" max="1" width="17" style="184" bestFit="1" customWidth="1"/>
    <col min="2" max="2" width="10.83203125" style="184"/>
    <col min="3" max="3" width="11.6640625" style="186" bestFit="1" customWidth="1"/>
    <col min="4" max="4" width="12.1640625" style="184" bestFit="1" customWidth="1"/>
    <col min="5" max="5" width="53.1640625" style="184" bestFit="1" customWidth="1"/>
    <col min="6" max="6" width="25" style="184" bestFit="1" customWidth="1"/>
    <col min="7" max="7" width="13.33203125" style="184" bestFit="1" customWidth="1"/>
    <col min="8" max="9" width="10.83203125" style="184"/>
    <col min="10" max="10" width="11.6640625" style="184" bestFit="1" customWidth="1"/>
    <col min="11" max="11" width="9.33203125" style="184" bestFit="1" customWidth="1"/>
    <col min="12" max="12" width="11.6640625" style="184" bestFit="1" customWidth="1"/>
    <col min="13" max="13" width="28.83203125" style="184" bestFit="1" customWidth="1"/>
    <col min="14" max="16384" width="10.83203125" style="184"/>
  </cols>
  <sheetData>
    <row r="1" spans="1:13" s="197" customFormat="1" ht="16" customHeight="1" x14ac:dyDescent="0.2">
      <c r="A1" s="197" t="s">
        <v>141</v>
      </c>
      <c r="B1" s="197" t="s">
        <v>158</v>
      </c>
      <c r="C1" s="198" t="s">
        <v>163</v>
      </c>
      <c r="D1" s="197" t="s">
        <v>164</v>
      </c>
      <c r="E1" s="197" t="s">
        <v>165</v>
      </c>
      <c r="G1" s="197" t="s">
        <v>159</v>
      </c>
      <c r="H1" s="197" t="s">
        <v>136</v>
      </c>
      <c r="J1" s="197" t="s">
        <v>167</v>
      </c>
      <c r="K1" s="197" t="s">
        <v>168</v>
      </c>
      <c r="L1" s="198" t="s">
        <v>169</v>
      </c>
      <c r="M1" s="197" t="s">
        <v>170</v>
      </c>
    </row>
    <row r="2" spans="1:13" ht="16" customHeight="1" x14ac:dyDescent="0.2">
      <c r="J2" s="184">
        <v>1</v>
      </c>
      <c r="K2" s="186">
        <v>0.5</v>
      </c>
      <c r="L2" s="184" t="s">
        <v>38</v>
      </c>
      <c r="M2" s="189" t="s">
        <v>39</v>
      </c>
    </row>
    <row r="3" spans="1:13" ht="16" customHeight="1" x14ac:dyDescent="0.2">
      <c r="A3" s="184" t="s">
        <v>140</v>
      </c>
      <c r="B3" s="187" t="s">
        <v>16</v>
      </c>
      <c r="C3" s="191">
        <v>0.16</v>
      </c>
      <c r="D3" s="187" t="s">
        <v>138</v>
      </c>
      <c r="E3" s="188" t="s">
        <v>12</v>
      </c>
      <c r="G3" s="184" t="s">
        <v>153</v>
      </c>
      <c r="J3" s="184">
        <v>5</v>
      </c>
      <c r="K3" s="186">
        <v>0.5</v>
      </c>
      <c r="L3" s="184" t="s">
        <v>83</v>
      </c>
      <c r="M3" s="189" t="s">
        <v>84</v>
      </c>
    </row>
    <row r="4" spans="1:13" ht="16" customHeight="1" x14ac:dyDescent="0.2">
      <c r="J4" s="184">
        <v>11</v>
      </c>
      <c r="K4" s="186">
        <v>0.45</v>
      </c>
      <c r="L4" s="184" t="s">
        <v>79</v>
      </c>
      <c r="M4" s="189" t="s">
        <v>80</v>
      </c>
    </row>
    <row r="5" spans="1:13" ht="16" customHeight="1" x14ac:dyDescent="0.2">
      <c r="A5" s="184" t="s">
        <v>139</v>
      </c>
      <c r="B5" s="187" t="s">
        <v>16</v>
      </c>
      <c r="C5" s="191">
        <v>0.17</v>
      </c>
      <c r="D5" s="187" t="s">
        <v>20</v>
      </c>
      <c r="E5" s="188" t="s">
        <v>21</v>
      </c>
      <c r="G5" s="184" t="s">
        <v>153</v>
      </c>
      <c r="H5" s="184">
        <v>34</v>
      </c>
      <c r="J5" s="184">
        <v>4</v>
      </c>
      <c r="K5" s="186">
        <v>0.4</v>
      </c>
      <c r="L5" s="184" t="s">
        <v>52</v>
      </c>
      <c r="M5" s="189" t="s">
        <v>53</v>
      </c>
    </row>
    <row r="6" spans="1:13" ht="16" customHeight="1" x14ac:dyDescent="0.2">
      <c r="B6" s="187" t="s">
        <v>16</v>
      </c>
      <c r="C6" s="191">
        <v>0.1</v>
      </c>
      <c r="D6" s="187" t="s">
        <v>22</v>
      </c>
      <c r="E6" s="188" t="s">
        <v>23</v>
      </c>
      <c r="G6" s="184" t="s">
        <v>153</v>
      </c>
      <c r="H6" s="184">
        <v>38</v>
      </c>
      <c r="J6" s="184">
        <v>2</v>
      </c>
      <c r="K6" s="186">
        <v>0.35</v>
      </c>
      <c r="L6" s="184" t="s">
        <v>49</v>
      </c>
      <c r="M6" s="189" t="s">
        <v>50</v>
      </c>
    </row>
    <row r="7" spans="1:13" ht="16" customHeight="1" x14ac:dyDescent="0.2">
      <c r="J7" s="184">
        <v>9</v>
      </c>
      <c r="K7" s="186">
        <v>0.33</v>
      </c>
      <c r="L7" s="184" t="s">
        <v>74</v>
      </c>
      <c r="M7" s="189" t="s">
        <v>75</v>
      </c>
    </row>
    <row r="8" spans="1:13" ht="16" customHeight="1" x14ac:dyDescent="0.2">
      <c r="A8" s="184" t="s">
        <v>142</v>
      </c>
      <c r="B8" s="187" t="s">
        <v>16</v>
      </c>
      <c r="C8" s="191">
        <v>0.5</v>
      </c>
      <c r="D8" s="187" t="s">
        <v>38</v>
      </c>
      <c r="E8" s="188" t="s">
        <v>39</v>
      </c>
      <c r="F8" s="184" t="s">
        <v>152</v>
      </c>
      <c r="G8" s="184" t="s">
        <v>153</v>
      </c>
      <c r="J8" s="184">
        <v>13</v>
      </c>
      <c r="K8" s="186">
        <v>0.31</v>
      </c>
      <c r="L8" s="184" t="s">
        <v>118</v>
      </c>
      <c r="M8" s="190" t="s">
        <v>119</v>
      </c>
    </row>
    <row r="9" spans="1:13" ht="16" customHeight="1" x14ac:dyDescent="0.2">
      <c r="B9" s="187" t="s">
        <v>16</v>
      </c>
      <c r="C9" s="191">
        <v>0.35</v>
      </c>
      <c r="D9" s="187" t="s">
        <v>49</v>
      </c>
      <c r="E9" s="188" t="s">
        <v>50</v>
      </c>
      <c r="G9" s="184" t="s">
        <v>153</v>
      </c>
      <c r="J9" s="184">
        <v>10</v>
      </c>
      <c r="K9" s="186">
        <v>0.3</v>
      </c>
      <c r="L9" s="184" t="s">
        <v>77</v>
      </c>
      <c r="M9" s="189" t="s">
        <v>78</v>
      </c>
    </row>
    <row r="10" spans="1:13" ht="16" customHeight="1" x14ac:dyDescent="0.2">
      <c r="B10" s="187" t="s">
        <v>16</v>
      </c>
      <c r="C10" s="191">
        <v>0.28000000000000003</v>
      </c>
      <c r="D10" s="187" t="s">
        <v>44</v>
      </c>
      <c r="E10" s="188" t="s">
        <v>45</v>
      </c>
      <c r="G10" s="184" t="s">
        <v>153</v>
      </c>
      <c r="J10" s="184">
        <v>12</v>
      </c>
      <c r="K10" s="186">
        <v>0.3</v>
      </c>
      <c r="L10" s="184" t="s">
        <v>89</v>
      </c>
      <c r="M10" s="189" t="s">
        <v>90</v>
      </c>
    </row>
    <row r="11" spans="1:13" ht="16" customHeight="1" x14ac:dyDescent="0.2">
      <c r="E11" s="189"/>
      <c r="K11" s="186"/>
      <c r="M11" s="189"/>
    </row>
    <row r="12" spans="1:13" ht="16" customHeight="1" x14ac:dyDescent="0.2">
      <c r="A12" s="184" t="s">
        <v>143</v>
      </c>
      <c r="B12" s="187" t="s">
        <v>162</v>
      </c>
      <c r="C12" s="191">
        <v>0.4</v>
      </c>
      <c r="D12" s="187" t="s">
        <v>52</v>
      </c>
      <c r="E12" s="188" t="s">
        <v>53</v>
      </c>
      <c r="J12" s="184">
        <v>6</v>
      </c>
      <c r="K12" s="186">
        <v>0.3</v>
      </c>
      <c r="L12" s="184" t="s">
        <v>86</v>
      </c>
      <c r="M12" s="189" t="s">
        <v>87</v>
      </c>
    </row>
    <row r="13" spans="1:13" ht="16" customHeight="1" x14ac:dyDescent="0.2">
      <c r="B13" s="187" t="s">
        <v>28</v>
      </c>
      <c r="C13" s="191">
        <v>0.25</v>
      </c>
      <c r="D13" s="187" t="s">
        <v>24</v>
      </c>
      <c r="E13" s="188" t="s">
        <v>25</v>
      </c>
      <c r="G13" s="184" t="s">
        <v>153</v>
      </c>
      <c r="J13" s="184">
        <v>3</v>
      </c>
      <c r="K13" s="186">
        <v>0.28000000000000003</v>
      </c>
      <c r="L13" s="184" t="s">
        <v>44</v>
      </c>
      <c r="M13" s="189" t="s">
        <v>45</v>
      </c>
    </row>
    <row r="14" spans="1:13" ht="16" customHeight="1" x14ac:dyDescent="0.2">
      <c r="B14" s="187" t="s">
        <v>28</v>
      </c>
      <c r="C14" s="191">
        <v>0.2</v>
      </c>
      <c r="D14" s="187" t="s">
        <v>31</v>
      </c>
      <c r="E14" s="188" t="s">
        <v>32</v>
      </c>
      <c r="G14" s="184" t="s">
        <v>153</v>
      </c>
      <c r="J14" s="184">
        <v>7</v>
      </c>
      <c r="K14" s="186">
        <v>0.25</v>
      </c>
      <c r="L14" s="184" t="s">
        <v>24</v>
      </c>
      <c r="M14" s="189" t="s">
        <v>25</v>
      </c>
    </row>
    <row r="15" spans="1:13" ht="16" customHeight="1" x14ac:dyDescent="0.2">
      <c r="C15" s="196"/>
      <c r="E15" s="189"/>
      <c r="K15" s="196"/>
      <c r="M15" s="189"/>
    </row>
    <row r="16" spans="1:13" ht="16" customHeight="1" x14ac:dyDescent="0.2">
      <c r="A16" s="184" t="s">
        <v>144</v>
      </c>
      <c r="B16" s="187" t="s">
        <v>160</v>
      </c>
      <c r="C16" s="191">
        <v>0.2</v>
      </c>
      <c r="D16" s="187" t="s">
        <v>81</v>
      </c>
      <c r="E16" s="188" t="s">
        <v>82</v>
      </c>
      <c r="G16" s="184" t="s">
        <v>153</v>
      </c>
      <c r="J16" s="184">
        <v>8</v>
      </c>
      <c r="K16" s="186">
        <v>0.22</v>
      </c>
      <c r="L16" s="184" t="s">
        <v>35</v>
      </c>
      <c r="M16" s="189" t="s">
        <v>36</v>
      </c>
    </row>
    <row r="17" spans="1:7" ht="16" customHeight="1" x14ac:dyDescent="0.2">
      <c r="B17" s="184" t="s">
        <v>28</v>
      </c>
      <c r="C17" s="222">
        <v>0.22</v>
      </c>
      <c r="D17" s="209" t="s">
        <v>35</v>
      </c>
      <c r="E17" s="221" t="s">
        <v>36</v>
      </c>
      <c r="G17" s="184" t="s">
        <v>153</v>
      </c>
    </row>
    <row r="18" spans="1:7" ht="16" customHeight="1" x14ac:dyDescent="0.2">
      <c r="C18" s="184"/>
    </row>
    <row r="19" spans="1:7" ht="16" customHeight="1" x14ac:dyDescent="0.2">
      <c r="A19" s="184" t="s">
        <v>145</v>
      </c>
      <c r="B19" s="187" t="s">
        <v>160</v>
      </c>
      <c r="C19" s="191">
        <v>0.5</v>
      </c>
      <c r="D19" s="187" t="s">
        <v>83</v>
      </c>
      <c r="E19" s="188" t="s">
        <v>84</v>
      </c>
      <c r="G19" s="184" t="s">
        <v>153</v>
      </c>
    </row>
    <row r="20" spans="1:7" ht="16" customHeight="1" x14ac:dyDescent="0.2">
      <c r="B20" s="187" t="s">
        <v>160</v>
      </c>
      <c r="C20" s="191">
        <v>0.3</v>
      </c>
      <c r="D20" s="187" t="s">
        <v>86</v>
      </c>
      <c r="E20" s="188" t="s">
        <v>87</v>
      </c>
      <c r="G20" s="184" t="s">
        <v>154</v>
      </c>
    </row>
    <row r="21" spans="1:7" ht="16" customHeight="1" x14ac:dyDescent="0.2">
      <c r="C21" s="184"/>
    </row>
    <row r="22" spans="1:7" s="200" customFormat="1" ht="16" customHeight="1" x14ac:dyDescent="0.2">
      <c r="A22" s="199" t="s">
        <v>147</v>
      </c>
      <c r="C22" s="201"/>
    </row>
    <row r="23" spans="1:7" ht="16" customHeight="1" x14ac:dyDescent="0.2">
      <c r="A23" s="197"/>
      <c r="C23" s="196"/>
    </row>
    <row r="24" spans="1:7" ht="16" customHeight="1" x14ac:dyDescent="0.2">
      <c r="A24" s="184" t="s">
        <v>146</v>
      </c>
      <c r="B24" s="184" t="s">
        <v>160</v>
      </c>
      <c r="C24" s="186">
        <v>0.33</v>
      </c>
      <c r="D24" s="184" t="s">
        <v>74</v>
      </c>
      <c r="E24" s="189" t="s">
        <v>75</v>
      </c>
      <c r="G24" s="184" t="s">
        <v>153</v>
      </c>
    </row>
    <row r="25" spans="1:7" ht="16" customHeight="1" x14ac:dyDescent="0.2">
      <c r="B25" s="184" t="s">
        <v>160</v>
      </c>
      <c r="C25" s="186">
        <v>0.3</v>
      </c>
      <c r="D25" s="184" t="s">
        <v>77</v>
      </c>
      <c r="E25" s="189" t="s">
        <v>78</v>
      </c>
      <c r="G25" s="184" t="s">
        <v>153</v>
      </c>
    </row>
    <row r="26" spans="1:7" ht="16" customHeight="1" x14ac:dyDescent="0.2">
      <c r="B26" s="184" t="s">
        <v>160</v>
      </c>
      <c r="C26" s="186">
        <v>0.45</v>
      </c>
      <c r="D26" s="184" t="s">
        <v>79</v>
      </c>
      <c r="E26" s="189" t="s">
        <v>80</v>
      </c>
      <c r="G26" s="184" t="s">
        <v>153</v>
      </c>
    </row>
    <row r="28" spans="1:7" ht="16" customHeight="1" x14ac:dyDescent="0.2">
      <c r="A28" s="184" t="s">
        <v>148</v>
      </c>
      <c r="B28" s="187" t="s">
        <v>16</v>
      </c>
      <c r="C28" s="191">
        <v>0.2</v>
      </c>
      <c r="D28" s="210" t="s">
        <v>65</v>
      </c>
      <c r="E28" s="188" t="s">
        <v>66</v>
      </c>
      <c r="F28" s="184" t="s">
        <v>177</v>
      </c>
      <c r="G28" s="184" t="s">
        <v>153</v>
      </c>
    </row>
    <row r="29" spans="1:7" ht="16" customHeight="1" x14ac:dyDescent="0.2">
      <c r="B29" s="187" t="s">
        <v>16</v>
      </c>
      <c r="C29" s="191">
        <v>0.2</v>
      </c>
      <c r="D29" s="210" t="s">
        <v>69</v>
      </c>
      <c r="E29" s="188" t="s">
        <v>70</v>
      </c>
      <c r="G29" s="184" t="s">
        <v>153</v>
      </c>
    </row>
    <row r="30" spans="1:7" ht="16" customHeight="1" x14ac:dyDescent="0.2">
      <c r="B30" s="187" t="s">
        <v>16</v>
      </c>
      <c r="C30" s="191">
        <v>0.1</v>
      </c>
      <c r="D30" s="210" t="s">
        <v>71</v>
      </c>
      <c r="E30" s="188" t="s">
        <v>72</v>
      </c>
      <c r="G30" s="184" t="s">
        <v>153</v>
      </c>
    </row>
    <row r="32" spans="1:7" ht="16" customHeight="1" x14ac:dyDescent="0.2">
      <c r="A32" s="184" t="s">
        <v>149</v>
      </c>
      <c r="B32" s="184" t="s">
        <v>28</v>
      </c>
      <c r="C32" s="192">
        <v>0.2</v>
      </c>
      <c r="D32" s="209" t="s">
        <v>55</v>
      </c>
      <c r="E32" s="220" t="s">
        <v>56</v>
      </c>
      <c r="G32" s="184" t="s">
        <v>153</v>
      </c>
    </row>
    <row r="33" spans="1:7" ht="16" customHeight="1" x14ac:dyDescent="0.2">
      <c r="B33" s="184" t="s">
        <v>28</v>
      </c>
      <c r="C33" s="192">
        <v>0.2</v>
      </c>
      <c r="D33" s="193" t="s">
        <v>59</v>
      </c>
      <c r="E33" s="195" t="s">
        <v>60</v>
      </c>
      <c r="G33" s="184" t="s">
        <v>153</v>
      </c>
    </row>
    <row r="34" spans="1:7" ht="16" customHeight="1" x14ac:dyDescent="0.2">
      <c r="B34" s="184" t="s">
        <v>28</v>
      </c>
      <c r="C34" s="192">
        <v>0.2</v>
      </c>
      <c r="D34" s="193" t="s">
        <v>62</v>
      </c>
      <c r="E34" s="195" t="s">
        <v>63</v>
      </c>
      <c r="G34" s="184" t="s">
        <v>153</v>
      </c>
    </row>
    <row r="36" spans="1:7" ht="16" customHeight="1" x14ac:dyDescent="0.2">
      <c r="A36" s="184" t="s">
        <v>150</v>
      </c>
      <c r="B36" s="184" t="s">
        <v>161</v>
      </c>
      <c r="C36" s="186">
        <v>0.3</v>
      </c>
      <c r="D36" s="184" t="s">
        <v>89</v>
      </c>
      <c r="E36" s="189" t="s">
        <v>90</v>
      </c>
      <c r="G36" s="184" t="s">
        <v>154</v>
      </c>
    </row>
    <row r="37" spans="1:7" ht="16" customHeight="1" x14ac:dyDescent="0.2">
      <c r="B37" s="184" t="s">
        <v>160</v>
      </c>
      <c r="C37" s="192">
        <v>0.2</v>
      </c>
      <c r="D37" s="193" t="s">
        <v>124</v>
      </c>
      <c r="E37" s="194" t="s">
        <v>125</v>
      </c>
      <c r="G37" s="184" t="s">
        <v>154</v>
      </c>
    </row>
    <row r="38" spans="1:7" ht="16" customHeight="1" x14ac:dyDescent="0.2">
      <c r="B38" s="184" t="s">
        <v>160</v>
      </c>
      <c r="C38" s="192">
        <v>0.2</v>
      </c>
      <c r="D38" s="193" t="s">
        <v>126</v>
      </c>
      <c r="E38" s="194" t="s">
        <v>127</v>
      </c>
      <c r="G38" s="184" t="s">
        <v>154</v>
      </c>
    </row>
    <row r="39" spans="1:7" ht="16" customHeight="1" x14ac:dyDescent="0.2">
      <c r="B39" s="184" t="s">
        <v>160</v>
      </c>
      <c r="C39" s="192">
        <v>0.2</v>
      </c>
      <c r="D39" s="193" t="s">
        <v>128</v>
      </c>
      <c r="E39" s="194" t="s">
        <v>129</v>
      </c>
      <c r="G39" s="184" t="s">
        <v>154</v>
      </c>
    </row>
    <row r="41" spans="1:7" ht="16" customHeight="1" x14ac:dyDescent="0.2">
      <c r="A41" s="184" t="s">
        <v>151</v>
      </c>
      <c r="B41" s="184" t="s">
        <v>97</v>
      </c>
      <c r="C41" s="186">
        <v>0.31</v>
      </c>
      <c r="D41" s="184" t="s">
        <v>118</v>
      </c>
      <c r="E41" s="190" t="s">
        <v>119</v>
      </c>
      <c r="G41" s="184" t="s">
        <v>154</v>
      </c>
    </row>
    <row r="42" spans="1:7" ht="16" customHeight="1" x14ac:dyDescent="0.2">
      <c r="B42" s="184" t="s">
        <v>28</v>
      </c>
      <c r="C42" s="192">
        <v>0.1</v>
      </c>
      <c r="D42" s="193" t="s">
        <v>111</v>
      </c>
      <c r="E42" s="194" t="s">
        <v>112</v>
      </c>
      <c r="G42" s="184" t="s">
        <v>154</v>
      </c>
    </row>
    <row r="44" spans="1:7" ht="16" customHeight="1" x14ac:dyDescent="0.2">
      <c r="B44" s="187" t="s">
        <v>16</v>
      </c>
      <c r="C44" s="191">
        <v>0.2</v>
      </c>
      <c r="D44" s="187" t="s">
        <v>81</v>
      </c>
      <c r="E44" s="208" t="s">
        <v>82</v>
      </c>
    </row>
  </sheetData>
  <conditionalFormatting sqref="E8:E17 E19:E20">
    <cfRule type="endsWith" dxfId="9" priority="10" operator="endsWith" text="*">
      <formula>RIGHT((E8),LEN("*"))=("*")</formula>
    </cfRule>
  </conditionalFormatting>
  <conditionalFormatting sqref="E24:E26">
    <cfRule type="endsWith" dxfId="8" priority="6" operator="endsWith" text="*">
      <formula>RIGHT((E24),LEN("*"))=("*")</formula>
    </cfRule>
  </conditionalFormatting>
  <conditionalFormatting sqref="E28:E30">
    <cfRule type="endsWith" dxfId="7" priority="4" operator="endsWith" text="*">
      <formula>RIGHT((E28),LEN("*"))=("*")</formula>
    </cfRule>
  </conditionalFormatting>
  <conditionalFormatting sqref="E32:E34">
    <cfRule type="endsWith" dxfId="6" priority="5" operator="endsWith" text="*">
      <formula>RIGHT((E32),LEN("*"))=("*")</formula>
    </cfRule>
  </conditionalFormatting>
  <conditionalFormatting sqref="E36:E39">
    <cfRule type="endsWith" dxfId="5" priority="3" operator="endsWith" text="*">
      <formula>RIGHT((E36),LEN("*"))=("*")</formula>
    </cfRule>
  </conditionalFormatting>
  <conditionalFormatting sqref="E41:E42">
    <cfRule type="endsWith" dxfId="4" priority="2" operator="endsWith" text="*">
      <formula>RIGHT((E41),LEN("*"))=("*")</formula>
    </cfRule>
  </conditionalFormatting>
  <conditionalFormatting sqref="E44">
    <cfRule type="endsWith" dxfId="3" priority="1" operator="endsWith" text="*">
      <formula>RIGHT((E44),LEN("*"))=("*")</formula>
    </cfRule>
  </conditionalFormatting>
  <conditionalFormatting sqref="M2:M16 E3 E5:E6">
    <cfRule type="endsWith" dxfId="2" priority="11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10"/>
  <sheetViews>
    <sheetView zoomScale="125" workbookViewId="0">
      <selection activeCell="B22" sqref="B22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2" customFormat="1" x14ac:dyDescent="0.15">
      <c r="A1" s="204" t="s">
        <v>164</v>
      </c>
      <c r="B1" s="205" t="s">
        <v>172</v>
      </c>
    </row>
    <row r="2" spans="1:2" s="202" customFormat="1" ht="108" customHeight="1" x14ac:dyDescent="0.15">
      <c r="A2" s="173">
        <v>5303</v>
      </c>
      <c r="B2" s="203" t="s">
        <v>173</v>
      </c>
    </row>
    <row r="3" spans="1:2" ht="28" x14ac:dyDescent="0.15">
      <c r="A3" s="173">
        <v>5304</v>
      </c>
      <c r="B3" s="203" t="s">
        <v>171</v>
      </c>
    </row>
    <row r="5" spans="1:2" x14ac:dyDescent="0.15">
      <c r="A5" s="172" t="s">
        <v>191</v>
      </c>
      <c r="B5" s="172" t="s">
        <v>202</v>
      </c>
    </row>
    <row r="6" spans="1:2" x14ac:dyDescent="0.15">
      <c r="A6" s="172"/>
      <c r="B6" s="172"/>
    </row>
    <row r="7" spans="1:2" x14ac:dyDescent="0.15">
      <c r="A7" s="172"/>
      <c r="B7" s="172"/>
    </row>
    <row r="8" spans="1:2" ht="14" x14ac:dyDescent="0.15">
      <c r="A8" s="172">
        <v>5011</v>
      </c>
      <c r="B8" s="224" t="s">
        <v>203</v>
      </c>
    </row>
    <row r="9" spans="1:2" ht="58" x14ac:dyDescent="0.15">
      <c r="A9" s="172">
        <v>5012</v>
      </c>
      <c r="B9" s="225" t="s">
        <v>204</v>
      </c>
    </row>
    <row r="10" spans="1:2" ht="72" x14ac:dyDescent="0.15">
      <c r="A10" s="172">
        <v>5003</v>
      </c>
      <c r="B10" s="225" t="s">
        <v>205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2024-09-07T15:25:09Z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