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AE4F85BC-B983-0C40-AA87-1B446F2F0C90}" xr6:coauthVersionLast="47" xr6:coauthVersionMax="47" xr10:uidLastSave="{00000000-0000-0000-0000-000000000000}"/>
  <bookViews>
    <workbookView xWindow="12020" yWindow="500" windowWidth="1952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2" l="1"/>
  <c r="G54" i="5"/>
  <c r="H54" i="5"/>
  <c r="G55" i="5"/>
  <c r="G51" i="5"/>
  <c r="B27" i="3"/>
  <c r="I56" i="5"/>
  <c r="I58" i="5" s="1"/>
  <c r="J56" i="5"/>
  <c r="J58" i="5" s="1"/>
  <c r="H55" i="5"/>
  <c r="A44" i="2"/>
  <c r="G50" i="5"/>
  <c r="A27" i="3"/>
  <c r="J24" i="3"/>
  <c r="J25" i="3" s="1"/>
</calcChain>
</file>

<file path=xl/sharedStrings.xml><?xml version="1.0" encoding="utf-8"?>
<sst xmlns="http://schemas.openxmlformats.org/spreadsheetml/2006/main" count="1254" uniqueCount="276">
  <si>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</si>
  <si>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</si>
  <si>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</si>
  <si>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</si>
  <si>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</si>
  <si>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</si>
  <si>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</si>
  <si>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</si>
  <si>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</si>
  <si>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</si>
  <si>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</si>
  <si>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</si>
  <si>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</si>
  <si>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</si>
  <si>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</si>
  <si>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</si>
  <si>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</si>
  <si>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</si>
  <si>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</si>
  <si>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</si>
  <si>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</si>
  <si>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</si>
  <si>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</si>
  <si>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</si>
  <si>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</si>
  <si>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</si>
  <si>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</si>
  <si>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</si>
  <si>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</si>
  <si>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</si>
  <si>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</si>
  <si>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</si>
  <si>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</si>
  <si>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</si>
  <si>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</si>
  <si>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</si>
  <si>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</si>
  <si>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</si>
  <si>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</si>
  <si>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</si>
  <si>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</si>
  <si>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</si>
  <si>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</si>
  <si>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</si>
  <si>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</si>
  <si>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</si>
  <si>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</si>
  <si>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</si>
  <si>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</si>
  <si>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</si>
  <si>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</si>
  <si>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</si>
  <si>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</si>
  <si>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</si>
  <si>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</si>
  <si>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</si>
  <si>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</si>
  <si>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</si>
  <si>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</si>
  <si>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</si>
  <si>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</si>
  <si>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</si>
  <si>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</si>
  <si>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</si>
  <si>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</si>
  <si>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</si>
  <si>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</si>
  <si>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</si>
  <si>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</si>
  <si>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</si>
  <si>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</si>
  <si>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</si>
  <si>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</si>
  <si>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</si>
  <si>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</si>
  <si>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</si>
  <si>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</si>
  <si>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</si>
  <si>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</si>
  <si>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</si>
  <si>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</si>
  <si>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</si>
  <si>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</si>
  <si>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</si>
  <si>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</si>
  <si>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</si>
  <si>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</si>
  <si>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</si>
  <si>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</si>
  <si>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</si>
  <si>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</si>
  <si>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</si>
  <si>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</si>
  <si>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</si>
  <si>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</si>
  <si>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</si>
  <si>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</si>
  <si>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</si>
  <si>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</si>
  <si>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</si>
  <si>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</si>
  <si>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</si>
  <si>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</si>
  <si>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</si>
  <si>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</si>
  <si>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</si>
  <si>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</si>
  <si>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</si>
  <si>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</si>
  <si>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</si>
  <si>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</si>
  <si>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</si>
  <si>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</si>
  <si>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</si>
  <si>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</si>
  <si>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</si>
  <si>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</si>
  <si>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</si>
  <si>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</si>
  <si>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</si>
  <si>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</si>
  <si>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</si>
  <si>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</si>
  <si>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</si>
  <si>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</si>
  <si>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</si>
  <si>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</si>
  <si>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</si>
  <si>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</si>
  <si>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</si>
  <si>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</si>
  <si>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</si>
  <si>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</si>
  <si>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</si>
  <si>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</si>
  <si>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</si>
  <si>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</si>
  <si>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</si>
  <si>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</si>
  <si>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</si>
  <si>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</si>
  <si>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</si>
  <si>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</si>
  <si>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</si>
  <si>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</si>
  <si>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</si>
  <si>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</si>
  <si>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</si>
  <si>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</si>
  <si>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</si>
  <si>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</si>
  <si>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</si>
  <si>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</si>
  <si>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</si>
  <si>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</si>
  <si>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</si>
  <si>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</si>
  <si>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</si>
  <si>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</si>
  <si>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</si>
  <si>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</si>
  <si>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</si>
  <si>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</si>
  <si>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</si>
  <si>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</si>
  <si>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</si>
  <si>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</si>
  <si>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</si>
  <si>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</si>
  <si>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</si>
  <si>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</si>
  <si>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</si>
  <si>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</si>
  <si>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</si>
  <si>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</si>
  <si>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</si>
  <si>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</si>
  <si>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</si>
  <si>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</si>
  <si>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</si>
  <si>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</si>
  <si>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</si>
  <si>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</si>
  <si>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</si>
  <si>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</si>
  <si>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</si>
  <si>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</si>
  <si>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</si>
  <si>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</si>
  <si>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</si>
  <si>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</si>
  <si>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</si>
  <si>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</si>
  <si>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</si>
  <si>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</si>
  <si>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</si>
  <si>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</si>
  <si>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</si>
  <si>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</si>
  <si>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</si>
  <si>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</si>
  <si>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</si>
  <si>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</si>
  <si>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</si>
  <si>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</si>
  <si>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</si>
  <si>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</si>
  <si>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</si>
  <si>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</si>
  <si>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</si>
  <si>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</si>
  <si>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</si>
  <si>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</si>
  <si>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</si>
  <si>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</si>
  <si>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</si>
  <si>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</si>
  <si>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</si>
  <si>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</si>
  <si>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</si>
  <si>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</si>
  <si>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</si>
  <si>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</si>
  <si>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</si>
  <si>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</si>
  <si>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</si>
  <si>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15 of 21</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</si>
  <si>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</si>
  <si>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</si>
  <si>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</si>
  <si>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</si>
  <si>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</si>
  <si>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</si>
  <si>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</si>
  <si>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</si>
  <si>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</si>
  <si>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</si>
  <si>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</si>
  <si>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</si>
  <si>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</si>
  <si>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</si>
  <si>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</si>
  <si>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</si>
  <si>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</si>
  <si>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</si>
  <si>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</si>
  <si>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</si>
  <si>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</si>
  <si>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</si>
  <si>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</si>
  <si>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</si>
  <si>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</si>
  <si>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</si>
  <si>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21 OF 21</t>
  </si>
  <si>
    <t>DTSA 5742</t>
  </si>
  <si>
    <t>Predicting Extreme Climate Behavior with Machine Learning</t>
  </si>
  <si>
    <t>1 - 98.90/100</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</si>
  <si>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</si>
  <si>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</si>
  <si>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</si>
  <si>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</si>
  <si>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</si>
  <si>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</si>
  <si>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</si>
  <si>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</si>
  <si>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</si>
  <si>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</si>
  <si>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</si>
  <si>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</si>
  <si>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</si>
  <si>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</si>
  <si>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</si>
  <si>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1 - 98.62</t>
  </si>
  <si>
    <t>Summer 1 - 2025</t>
  </si>
  <si>
    <t>May – Jun</t>
  </si>
  <si>
    <t>11 OF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</si>
</sst>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64">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9" fontId="0" fillId="0" borderId="0" xfId="2" applyFont="1" applyAlignment="1">
      <alignment horizontal="center" vertic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vertical="center"/>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9" fontId="11" fillId="0" borderId="0" xfId="0" applyNumberFormat="1" applyFont="1" applyAlignment="1">
      <alignment horizontal="center"/>
    </xf>
    <xf numFmtId="0" fontId="9" fillId="5" borderId="0" xfId="0" applyFont="1" applyFill="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xf numFmtId="9" fontId="6" fillId="20" borderId="0" xfId="0" applyNumberFormat="1" applyFont="1" applyFill="1" applyBorder="1" applyAlignment="1">
      <alignment horizontal="center"/>
    </xf>
    <xf numFmtId="9" fontId="0" fillId="0" borderId="0" xfId="0" applyNumberFormat="1" applyBorder="1" applyAlignment="1">
      <alignment horizontal="center"/>
    </xf>
    <xf numFmtId="9" fontId="6" fillId="0" borderId="0" xfId="0" applyNumberFormat="1" applyFont="1" applyBorder="1" applyAlignment="1">
      <alignment horizontal="center"/>
    </xf>
    <xf numFmtId="0" fontId="14" fillId="0" borderId="0" xfId="0" applyFont="1" applyBorder="1" applyAlignment="1">
      <alignment horizontal="center"/>
    </xf>
    <xf numFmtId="0" fontId="16" fillId="0" borderId="0" xfId="0" applyFont="1" applyFill="1"/>
    <xf numFmtId="9" fontId="16" fillId="0" borderId="0" xfId="2" applyFont="1" applyFill="1" applyBorder="1"/>
    <xf numFmtId="0" fontId="1" fillId="0" borderId="0" xfId="0" applyFont="1" applyFill="1"/>
    <xf numFmtId="0" fontId="0" fillId="0" borderId="0" xfId="0" applyBorder="1"/>
    <xf numFmtId="0" fontId="0" fillId="0" borderId="0" xfId="0" applyFill="1" applyBorder="1" applyAlignment="1">
      <alignment horizontal="center"/>
    </xf>
    <xf numFmtId="0" fontId="6" fillId="0" borderId="0" xfId="0" applyFont="1" applyFill="1" applyBorder="1" applyAlignment="1">
      <alignment horizontal="center"/>
    </xf>
    <xf numFmtId="0" fontId="6" fillId="0" borderId="0" xfId="0" applyFont="1" applyFill="1" applyBorder="1" applyAlignment="1">
      <alignment horizontal="left"/>
    </xf>
    <xf numFmtId="9" fontId="14" fillId="0" borderId="0" xfId="0" applyNumberFormat="1" applyFont="1" applyFill="1" applyBorder="1" applyAlignment="1">
      <alignment horizontal="center"/>
    </xf>
    <xf numFmtId="0" fontId="14" fillId="0" borderId="0" xfId="0" applyFont="1" applyFill="1" applyBorder="1" applyAlignment="1">
      <alignment horizontal="center" vertical="center"/>
    </xf>
    <xf numFmtId="0" fontId="14" fillId="0" borderId="0" xfId="0" applyFont="1" applyFill="1" applyBorder="1"/>
    <xf numFmtId="0" fontId="0" fillId="0" borderId="0" xfId="0" applyFill="1"/>
    <xf numFmtId="0" fontId="0" fillId="0" borderId="0" xfId="0" applyFill="1" applyBorder="1"/>
    <xf numFmtId="0" fontId="14" fillId="24" borderId="0" xfId="0" applyFont="1" applyFill="1"/>
    <xf numFmtId="0" fontId="14" fillId="35" borderId="0" xfId="0" applyFont="1" applyFill="1"/>
    <xf numFmtId="0" fontId="0" fillId="0" borderId="11" xfId="0" applyFill="1" applyBorder="1" applyAlignment="1">
      <alignment horizontal="center"/>
    </xf>
    <xf numFmtId="0" fontId="0" fillId="0" borderId="13" xfId="0" applyFill="1" applyBorder="1" applyAlignment="1">
      <alignment horizontal="center"/>
    </xf>
    <xf numFmtId="0" fontId="14" fillId="24" borderId="15" xfId="0" applyFont="1" applyFill="1" applyBorder="1"/>
    <xf numFmtId="0" fontId="0" fillId="0" borderId="15" xfId="0" applyFill="1" applyBorder="1" applyAlignment="1">
      <alignment horizontal="center"/>
    </xf>
    <xf numFmtId="0" fontId="0" fillId="0" borderId="16" xfId="0" applyFill="1" applyBorder="1" applyAlignment="1">
      <alignment horizontal="center"/>
    </xf>
    <xf numFmtId="0" fontId="6" fillId="0" borderId="15" xfId="0" applyFont="1" applyFill="1" applyBorder="1" applyAlignment="1">
      <alignment horizontal="center"/>
    </xf>
    <xf numFmtId="0" fontId="6" fillId="0" borderId="15" xfId="0" applyFont="1" applyFill="1" applyBorder="1" applyAlignment="1">
      <alignment horizontal="left"/>
    </xf>
    <xf numFmtId="9" fontId="14" fillId="0" borderId="15" xfId="0" applyNumberFormat="1" applyFont="1" applyFill="1" applyBorder="1" applyAlignment="1">
      <alignment horizontal="center"/>
    </xf>
    <xf numFmtId="0" fontId="14" fillId="0" borderId="15" xfId="0" applyFont="1" applyFill="1" applyBorder="1" applyAlignment="1">
      <alignment horizontal="center" vertical="center"/>
    </xf>
    <xf numFmtId="0" fontId="14" fillId="0" borderId="15" xfId="0" applyFont="1" applyFill="1" applyBorder="1"/>
    <xf numFmtId="0" fontId="14" fillId="0" borderId="13" xfId="0" applyFont="1" applyFill="1" applyBorder="1"/>
    <xf numFmtId="0" fontId="14" fillId="0" borderId="11" xfId="0" applyFont="1" applyFill="1" applyBorder="1"/>
    <xf numFmtId="0" fontId="14" fillId="0" borderId="16" xfId="0" applyFont="1" applyFill="1" applyBorder="1"/>
    <xf numFmtId="0" fontId="0" fillId="0" borderId="8" xfId="0" applyFill="1" applyBorder="1" applyAlignment="1">
      <alignment horizontal="center"/>
    </xf>
    <xf numFmtId="0" fontId="0" fillId="0" borderId="18" xfId="0" applyFill="1" applyBorder="1" applyAlignment="1">
      <alignment horizontal="center"/>
    </xf>
    <xf numFmtId="0" fontId="6" fillId="0" borderId="8" xfId="0" applyFont="1" applyFill="1" applyBorder="1" applyAlignment="1">
      <alignment horizontal="center"/>
    </xf>
    <xf numFmtId="0" fontId="6" fillId="0" borderId="8" xfId="0" applyFont="1" applyFill="1" applyBorder="1" applyAlignment="1">
      <alignment horizontal="left"/>
    </xf>
    <xf numFmtId="9" fontId="14" fillId="0" borderId="8" xfId="0" applyNumberFormat="1" applyFont="1" applyFill="1" applyBorder="1" applyAlignment="1">
      <alignment horizontal="center"/>
    </xf>
    <xf numFmtId="0" fontId="14" fillId="0" borderId="8" xfId="0" applyFont="1" applyFill="1" applyBorder="1" applyAlignment="1">
      <alignment horizontal="center" vertical="center"/>
    </xf>
    <xf numFmtId="0" fontId="14" fillId="0" borderId="8" xfId="0" applyFont="1" applyFill="1" applyBorder="1"/>
    <xf numFmtId="0" fontId="14" fillId="0" borderId="18" xfId="0" applyFont="1" applyFill="1" applyBorder="1"/>
    <xf numFmtId="0" fontId="14"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9" fillId="39" borderId="8" xfId="0" applyFont="1" applyFill="1" applyBorder="1"/>
    <xf numFmtId="0" fontId="9" fillId="39" borderId="8" xfId="0" applyFont="1" applyFill="1" applyBorder="1" applyAlignment="1">
      <alignment horizontal="center"/>
    </xf>
    <xf numFmtId="0" fontId="10" fillId="39" borderId="8" xfId="0" applyFont="1" applyFill="1" applyBorder="1"/>
    <xf numFmtId="9" fontId="9" fillId="39" borderId="8" xfId="0" applyNumberFormat="1" applyFont="1" applyFill="1" applyBorder="1" applyAlignment="1">
      <alignment horizontal="center"/>
    </xf>
    <xf numFmtId="0" fontId="9" fillId="39" borderId="8" xfId="0" applyFont="1" applyFill="1" applyBorder="1" applyAlignment="1">
      <alignment horizontal="center" vertical="center"/>
    </xf>
    <xf numFmtId="0" fontId="6" fillId="39" borderId="8" xfId="0" applyFont="1" applyFill="1" applyBorder="1" applyAlignment="1">
      <alignment horizontal="center"/>
    </xf>
    <xf numFmtId="0" fontId="9" fillId="39" borderId="0" xfId="0" applyFont="1" applyFill="1"/>
    <xf numFmtId="0" fontId="0" fillId="39" borderId="0" xfId="0" applyFill="1"/>
    <xf numFmtId="0" fontId="14" fillId="28" borderId="7" xfId="0" applyFont="1" applyFill="1" applyBorder="1" applyAlignment="1">
      <alignment horizontal="center"/>
    </xf>
    <xf numFmtId="0" fontId="14" fillId="28" borderId="18" xfId="0" applyFont="1" applyFill="1" applyBorder="1" applyAlignment="1">
      <alignment horizontal="center"/>
    </xf>
    <xf numFmtId="0" fontId="14" fillId="28" borderId="8" xfId="0" applyFont="1" applyFill="1" applyBorder="1" applyAlignment="1">
      <alignment horizontal="center"/>
    </xf>
    <xf numFmtId="0" fontId="14" fillId="28" borderId="8" xfId="0" applyFont="1" applyFill="1" applyBorder="1"/>
    <xf numFmtId="0" fontId="6" fillId="28" borderId="8" xfId="0" applyFont="1" applyFill="1" applyBorder="1"/>
    <xf numFmtId="0" fontId="0" fillId="28" borderId="8" xfId="0" applyFill="1" applyBorder="1"/>
    <xf numFmtId="0" fontId="9" fillId="40" borderId="8" xfId="0" applyFont="1" applyFill="1" applyBorder="1"/>
    <xf numFmtId="9" fontId="6"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9" fillId="28" borderId="8" xfId="0" applyFont="1" applyFill="1" applyBorder="1"/>
    <xf numFmtId="0" fontId="9" fillId="28" borderId="8" xfId="0" applyFont="1" applyFill="1" applyBorder="1" applyAlignment="1">
      <alignment wrapText="1"/>
    </xf>
    <xf numFmtId="0" fontId="0" fillId="39" borderId="0" xfId="0" applyFill="1" applyAlignment="1">
      <alignment horizontal="center"/>
    </xf>
    <xf numFmtId="0" fontId="0" fillId="39" borderId="0" xfId="0" applyFill="1" applyBorder="1"/>
    <xf numFmtId="0" fontId="14" fillId="39" borderId="0" xfId="0" applyFont="1" applyFill="1"/>
    <xf numFmtId="0" fontId="14" fillId="39" borderId="0" xfId="0" applyFont="1" applyFill="1" applyAlignment="1">
      <alignment horizontal="center"/>
    </xf>
    <xf numFmtId="0" fontId="14" fillId="39" borderId="0" xfId="0" applyFont="1" applyFill="1" applyAlignment="1">
      <alignment horizontal="center" vertical="center"/>
    </xf>
    <xf numFmtId="0" fontId="0" fillId="39" borderId="0" xfId="0" applyFill="1" applyBorder="1" applyAlignment="1">
      <alignment horizontal="center"/>
    </xf>
    <xf numFmtId="0" fontId="9" fillId="39" borderId="0" xfId="0" applyFont="1" applyFill="1" applyBorder="1"/>
    <xf numFmtId="0" fontId="6" fillId="39" borderId="0" xfId="0" applyFont="1" applyFill="1" applyBorder="1" applyAlignment="1">
      <alignment horizontal="center"/>
    </xf>
    <xf numFmtId="0" fontId="6" fillId="39" borderId="0" xfId="0" applyFont="1" applyFill="1" applyBorder="1" applyAlignment="1">
      <alignment horizontal="left"/>
    </xf>
    <xf numFmtId="9" fontId="14" fillId="39" borderId="0" xfId="0" applyNumberFormat="1" applyFont="1" applyFill="1" applyBorder="1" applyAlignment="1">
      <alignment horizontal="center"/>
    </xf>
    <xf numFmtId="0" fontId="14" fillId="39" borderId="0" xfId="0" applyFont="1" applyFill="1" applyBorder="1" applyAlignment="1">
      <alignment horizontal="center" vertical="center"/>
    </xf>
    <xf numFmtId="0" fontId="14" fillId="39" borderId="0" xfId="0" applyFont="1" applyFill="1" applyBorder="1"/>
    <xf numFmtId="0" fontId="6" fillId="6" borderId="8" xfId="0" applyFont="1" applyFill="1" applyBorder="1" applyAlignment="1">
      <alignment horizontal="center"/>
    </xf>
  </cellXfs>
  <cellStyles count="3">
    <cellStyle name="20% - Accent3" xfId="1" builtinId="38"/>
    <cellStyle name="Normal" xfId="0" builtinId="0"/>
    <cellStyle name="Percent" xfId="2" builtinId="5"/>
  </cellStyles>
  <dxfs count="170">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282"/>
      <c r="B1" s="283"/>
      <c r="C1" s="283"/>
      <c r="D1" s="283"/>
      <c r="E1" s="283"/>
      <c r="F1" s="283"/>
      <c r="G1" s="283"/>
      <c r="H1" s="283"/>
      <c r="I1" s="283"/>
      <c r="J1" s="283"/>
      <c r="K1" s="283"/>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284" t="s">
        <v>115</v>
      </c>
      <c r="F35" s="283"/>
      <c r="G35" s="283"/>
      <c r="H35" s="283"/>
      <c r="I35" s="283"/>
      <c r="J35" s="283"/>
      <c r="K35" s="283"/>
    </row>
    <row r="36" spans="1:11" ht="13" x14ac:dyDescent="0.15">
      <c r="A36" s="38" t="s">
        <v>116</v>
      </c>
      <c r="B36" s="38" t="s">
        <v>117</v>
      </c>
      <c r="C36" s="39" t="s">
        <v>88</v>
      </c>
      <c r="D36" s="53"/>
      <c r="E36" s="284" t="s">
        <v>115</v>
      </c>
      <c r="F36" s="283"/>
      <c r="G36" s="283"/>
      <c r="H36" s="283"/>
      <c r="I36" s="283"/>
      <c r="J36" s="283"/>
      <c r="K36" s="283"/>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284" t="s">
        <v>115</v>
      </c>
      <c r="F38" s="283"/>
      <c r="G38" s="283"/>
      <c r="H38" s="283"/>
      <c r="I38" s="283"/>
      <c r="J38" s="283"/>
      <c r="K38" s="283"/>
    </row>
    <row r="39" spans="1:11" ht="13" x14ac:dyDescent="0.15">
      <c r="A39" s="13" t="s">
        <v>122</v>
      </c>
      <c r="B39" s="13" t="s">
        <v>123</v>
      </c>
      <c r="C39" s="13" t="s">
        <v>88</v>
      </c>
      <c r="D39" s="56"/>
      <c r="E39" s="285" t="s">
        <v>115</v>
      </c>
      <c r="F39" s="286"/>
      <c r="G39" s="286"/>
      <c r="H39" s="286"/>
      <c r="I39" s="286"/>
      <c r="J39" s="286"/>
      <c r="K39" s="286"/>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C2DEFE2F-AF60-9240-9255-2ECF23FB59BE}">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69" priority="10" operator="endsWith" text="*">
      <formula>RIGHT((B3),LEN("*"))=("*")</formula>
    </cfRule>
  </conditionalFormatting>
  <conditionalFormatting sqref="C1:C1012">
    <cfRule type="containsText" dxfId="168" priority="15" operator="containsText" text="Elective">
      <formula>NOT(ISERROR(SEARCH(("Elective"),(C1))))</formula>
    </cfRule>
  </conditionalFormatting>
  <conditionalFormatting sqref="C3:C42">
    <cfRule type="containsText" dxfId="167" priority="8" operator="containsText" text="pathway">
      <formula>NOT(ISERROR(SEARCH(("pathway"),(C3))))</formula>
    </cfRule>
    <cfRule type="containsText" dxfId="166" priority="9" operator="containsText" text="Core">
      <formula>NOT(ISERROR(SEARCH(("Core"),(C3))))</formula>
    </cfRule>
  </conditionalFormatting>
  <conditionalFormatting sqref="D3:D42">
    <cfRule type="beginsWith" dxfId="165" priority="16" operator="beginsWith" text="R">
      <formula>LEFT((D3),LEN("R"))=("R")</formula>
    </cfRule>
    <cfRule type="beginsWith" dxfId="164" priority="17" operator="beginsWith" text="Python">
      <formula>LEFT((D3),LEN("Python"))=("Python")</formula>
    </cfRule>
  </conditionalFormatting>
  <conditionalFormatting sqref="D3:E42 G36">
    <cfRule type="containsText" dxfId="163" priority="3" operator="containsText" text="Essay">
      <formula>NOT(ISERROR(SEARCH(("Essay"),(D3))))</formula>
    </cfRule>
    <cfRule type="containsText" dxfId="162" priority="4" operator="containsText" text="Project">
      <formula>NOT(ISERROR(SEARCH(("Project"),(D3))))</formula>
    </cfRule>
    <cfRule type="containsText" dxfId="161" priority="5" operator="containsText" text="Exam">
      <formula>NOT(ISERROR(SEARCH(("Exam"),(D3))))</formula>
    </cfRule>
    <cfRule type="containsText" dxfId="160"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59" priority="12" operator="containsText" text="B">
      <formula>NOT(ISERROR(SEARCH(("B"),(H3))))</formula>
    </cfRule>
    <cfRule type="containsText" dxfId="158" priority="13" operator="containsText" text="I">
      <formula>NOT(ISERROR(SEARCH(("I"),(H3))))</formula>
    </cfRule>
  </conditionalFormatting>
  <conditionalFormatting sqref="H3:H34 H40:H42 H37">
    <cfRule type="containsText" dxfId="157" priority="11" operator="containsText" text="A">
      <formula>NOT(ISERROR(SEARCH(("A"),(H3))))</formula>
    </cfRule>
  </conditionalFormatting>
  <conditionalFormatting sqref="H1:I34 D26:E26 D35 H37:I37 H40:I1012 D41:E41">
    <cfRule type="containsText" dxfId="156" priority="1" operator="containsText" text="Yes">
      <formula>NOT(ISERROR(SEARCH(("Yes"),(H1))))</formula>
    </cfRule>
  </conditionalFormatting>
  <conditionalFormatting sqref="H22:I23 D26:F26 H26:I26 D35 H40:I40 D40:E41 J1:J34 D22:F23 K22:K24 K26 D32:E33 J37 F40 K40 J40:J1012">
    <cfRule type="containsText" dxfId="155"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25" zoomScaleNormal="150" workbookViewId="0">
      <selection activeCell="A18" sqref="A18:XFD18"/>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v>100</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t="s">
        <v>272</v>
      </c>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v>100</v>
      </c>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t="s">
        <v>256</v>
      </c>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v>100</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158" t="s">
        <v>133</v>
      </c>
      <c r="B22" s="158" t="s">
        <v>133</v>
      </c>
      <c r="C22" s="158"/>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t="s">
        <v>226</v>
      </c>
      <c r="B23" s="158" t="s">
        <v>253</v>
      </c>
      <c r="C23" s="158"/>
    </row>
    <row r="24" spans="1:14" x14ac:dyDescent="0.15">
      <c r="B24" s="160"/>
      <c r="C24" s="160"/>
      <c r="I24" s="157" t="s">
        <v>136</v>
      </c>
      <c r="J24">
        <f>SUM(J2:J22)</f>
        <v>691</v>
      </c>
    </row>
    <row r="25" spans="1:14" x14ac:dyDescent="0.15">
      <c r="I25" s="157" t="s">
        <v>137</v>
      </c>
      <c r="J25">
        <f>SUM(J24/24)</f>
        <v>28.791666666666668</v>
      </c>
    </row>
    <row r="27" spans="1:14" x14ac:dyDescent="0.15">
      <c r="A27" s="168">
        <f>SUM(14/21)</f>
        <v>0.66666666666666663</v>
      </c>
      <c r="B27" s="168">
        <f>SUM(21 / 21)</f>
        <v>1</v>
      </c>
      <c r="C27" s="168"/>
      <c r="D27" s="165"/>
      <c r="E27" s="165"/>
    </row>
    <row r="28" spans="1:14" x14ac:dyDescent="0.15">
      <c r="D28" s="157"/>
      <c r="E28" s="166"/>
    </row>
    <row r="31" spans="1:14" x14ac:dyDescent="0.15">
      <c r="E31" s="158"/>
    </row>
  </sheetData>
  <conditionalFormatting sqref="E2:E22">
    <cfRule type="endsWith" dxfId="154" priority="10" operator="endsWith" text="*">
      <formula>RIGHT((E2),LEN("*"))=("*")</formula>
    </cfRule>
  </conditionalFormatting>
  <conditionalFormatting sqref="F1:F22">
    <cfRule type="containsText" dxfId="153" priority="15" operator="containsText" text="Elective">
      <formula>NOT(ISERROR(SEARCH(("Elective"),(F1))))</formula>
    </cfRule>
  </conditionalFormatting>
  <conditionalFormatting sqref="F2:F22">
    <cfRule type="containsText" dxfId="152" priority="8" operator="containsText" text="pathway">
      <formula>NOT(ISERROR(SEARCH(("pathway"),(F2))))</formula>
    </cfRule>
    <cfRule type="containsText" dxfId="151" priority="9" operator="containsText" text="Core">
      <formula>NOT(ISERROR(SEARCH(("Core"),(F2))))</formula>
    </cfRule>
  </conditionalFormatting>
  <conditionalFormatting sqref="G2:G22">
    <cfRule type="beginsWith" dxfId="150" priority="16" operator="beginsWith" text="R">
      <formula>LEFT((G2),LEN("R"))=("R")</formula>
    </cfRule>
    <cfRule type="beginsWith" dxfId="149" priority="17" operator="beginsWith" text="Python">
      <formula>LEFT((G2),LEN("Python"))=("Python")</formula>
    </cfRule>
  </conditionalFormatting>
  <conditionalFormatting sqref="G2:H22">
    <cfRule type="containsText" dxfId="148" priority="3" operator="containsText" text="Essay">
      <formula>NOT(ISERROR(SEARCH(("Essay"),(G2))))</formula>
    </cfRule>
    <cfRule type="containsText" dxfId="147" priority="4" operator="containsText" text="Project">
      <formula>NOT(ISERROR(SEARCH(("Project"),(G2))))</formula>
    </cfRule>
    <cfRule type="containsText" dxfId="146" priority="5" operator="containsText" text="Exam">
      <formula>NOT(ISERROR(SEARCH(("Exam"),(G2))))</formula>
    </cfRule>
    <cfRule type="containsText" dxfId="145"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44" priority="11" operator="containsText" text="A">
      <formula>NOT(ISERROR(SEARCH(("A"),(K2))))</formula>
    </cfRule>
    <cfRule type="containsText" dxfId="143" priority="12" operator="containsText" text="B">
      <formula>NOT(ISERROR(SEARCH(("B"),(K2))))</formula>
    </cfRule>
    <cfRule type="containsText" dxfId="142" priority="13" operator="containsText" text="I">
      <formula>NOT(ISERROR(SEARCH(("I"),(K2))))</formula>
    </cfRule>
  </conditionalFormatting>
  <conditionalFormatting sqref="K1:L11">
    <cfRule type="containsText" dxfId="141" priority="1" operator="containsText" text="Yes">
      <formula>NOT(ISERROR(SEARCH(("Yes"),(O1))))</formula>
    </cfRule>
  </conditionalFormatting>
  <conditionalFormatting sqref="K12:L16">
    <cfRule type="containsText" dxfId="140" priority="166" operator="containsText" text="Yes">
      <formula>NOT(ISERROR(SEARCH(("Yes"),(O18))))</formula>
    </cfRule>
  </conditionalFormatting>
  <conditionalFormatting sqref="K15:L16 I15:I16 M12:M16 N15:N16">
    <cfRule type="containsText" dxfId="139" priority="167" operator="containsText" text="1 submission">
      <formula>NOT(ISERROR(SEARCH(("1 submission"),(O18))))</formula>
    </cfRule>
  </conditionalFormatting>
  <conditionalFormatting sqref="K17:L22">
    <cfRule type="containsText" dxfId="138" priority="162" operator="containsText" text="Yes">
      <formula>NOT(ISERROR(SEARCH(("Yes"),(O12))))</formula>
    </cfRule>
  </conditionalFormatting>
  <conditionalFormatting sqref="M1:M11 G15:H16">
    <cfRule type="containsText" dxfId="137" priority="2" operator="containsText" text="1 submission">
      <formula>NOT(ISERROR(SEARCH(("1 submission"),(M1))))</formula>
    </cfRule>
  </conditionalFormatting>
  <conditionalFormatting sqref="M17:M22">
    <cfRule type="containsText" dxfId="136"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zoomScale="125" workbookViewId="0">
      <selection activeCell="D45" sqref="D45"/>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80" t="s">
        <v>5</v>
      </c>
      <c r="J1" s="2" t="s">
        <v>6</v>
      </c>
      <c r="K1" s="2" t="s">
        <v>7</v>
      </c>
      <c r="L1" s="2" t="s">
        <v>8</v>
      </c>
      <c r="M1" s="2" t="s">
        <v>9</v>
      </c>
      <c r="N1" s="231" t="s">
        <v>10</v>
      </c>
    </row>
    <row r="2" spans="1:41" s="75" customFormat="1" ht="17" customHeight="1" thickBot="1" x14ac:dyDescent="0.2">
      <c r="A2" s="340" t="s">
        <v>133</v>
      </c>
      <c r="B2" s="339" t="s">
        <v>133</v>
      </c>
      <c r="C2" s="340" t="s">
        <v>257</v>
      </c>
      <c r="D2" s="342" t="s">
        <v>86</v>
      </c>
      <c r="E2" s="350" t="s">
        <v>87</v>
      </c>
      <c r="F2" s="70" t="s">
        <v>88</v>
      </c>
      <c r="G2" s="71" t="s">
        <v>46</v>
      </c>
      <c r="H2" s="83" t="s">
        <v>41</v>
      </c>
      <c r="I2" s="84">
        <v>0.3</v>
      </c>
      <c r="J2" s="253">
        <v>17</v>
      </c>
      <c r="K2" s="85" t="s">
        <v>47</v>
      </c>
      <c r="L2" s="73" t="s">
        <v>17</v>
      </c>
      <c r="M2" s="74" t="s">
        <v>18</v>
      </c>
      <c r="N2" s="232"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4" t="s">
        <v>133</v>
      </c>
      <c r="C3" s="161">
        <v>100</v>
      </c>
      <c r="D3" s="222" t="s">
        <v>89</v>
      </c>
      <c r="E3" s="82" t="s">
        <v>90</v>
      </c>
      <c r="F3" s="70" t="s">
        <v>88</v>
      </c>
      <c r="G3" s="71" t="s">
        <v>14</v>
      </c>
      <c r="H3" s="72" t="s">
        <v>41</v>
      </c>
      <c r="I3" s="264">
        <v>0.3</v>
      </c>
      <c r="J3" s="253">
        <v>23</v>
      </c>
      <c r="K3" s="71" t="s">
        <v>42</v>
      </c>
      <c r="L3" s="73" t="s">
        <v>17</v>
      </c>
      <c r="M3" s="74" t="s">
        <v>18</v>
      </c>
      <c r="N3" s="232" t="s">
        <v>91</v>
      </c>
      <c r="O3"/>
      <c r="P3"/>
      <c r="Q3"/>
      <c r="R3"/>
      <c r="S3"/>
      <c r="T3"/>
      <c r="U3"/>
      <c r="V3"/>
      <c r="W3"/>
      <c r="X3"/>
      <c r="Y3"/>
      <c r="Z3"/>
      <c r="AA3"/>
      <c r="AB3"/>
      <c r="AC3"/>
      <c r="AD3"/>
      <c r="AE3"/>
      <c r="AF3"/>
      <c r="AG3"/>
      <c r="AH3"/>
      <c r="AI3"/>
      <c r="AJ3"/>
      <c r="AK3"/>
      <c r="AL3"/>
      <c r="AM3"/>
      <c r="AN3"/>
      <c r="AO3"/>
    </row>
    <row r="4" spans="1:41" ht="17" customHeight="1" x14ac:dyDescent="0.15">
      <c r="B4" s="225" t="s">
        <v>133</v>
      </c>
      <c r="C4" s="279">
        <v>100</v>
      </c>
      <c r="D4" s="220" t="s">
        <v>124</v>
      </c>
      <c r="E4" s="87" t="s">
        <v>125</v>
      </c>
      <c r="F4" s="87" t="s">
        <v>88</v>
      </c>
      <c r="G4" s="88" t="s">
        <v>14</v>
      </c>
      <c r="H4" s="89" t="s">
        <v>41</v>
      </c>
      <c r="I4" s="90">
        <v>0.2</v>
      </c>
      <c r="J4" s="254">
        <v>12</v>
      </c>
      <c r="K4" s="88" t="s">
        <v>47</v>
      </c>
      <c r="L4" s="91" t="s">
        <v>17</v>
      </c>
      <c r="M4" s="92" t="s">
        <v>18</v>
      </c>
      <c r="N4" s="93" t="s">
        <v>76</v>
      </c>
    </row>
    <row r="5" spans="1:41" ht="17" customHeight="1" x14ac:dyDescent="0.15">
      <c r="B5" s="226"/>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7"/>
      <c r="C6" s="196"/>
      <c r="D6" s="221" t="s">
        <v>128</v>
      </c>
      <c r="E6" s="99" t="s">
        <v>129</v>
      </c>
      <c r="F6" s="99" t="s">
        <v>88</v>
      </c>
      <c r="G6" s="100" t="s">
        <v>14</v>
      </c>
      <c r="H6" s="101" t="s">
        <v>41</v>
      </c>
      <c r="I6" s="102">
        <v>0.2</v>
      </c>
      <c r="J6" s="255">
        <v>10</v>
      </c>
      <c r="K6" s="100" t="s">
        <v>42</v>
      </c>
      <c r="L6" s="103" t="s">
        <v>17</v>
      </c>
      <c r="M6" s="104" t="s">
        <v>18</v>
      </c>
      <c r="N6" s="105" t="s">
        <v>76</v>
      </c>
    </row>
    <row r="7" spans="1:41" s="75" customFormat="1" ht="17" customHeight="1" thickBot="1" x14ac:dyDescent="0.2">
      <c r="A7" s="218"/>
      <c r="B7" s="217"/>
      <c r="C7" s="218"/>
      <c r="D7" s="220" t="s">
        <v>118</v>
      </c>
      <c r="E7" s="87" t="s">
        <v>119</v>
      </c>
      <c r="F7" s="87" t="s">
        <v>88</v>
      </c>
      <c r="G7" s="88" t="s">
        <v>27</v>
      </c>
      <c r="H7" s="89" t="s">
        <v>15</v>
      </c>
      <c r="I7" s="90">
        <v>0.31</v>
      </c>
      <c r="J7" s="254">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c r="D8" s="63" t="s">
        <v>120</v>
      </c>
      <c r="E8" t="s">
        <v>177</v>
      </c>
      <c r="F8" s="7" t="s">
        <v>88</v>
      </c>
      <c r="G8" s="8"/>
      <c r="H8" s="9"/>
      <c r="I8" s="10"/>
      <c r="J8" s="3"/>
      <c r="K8" s="8"/>
      <c r="L8" s="8"/>
      <c r="M8" s="8"/>
      <c r="N8" s="212"/>
    </row>
    <row r="9" spans="1:41" s="204" customFormat="1" ht="17" customHeight="1" thickBot="1" x14ac:dyDescent="0.2">
      <c r="A9" s="196"/>
      <c r="B9" s="227"/>
      <c r="C9" s="196"/>
      <c r="D9" s="221" t="s">
        <v>122</v>
      </c>
      <c r="E9" s="204" t="s">
        <v>176</v>
      </c>
      <c r="F9" s="99" t="s">
        <v>88</v>
      </c>
      <c r="G9" s="100"/>
      <c r="H9" s="101"/>
      <c r="I9" s="110"/>
      <c r="J9" s="255"/>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9" t="s">
        <v>133</v>
      </c>
      <c r="C10" s="170">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6"/>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7"/>
      <c r="C12" s="196"/>
      <c r="D12" s="221" t="s">
        <v>105</v>
      </c>
      <c r="E12" s="99" t="s">
        <v>106</v>
      </c>
      <c r="F12" s="99" t="s">
        <v>88</v>
      </c>
      <c r="G12" s="100" t="s">
        <v>27</v>
      </c>
      <c r="H12" s="109" t="s">
        <v>28</v>
      </c>
      <c r="I12" s="110">
        <v>0.2</v>
      </c>
      <c r="J12" s="255">
        <v>17</v>
      </c>
      <c r="K12" s="100" t="s">
        <v>42</v>
      </c>
      <c r="L12" s="103" t="s">
        <v>17</v>
      </c>
      <c r="M12" s="111" t="s">
        <v>33</v>
      </c>
      <c r="N12" s="112" t="s">
        <v>102</v>
      </c>
    </row>
    <row r="13" spans="1:41" s="75" customFormat="1" ht="17" customHeight="1" thickBot="1" x14ac:dyDescent="0.2">
      <c r="A13" s="340" t="s">
        <v>133</v>
      </c>
      <c r="B13" s="339" t="s">
        <v>133</v>
      </c>
      <c r="C13" s="340" t="s">
        <v>257</v>
      </c>
      <c r="D13" s="349" t="s">
        <v>111</v>
      </c>
      <c r="E13" s="349" t="s">
        <v>112</v>
      </c>
      <c r="F13" s="76" t="s">
        <v>88</v>
      </c>
      <c r="G13" s="77" t="s">
        <v>46</v>
      </c>
      <c r="H13" s="78" t="s">
        <v>28</v>
      </c>
      <c r="I13" s="251">
        <v>0.1</v>
      </c>
      <c r="J13" s="256">
        <v>18</v>
      </c>
      <c r="K13" s="79" t="s">
        <v>47</v>
      </c>
      <c r="L13" s="80" t="s">
        <v>17</v>
      </c>
      <c r="M13" s="81" t="s">
        <v>33</v>
      </c>
      <c r="N13" s="233"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6"/>
      <c r="D14" s="63" t="s">
        <v>92</v>
      </c>
      <c r="E14" s="7" t="s">
        <v>93</v>
      </c>
      <c r="F14" s="7" t="s">
        <v>88</v>
      </c>
      <c r="G14" s="31" t="s">
        <v>94</v>
      </c>
      <c r="H14" s="9" t="s">
        <v>41</v>
      </c>
      <c r="I14" s="281">
        <v>0.15</v>
      </c>
      <c r="J14" s="261">
        <v>23</v>
      </c>
      <c r="K14" s="32" t="s">
        <v>16</v>
      </c>
      <c r="L14" s="80" t="s">
        <v>17</v>
      </c>
      <c r="M14" s="96" t="s">
        <v>18</v>
      </c>
      <c r="N14" s="234"/>
    </row>
    <row r="15" spans="1:41" ht="15.75" customHeight="1" x14ac:dyDescent="0.15">
      <c r="B15" s="226"/>
      <c r="D15" s="240" t="s">
        <v>95</v>
      </c>
      <c r="E15" s="33" t="s">
        <v>96</v>
      </c>
      <c r="F15" s="34" t="s">
        <v>88</v>
      </c>
      <c r="G15" s="35" t="s">
        <v>97</v>
      </c>
      <c r="H15" s="36" t="s">
        <v>97</v>
      </c>
      <c r="I15" s="167" t="s">
        <v>97</v>
      </c>
      <c r="J15" s="257" t="s">
        <v>97</v>
      </c>
      <c r="K15" s="32" t="s">
        <v>16</v>
      </c>
      <c r="L15" s="33" t="s">
        <v>97</v>
      </c>
      <c r="M15" s="33" t="s">
        <v>97</v>
      </c>
      <c r="N15" s="235"/>
      <c r="O15" s="33"/>
      <c r="P15" s="33"/>
      <c r="Q15" s="33"/>
      <c r="R15" s="33"/>
      <c r="S15" s="33"/>
      <c r="T15" s="33"/>
      <c r="U15" s="33"/>
      <c r="V15" s="33"/>
      <c r="W15" s="33"/>
      <c r="X15" s="33"/>
      <c r="Y15" s="33"/>
      <c r="Z15" s="33"/>
      <c r="AA15" s="33"/>
    </row>
    <row r="16" spans="1:41" s="204" customFormat="1" ht="15.75" customHeight="1" thickBot="1" x14ac:dyDescent="0.2">
      <c r="A16" s="196"/>
      <c r="B16" s="227"/>
      <c r="C16" s="196"/>
      <c r="D16" s="241" t="s">
        <v>98</v>
      </c>
      <c r="E16" s="199" t="s">
        <v>99</v>
      </c>
      <c r="F16" s="213" t="s">
        <v>88</v>
      </c>
      <c r="G16" s="214" t="s">
        <v>97</v>
      </c>
      <c r="H16" s="215" t="s">
        <v>97</v>
      </c>
      <c r="I16" s="223" t="s">
        <v>97</v>
      </c>
      <c r="J16" s="258" t="s">
        <v>97</v>
      </c>
      <c r="K16" s="216" t="s">
        <v>16</v>
      </c>
      <c r="L16" s="199" t="s">
        <v>97</v>
      </c>
      <c r="M16" s="199" t="s">
        <v>97</v>
      </c>
      <c r="N16" s="236"/>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7"/>
      <c r="D17" s="242" t="s">
        <v>107</v>
      </c>
      <c r="E17" s="7" t="s">
        <v>108</v>
      </c>
      <c r="F17" s="7" t="s">
        <v>88</v>
      </c>
      <c r="G17" s="8" t="s">
        <v>46</v>
      </c>
      <c r="H17" s="20" t="s">
        <v>41</v>
      </c>
      <c r="I17" s="289">
        <v>0.1</v>
      </c>
      <c r="J17" s="3">
        <v>63</v>
      </c>
      <c r="K17" s="8" t="s">
        <v>47</v>
      </c>
      <c r="L17" s="95" t="s">
        <v>17</v>
      </c>
      <c r="M17" s="96" t="s">
        <v>18</v>
      </c>
      <c r="N17" s="212"/>
    </row>
    <row r="18" spans="1:41" s="204" customFormat="1" ht="17" customHeight="1" thickBot="1" x14ac:dyDescent="0.25">
      <c r="A18" s="196"/>
      <c r="B18" s="228"/>
      <c r="C18" s="196"/>
      <c r="D18" s="243" t="s">
        <v>109</v>
      </c>
      <c r="E18" s="99" t="s">
        <v>110</v>
      </c>
      <c r="F18" s="99" t="s">
        <v>88</v>
      </c>
      <c r="G18" s="100" t="s">
        <v>46</v>
      </c>
      <c r="H18" s="115" t="s">
        <v>41</v>
      </c>
      <c r="I18" s="100" t="s">
        <v>97</v>
      </c>
      <c r="J18" s="255">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7"/>
      <c r="D19" s="244" t="s">
        <v>188</v>
      </c>
      <c r="E19" s="157" t="s">
        <v>193</v>
      </c>
      <c r="F19" s="7" t="s">
        <v>88</v>
      </c>
      <c r="H19" s="20" t="s">
        <v>41</v>
      </c>
      <c r="I19" s="288">
        <v>0.25</v>
      </c>
      <c r="N19" s="327"/>
    </row>
    <row r="20" spans="1:41" ht="17" customHeight="1" x14ac:dyDescent="0.15">
      <c r="B20" s="229" t="s">
        <v>133</v>
      </c>
      <c r="C20" s="290">
        <v>100</v>
      </c>
      <c r="D20" s="244" t="s">
        <v>189</v>
      </c>
      <c r="E20" s="157" t="s">
        <v>192</v>
      </c>
      <c r="F20" s="7" t="s">
        <v>88</v>
      </c>
      <c r="H20" s="20" t="s">
        <v>41</v>
      </c>
      <c r="I20" s="287">
        <v>0.3</v>
      </c>
      <c r="N20" s="234"/>
    </row>
    <row r="21" spans="1:41" s="204" customFormat="1" ht="17" customHeight="1" thickBot="1" x14ac:dyDescent="0.2">
      <c r="A21" s="196"/>
      <c r="B21" s="230"/>
      <c r="C21" s="200"/>
      <c r="D21" s="245" t="s">
        <v>254</v>
      </c>
      <c r="E21" s="197" t="s">
        <v>255</v>
      </c>
      <c r="F21" s="99" t="s">
        <v>88</v>
      </c>
      <c r="G21" s="197"/>
      <c r="H21" s="115" t="s">
        <v>41</v>
      </c>
      <c r="I21" s="267">
        <v>0.2</v>
      </c>
      <c r="J21" s="197"/>
      <c r="K21" s="197"/>
      <c r="N21" s="228"/>
      <c r="O21" s="294"/>
      <c r="P21" s="294"/>
      <c r="Q21" s="294"/>
      <c r="R21" s="294"/>
      <c r="S21" s="294"/>
      <c r="T21" s="294"/>
      <c r="U21" s="294"/>
      <c r="V21" s="294"/>
      <c r="W21" s="294"/>
      <c r="X21" s="294"/>
      <c r="Y21" s="294"/>
      <c r="Z21" s="294"/>
      <c r="AA21" s="294"/>
      <c r="AB21" s="294"/>
      <c r="AC21" s="294"/>
      <c r="AD21" s="294"/>
      <c r="AE21" s="294"/>
      <c r="AF21" s="294"/>
      <c r="AG21" s="294"/>
      <c r="AH21" s="294"/>
    </row>
    <row r="22" spans="1:41" s="204" customFormat="1" ht="17" customHeight="1" thickBot="1" x14ac:dyDescent="0.2">
      <c r="A22" s="219"/>
      <c r="B22" s="224" t="s">
        <v>133</v>
      </c>
      <c r="C22" s="200">
        <v>100</v>
      </c>
      <c r="D22" s="245" t="s">
        <v>190</v>
      </c>
      <c r="E22" s="197" t="s">
        <v>191</v>
      </c>
      <c r="F22" s="99" t="s">
        <v>88</v>
      </c>
      <c r="H22" s="115" t="s">
        <v>41</v>
      </c>
      <c r="I22" s="267">
        <v>0.2</v>
      </c>
      <c r="J22" s="259"/>
      <c r="N22" s="237"/>
      <c r="O22" s="328"/>
      <c r="P22" s="294"/>
      <c r="Q22" s="294"/>
      <c r="R22" s="294"/>
      <c r="S22" s="294"/>
      <c r="T22" s="294"/>
      <c r="U22" s="294"/>
      <c r="V22" s="294"/>
      <c r="W22" s="294"/>
      <c r="X22" s="294"/>
      <c r="Y22" s="294"/>
      <c r="Z22" s="294"/>
      <c r="AA22" s="294"/>
      <c r="AB22" s="294"/>
      <c r="AC22" s="294"/>
      <c r="AD22" s="294"/>
      <c r="AE22" s="294"/>
      <c r="AF22" s="294"/>
      <c r="AG22" s="294"/>
      <c r="AH22" s="294"/>
      <c r="AI22"/>
      <c r="AJ22"/>
      <c r="AK22"/>
      <c r="AL22"/>
      <c r="AM22"/>
      <c r="AN22"/>
      <c r="AO22"/>
    </row>
    <row r="23" spans="1:41" s="337" customFormat="1" ht="15.75" customHeight="1" thickBot="1" x14ac:dyDescent="0.2">
      <c r="A23" s="329">
        <v>2</v>
      </c>
      <c r="B23" s="329">
        <v>7</v>
      </c>
      <c r="C23" s="329"/>
      <c r="D23" s="330"/>
      <c r="E23" s="330"/>
      <c r="F23" s="330"/>
      <c r="G23" s="331"/>
      <c r="H23" s="332"/>
      <c r="I23" s="333"/>
      <c r="J23" s="334"/>
      <c r="K23" s="335"/>
      <c r="L23" s="330"/>
      <c r="M23" s="330"/>
      <c r="N23" s="330"/>
      <c r="O23" s="336"/>
      <c r="P23" s="336"/>
      <c r="Q23" s="336"/>
      <c r="R23" s="336"/>
      <c r="S23" s="336"/>
      <c r="T23" s="336"/>
      <c r="U23" s="336"/>
      <c r="V23" s="336"/>
      <c r="W23" s="336"/>
      <c r="X23" s="336"/>
      <c r="Y23" s="336"/>
      <c r="Z23" s="336"/>
      <c r="AA23" s="336"/>
    </row>
    <row r="24" spans="1:41" ht="17" customHeight="1" x14ac:dyDescent="0.15">
      <c r="B24" s="226"/>
      <c r="D24" s="304" t="s">
        <v>266</v>
      </c>
      <c r="E24" s="157" t="s">
        <v>267</v>
      </c>
      <c r="F24" s="7" t="s">
        <v>88</v>
      </c>
      <c r="G24" s="35"/>
      <c r="H24" s="33"/>
      <c r="I24" s="167"/>
      <c r="J24" s="257"/>
      <c r="K24" s="35"/>
      <c r="L24" s="35"/>
      <c r="M24" s="35"/>
      <c r="N24" s="235"/>
    </row>
    <row r="25" spans="1:41" x14ac:dyDescent="0.15">
      <c r="B25" s="226"/>
      <c r="D25" s="304" t="s">
        <v>268</v>
      </c>
      <c r="E25" s="157" t="s">
        <v>269</v>
      </c>
      <c r="F25" s="34" t="s">
        <v>88</v>
      </c>
      <c r="N25" s="234"/>
    </row>
    <row r="26" spans="1:41" s="204" customFormat="1" ht="14" thickBot="1" x14ac:dyDescent="0.2">
      <c r="A26" s="196"/>
      <c r="B26" s="230"/>
      <c r="C26" s="200"/>
      <c r="D26" s="326" t="s">
        <v>270</v>
      </c>
      <c r="E26" s="197" t="s">
        <v>271</v>
      </c>
      <c r="F26" s="213" t="s">
        <v>88</v>
      </c>
      <c r="H26" s="199"/>
      <c r="I26" s="110"/>
      <c r="J26" s="259"/>
      <c r="N26" s="228"/>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9" t="s">
        <v>133</v>
      </c>
      <c r="C27" s="170">
        <v>100</v>
      </c>
      <c r="D27" s="249" t="s">
        <v>199</v>
      </c>
      <c r="E27" s="33" t="s">
        <v>200</v>
      </c>
      <c r="F27" s="7" t="s">
        <v>88</v>
      </c>
      <c r="G27" s="100" t="s">
        <v>46</v>
      </c>
      <c r="H27" s="9" t="s">
        <v>41</v>
      </c>
      <c r="I27" s="265">
        <v>0.3</v>
      </c>
      <c r="J27" s="262">
        <v>23</v>
      </c>
      <c r="K27" s="157"/>
      <c r="L27" s="95" t="s">
        <v>17</v>
      </c>
      <c r="M27" s="35"/>
      <c r="N27" s="235"/>
    </row>
    <row r="28" spans="1:41" ht="17" customHeight="1" thickBot="1" x14ac:dyDescent="0.2">
      <c r="B28" s="229" t="s">
        <v>133</v>
      </c>
      <c r="C28" s="170">
        <v>100</v>
      </c>
      <c r="D28" s="249" t="s">
        <v>201</v>
      </c>
      <c r="E28" s="157" t="s">
        <v>203</v>
      </c>
      <c r="F28" s="34" t="s">
        <v>88</v>
      </c>
      <c r="G28" s="100" t="s">
        <v>46</v>
      </c>
      <c r="H28" s="9" t="s">
        <v>41</v>
      </c>
      <c r="I28" s="265">
        <v>0.3</v>
      </c>
      <c r="J28" s="262">
        <v>26</v>
      </c>
      <c r="K28" s="157"/>
      <c r="L28" s="95" t="s">
        <v>17</v>
      </c>
      <c r="M28" s="35"/>
      <c r="N28" s="235"/>
    </row>
    <row r="29" spans="1:41" s="204" customFormat="1" ht="17" customHeight="1" thickBot="1" x14ac:dyDescent="0.2">
      <c r="A29" s="196"/>
      <c r="B29" s="230" t="s">
        <v>133</v>
      </c>
      <c r="C29" s="200">
        <v>100</v>
      </c>
      <c r="D29" s="250" t="s">
        <v>202</v>
      </c>
      <c r="E29" s="197" t="s">
        <v>204</v>
      </c>
      <c r="F29" s="213" t="s">
        <v>88</v>
      </c>
      <c r="G29" s="100" t="s">
        <v>46</v>
      </c>
      <c r="H29" s="101" t="s">
        <v>41</v>
      </c>
      <c r="I29" s="266">
        <v>0.35</v>
      </c>
      <c r="J29" s="263">
        <v>18</v>
      </c>
      <c r="K29" s="197"/>
      <c r="L29" s="103" t="s">
        <v>17</v>
      </c>
      <c r="M29" s="214"/>
      <c r="N29" s="236"/>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6"/>
      <c r="D30" s="246" t="s">
        <v>205</v>
      </c>
      <c r="E30" s="33" t="s">
        <v>206</v>
      </c>
      <c r="F30" s="7" t="s">
        <v>88</v>
      </c>
      <c r="G30" s="100" t="s">
        <v>14</v>
      </c>
      <c r="H30" s="106" t="s">
        <v>28</v>
      </c>
      <c r="I30" s="252">
        <v>0.1</v>
      </c>
      <c r="J30" s="262">
        <v>19</v>
      </c>
      <c r="K30" s="157"/>
      <c r="L30" s="95" t="s">
        <v>17</v>
      </c>
      <c r="M30" s="211" t="s">
        <v>33</v>
      </c>
      <c r="N30" s="238" t="s">
        <v>219</v>
      </c>
    </row>
    <row r="31" spans="1:41" ht="17" customHeight="1" x14ac:dyDescent="0.15">
      <c r="B31" s="226"/>
      <c r="D31" s="246" t="s">
        <v>207</v>
      </c>
      <c r="E31" s="33" t="s">
        <v>209</v>
      </c>
      <c r="F31" s="34" t="s">
        <v>88</v>
      </c>
      <c r="G31" s="170" t="s">
        <v>220</v>
      </c>
      <c r="H31" s="106" t="s">
        <v>28</v>
      </c>
      <c r="I31" s="260">
        <v>0.2</v>
      </c>
      <c r="J31" s="262">
        <v>17</v>
      </c>
      <c r="K31" s="157"/>
      <c r="L31" s="95" t="s">
        <v>17</v>
      </c>
      <c r="M31" s="211" t="s">
        <v>33</v>
      </c>
      <c r="N31" s="238" t="s">
        <v>221</v>
      </c>
    </row>
    <row r="32" spans="1:41" s="204" customFormat="1" ht="17" customHeight="1" thickBot="1" x14ac:dyDescent="0.2">
      <c r="A32" s="196"/>
      <c r="B32" s="227"/>
      <c r="C32" s="196"/>
      <c r="D32" s="247" t="s">
        <v>208</v>
      </c>
      <c r="E32" s="199" t="s">
        <v>210</v>
      </c>
      <c r="F32" s="213" t="s">
        <v>88</v>
      </c>
      <c r="G32" s="200" t="s">
        <v>222</v>
      </c>
      <c r="H32" s="109" t="s">
        <v>28</v>
      </c>
      <c r="I32" s="267">
        <v>0.15</v>
      </c>
      <c r="J32" s="263">
        <v>20</v>
      </c>
      <c r="K32" s="197"/>
      <c r="L32" s="103" t="s">
        <v>17</v>
      </c>
      <c r="M32" s="104" t="s">
        <v>18</v>
      </c>
      <c r="N32" s="239"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6"/>
      <c r="D33" s="246" t="s">
        <v>212</v>
      </c>
      <c r="E33" s="33" t="s">
        <v>211</v>
      </c>
      <c r="F33" s="7" t="s">
        <v>88</v>
      </c>
      <c r="G33" s="8" t="s">
        <v>14</v>
      </c>
      <c r="H33" s="106" t="s">
        <v>28</v>
      </c>
      <c r="I33" s="252">
        <v>0.1</v>
      </c>
      <c r="J33" s="262">
        <v>27</v>
      </c>
      <c r="K33" s="157"/>
      <c r="L33" s="95" t="s">
        <v>17</v>
      </c>
      <c r="M33" s="96" t="s">
        <v>18</v>
      </c>
      <c r="N33" s="238" t="s">
        <v>217</v>
      </c>
    </row>
    <row r="34" spans="1:41" ht="17" customHeight="1" x14ac:dyDescent="0.15">
      <c r="B34" s="226"/>
      <c r="D34" s="246" t="s">
        <v>215</v>
      </c>
      <c r="E34" s="33" t="s">
        <v>213</v>
      </c>
      <c r="F34" s="34" t="s">
        <v>88</v>
      </c>
      <c r="G34" s="8" t="s">
        <v>14</v>
      </c>
      <c r="H34" s="106" t="s">
        <v>28</v>
      </c>
      <c r="I34" s="260">
        <v>0.2</v>
      </c>
      <c r="J34" s="262">
        <v>25</v>
      </c>
      <c r="K34" s="157"/>
      <c r="L34" s="95" t="s">
        <v>17</v>
      </c>
      <c r="M34" s="96" t="s">
        <v>18</v>
      </c>
      <c r="N34" s="238" t="s">
        <v>217</v>
      </c>
    </row>
    <row r="35" spans="1:41" s="204" customFormat="1" ht="17" customHeight="1" thickBot="1" x14ac:dyDescent="0.2">
      <c r="A35" s="196"/>
      <c r="B35" s="227"/>
      <c r="C35" s="196"/>
      <c r="D35" s="247" t="s">
        <v>216</v>
      </c>
      <c r="E35" s="199" t="s">
        <v>214</v>
      </c>
      <c r="F35" s="213" t="s">
        <v>88</v>
      </c>
      <c r="G35" s="100" t="s">
        <v>14</v>
      </c>
      <c r="H35" s="109" t="s">
        <v>28</v>
      </c>
      <c r="I35" s="267">
        <v>0.15</v>
      </c>
      <c r="J35" s="268">
        <v>42</v>
      </c>
      <c r="K35" s="197"/>
      <c r="L35" s="103" t="s">
        <v>17</v>
      </c>
      <c r="M35" s="104" t="s">
        <v>18</v>
      </c>
      <c r="N35" s="239" t="s">
        <v>218</v>
      </c>
      <c r="O35"/>
      <c r="P35"/>
      <c r="Q35"/>
      <c r="R35"/>
      <c r="S35"/>
      <c r="T35"/>
      <c r="U35"/>
      <c r="V35"/>
      <c r="W35"/>
      <c r="X35"/>
      <c r="Y35"/>
      <c r="Z35"/>
      <c r="AA35"/>
      <c r="AB35"/>
      <c r="AC35"/>
      <c r="AD35"/>
      <c r="AE35"/>
      <c r="AF35"/>
      <c r="AG35"/>
      <c r="AH35"/>
      <c r="AI35"/>
      <c r="AJ35"/>
      <c r="AK35"/>
      <c r="AL35"/>
      <c r="AM35"/>
      <c r="AN35"/>
      <c r="AO35"/>
    </row>
    <row r="36" spans="1:41" s="343" customFormat="1" ht="17" customHeight="1" thickBot="1" x14ac:dyDescent="0.2">
      <c r="A36" s="338" t="s">
        <v>133</v>
      </c>
      <c r="B36" s="339" t="s">
        <v>133</v>
      </c>
      <c r="C36" s="340" t="s">
        <v>257</v>
      </c>
      <c r="D36" s="341" t="s">
        <v>187</v>
      </c>
      <c r="E36" s="341" t="s">
        <v>179</v>
      </c>
      <c r="F36" s="342" t="s">
        <v>88</v>
      </c>
      <c r="H36" s="344" t="s">
        <v>28</v>
      </c>
      <c r="I36" s="345">
        <v>0.2</v>
      </c>
      <c r="J36" s="346"/>
      <c r="N36" s="347"/>
      <c r="O36" s="348"/>
      <c r="P36" s="348"/>
      <c r="Q36" s="348"/>
      <c r="R36" s="348"/>
      <c r="S36" s="348"/>
      <c r="T36" s="348"/>
      <c r="U36" s="348"/>
      <c r="V36" s="348"/>
      <c r="W36" s="348"/>
      <c r="X36" s="348"/>
      <c r="Y36" s="348"/>
      <c r="Z36" s="348"/>
      <c r="AA36" s="348"/>
      <c r="AB36" s="348"/>
      <c r="AC36" s="348"/>
      <c r="AD36" s="348"/>
      <c r="AE36" s="348"/>
      <c r="AF36" s="348"/>
      <c r="AG36" s="348"/>
      <c r="AH36" s="348"/>
      <c r="AI36" s="348"/>
      <c r="AJ36" s="348"/>
      <c r="AK36" s="348"/>
      <c r="AL36" s="348"/>
      <c r="AM36" s="348"/>
      <c r="AN36" s="348"/>
      <c r="AO36" s="348"/>
    </row>
    <row r="37" spans="1:41" s="302" customFormat="1" ht="17" customHeight="1" x14ac:dyDescent="0.15">
      <c r="A37" s="295"/>
      <c r="B37" s="305"/>
      <c r="C37" s="295"/>
      <c r="D37" s="303" t="s">
        <v>260</v>
      </c>
      <c r="E37" s="157" t="s">
        <v>261</v>
      </c>
      <c r="F37" s="157" t="s">
        <v>88</v>
      </c>
      <c r="G37" s="296"/>
      <c r="H37" s="297"/>
      <c r="I37" s="298"/>
      <c r="J37" s="299"/>
      <c r="K37" s="300"/>
      <c r="L37" s="296"/>
      <c r="M37" s="296"/>
      <c r="N37" s="316"/>
      <c r="O37" s="301"/>
      <c r="P37" s="301"/>
      <c r="Q37" s="301"/>
      <c r="R37" s="301"/>
      <c r="S37" s="301"/>
      <c r="T37" s="301"/>
      <c r="U37" s="301"/>
      <c r="V37" s="301"/>
      <c r="W37" s="301"/>
      <c r="X37" s="301"/>
      <c r="Y37" s="301"/>
      <c r="Z37" s="301"/>
      <c r="AA37" s="301"/>
      <c r="AB37" s="301"/>
      <c r="AC37" s="301"/>
      <c r="AD37" s="301"/>
      <c r="AE37" s="301"/>
      <c r="AF37" s="301"/>
      <c r="AG37" s="301"/>
      <c r="AH37" s="301"/>
      <c r="AI37" s="301"/>
      <c r="AJ37" s="301"/>
      <c r="AK37" s="301"/>
      <c r="AL37" s="301"/>
      <c r="AM37" s="301"/>
      <c r="AN37" s="301"/>
      <c r="AO37" s="301"/>
    </row>
    <row r="38" spans="1:41" s="302" customFormat="1" ht="17" customHeight="1" x14ac:dyDescent="0.15">
      <c r="A38" s="295"/>
      <c r="B38" s="306"/>
      <c r="C38" s="295"/>
      <c r="D38" s="303" t="s">
        <v>262</v>
      </c>
      <c r="E38" s="157" t="s">
        <v>263</v>
      </c>
      <c r="F38" s="157" t="s">
        <v>88</v>
      </c>
      <c r="G38" s="296"/>
      <c r="H38" s="297"/>
      <c r="I38" s="298"/>
      <c r="J38" s="299"/>
      <c r="K38" s="300"/>
      <c r="L38" s="296"/>
      <c r="M38" s="296"/>
      <c r="N38" s="315"/>
      <c r="O38" s="301"/>
      <c r="P38" s="301"/>
      <c r="Q38" s="301"/>
      <c r="R38" s="301"/>
      <c r="S38" s="301"/>
      <c r="T38" s="301"/>
      <c r="U38" s="301"/>
      <c r="V38" s="301"/>
      <c r="W38" s="301"/>
      <c r="X38" s="301"/>
      <c r="Y38" s="301"/>
      <c r="Z38" s="301"/>
      <c r="AA38" s="301"/>
      <c r="AB38" s="301"/>
      <c r="AC38" s="301"/>
      <c r="AD38" s="301"/>
      <c r="AE38" s="301"/>
      <c r="AF38" s="301"/>
      <c r="AG38" s="301"/>
      <c r="AH38" s="301"/>
      <c r="AI38" s="301"/>
      <c r="AJ38" s="301"/>
      <c r="AK38" s="301"/>
      <c r="AL38" s="301"/>
      <c r="AM38" s="301"/>
      <c r="AN38" s="301"/>
      <c r="AO38" s="301"/>
    </row>
    <row r="39" spans="1:41" s="302" customFormat="1" ht="17" customHeight="1" thickBot="1" x14ac:dyDescent="0.2">
      <c r="A39" s="308"/>
      <c r="B39" s="309"/>
      <c r="C39" s="308"/>
      <c r="D39" s="307" t="s">
        <v>264</v>
      </c>
      <c r="E39" s="197" t="s">
        <v>265</v>
      </c>
      <c r="F39" s="197" t="s">
        <v>88</v>
      </c>
      <c r="G39" s="310"/>
      <c r="H39" s="311"/>
      <c r="I39" s="312"/>
      <c r="J39" s="313"/>
      <c r="K39" s="314"/>
      <c r="L39" s="310"/>
      <c r="M39" s="310"/>
      <c r="N39" s="317"/>
      <c r="O39" s="301"/>
      <c r="P39" s="301"/>
      <c r="Q39" s="301"/>
      <c r="R39" s="301"/>
      <c r="S39" s="301"/>
      <c r="T39" s="301"/>
      <c r="U39" s="301"/>
      <c r="V39" s="301"/>
      <c r="W39" s="301"/>
      <c r="X39" s="301"/>
      <c r="Y39" s="301"/>
      <c r="Z39" s="301"/>
      <c r="AA39" s="301"/>
      <c r="AB39" s="301"/>
      <c r="AC39" s="301"/>
      <c r="AD39" s="301"/>
      <c r="AE39" s="301"/>
      <c r="AF39" s="301"/>
      <c r="AG39" s="301"/>
      <c r="AH39" s="301"/>
      <c r="AI39" s="301"/>
      <c r="AJ39" s="301"/>
      <c r="AK39" s="301"/>
      <c r="AL39" s="301"/>
      <c r="AM39" s="301"/>
      <c r="AN39" s="301"/>
      <c r="AO39" s="301"/>
    </row>
    <row r="40" spans="1:41" s="302" customFormat="1" ht="17" customHeight="1" thickBot="1" x14ac:dyDescent="0.2">
      <c r="A40" s="318"/>
      <c r="B40" s="319"/>
      <c r="C40" s="318"/>
      <c r="D40" s="248" t="s">
        <v>258</v>
      </c>
      <c r="E40" s="198" t="s">
        <v>259</v>
      </c>
      <c r="F40" s="198" t="s">
        <v>88</v>
      </c>
      <c r="G40" s="363" t="s">
        <v>94</v>
      </c>
      <c r="H40" s="321"/>
      <c r="I40" s="322"/>
      <c r="J40" s="323"/>
      <c r="K40" s="324"/>
      <c r="L40" s="320"/>
      <c r="M40" s="320"/>
      <c r="N40" s="325"/>
      <c r="O40" s="301"/>
      <c r="P40" s="301"/>
      <c r="Q40" s="301"/>
      <c r="R40" s="301"/>
      <c r="S40" s="301"/>
      <c r="T40" s="301"/>
      <c r="U40" s="301"/>
      <c r="V40" s="301"/>
      <c r="W40" s="301"/>
      <c r="X40" s="301"/>
      <c r="Y40" s="301"/>
      <c r="Z40" s="301"/>
      <c r="AA40" s="301"/>
      <c r="AB40" s="301"/>
      <c r="AC40" s="301"/>
      <c r="AD40" s="301"/>
      <c r="AE40" s="301"/>
      <c r="AF40" s="301"/>
      <c r="AG40" s="301"/>
      <c r="AH40" s="301"/>
      <c r="AI40" s="301"/>
      <c r="AJ40" s="301"/>
      <c r="AK40" s="301"/>
      <c r="AL40" s="301"/>
      <c r="AM40" s="301"/>
      <c r="AN40" s="301"/>
      <c r="AO40" s="301"/>
    </row>
    <row r="41" spans="1:41" s="352" customFormat="1" ht="17" customHeight="1" x14ac:dyDescent="0.15">
      <c r="A41" s="356">
        <v>1</v>
      </c>
      <c r="B41" s="356">
        <v>4</v>
      </c>
      <c r="C41" s="356"/>
      <c r="D41" s="357"/>
      <c r="E41" s="357"/>
      <c r="F41" s="357"/>
      <c r="G41" s="358"/>
      <c r="H41" s="359"/>
      <c r="I41" s="360"/>
      <c r="J41" s="361"/>
      <c r="K41" s="362"/>
      <c r="L41" s="358"/>
      <c r="M41" s="358"/>
      <c r="N41" s="362"/>
      <c r="O41" s="337"/>
      <c r="P41" s="337"/>
      <c r="Q41" s="337"/>
      <c r="R41" s="337"/>
      <c r="S41" s="337"/>
      <c r="T41" s="337"/>
      <c r="U41" s="337"/>
      <c r="V41" s="337"/>
      <c r="W41" s="337"/>
      <c r="X41" s="337"/>
      <c r="Y41" s="337"/>
      <c r="Z41" s="337"/>
      <c r="AA41" s="337"/>
      <c r="AB41" s="337"/>
      <c r="AC41" s="337"/>
      <c r="AD41" s="337"/>
      <c r="AE41" s="337"/>
      <c r="AF41" s="337"/>
      <c r="AG41" s="337"/>
      <c r="AH41" s="337"/>
      <c r="AI41" s="337"/>
      <c r="AJ41" s="337"/>
      <c r="AK41" s="337"/>
      <c r="AL41" s="337"/>
      <c r="AM41" s="337"/>
      <c r="AN41" s="337"/>
      <c r="AO41" s="337"/>
    </row>
    <row r="42" spans="1:41" s="337" customFormat="1" ht="17" customHeight="1" x14ac:dyDescent="0.15">
      <c r="A42" s="351"/>
      <c r="B42" s="351"/>
      <c r="C42" s="351"/>
      <c r="D42" s="352"/>
      <c r="G42" s="353"/>
      <c r="H42" s="353"/>
      <c r="I42" s="354"/>
      <c r="J42" s="355"/>
      <c r="K42" s="353"/>
      <c r="L42" s="353"/>
      <c r="M42" s="353"/>
      <c r="N42" s="353"/>
    </row>
    <row r="43" spans="1:41" ht="17" customHeight="1" x14ac:dyDescent="0.15">
      <c r="A43" s="170" t="s">
        <v>198</v>
      </c>
      <c r="B43" s="170" t="s">
        <v>275</v>
      </c>
      <c r="C43" s="170"/>
    </row>
    <row r="44" spans="1:41" ht="17" customHeight="1" x14ac:dyDescent="0.15">
      <c r="A44" s="201">
        <f>SUM(3/9)</f>
        <v>0.33333333333333331</v>
      </c>
      <c r="B44" s="201">
        <f>SUM(11 / 9)</f>
        <v>1.2222222222222223</v>
      </c>
      <c r="C44" s="201"/>
    </row>
    <row r="45" spans="1:41" ht="17" customHeight="1" x14ac:dyDescent="0.15">
      <c r="B45" s="170" t="s">
        <v>225</v>
      </c>
      <c r="C45" s="170"/>
      <c r="D45" s="157"/>
      <c r="E45" s="157"/>
    </row>
    <row r="46" spans="1:41" ht="17" customHeight="1" x14ac:dyDescent="0.15">
      <c r="B46" s="170"/>
      <c r="C46" s="170"/>
      <c r="D46" s="157"/>
      <c r="E46" s="157"/>
    </row>
    <row r="47" spans="1:41" ht="17" customHeight="1" x14ac:dyDescent="0.15"/>
    <row r="48" spans="1:41" ht="17" customHeight="1" x14ac:dyDescent="0.15"/>
    <row r="49" spans="1:14" ht="17" customHeight="1" x14ac:dyDescent="0.15">
      <c r="A49" s="157"/>
      <c r="B49" s="157"/>
      <c r="C49" s="170"/>
      <c r="G49" s="157"/>
      <c r="H49" s="157"/>
      <c r="I49" s="166"/>
      <c r="J49" s="157"/>
      <c r="K49" s="157"/>
      <c r="L49" s="157"/>
      <c r="M49" s="157"/>
      <c r="N49" s="157"/>
    </row>
    <row r="50" spans="1:14" ht="17" customHeight="1" x14ac:dyDescent="0.15">
      <c r="A50" s="157"/>
      <c r="B50" s="157"/>
      <c r="C50" s="170"/>
      <c r="G50" s="157"/>
      <c r="H50" s="157"/>
      <c r="I50" s="166"/>
      <c r="J50" s="157"/>
      <c r="K50" s="157"/>
      <c r="L50" s="157"/>
      <c r="M50" s="157"/>
      <c r="N50" s="157"/>
    </row>
    <row r="51" spans="1:14" ht="17" customHeight="1" x14ac:dyDescent="0.15">
      <c r="A51" s="157"/>
      <c r="B51" s="157"/>
      <c r="C51" s="170"/>
      <c r="G51" s="157"/>
      <c r="H51" s="157"/>
      <c r="I51" s="166"/>
      <c r="J51" s="157"/>
      <c r="K51" s="157"/>
      <c r="L51" s="157"/>
      <c r="M51" s="157"/>
      <c r="N51" s="157"/>
    </row>
    <row r="52" spans="1:14" ht="17" customHeight="1" x14ac:dyDescent="0.15">
      <c r="A52" s="157"/>
      <c r="B52" s="157"/>
      <c r="C52" s="170"/>
      <c r="G52" s="157"/>
      <c r="H52" s="157"/>
      <c r="I52" s="157"/>
      <c r="J52" s="157"/>
      <c r="K52" s="157"/>
      <c r="L52" s="157"/>
      <c r="M52" s="157"/>
      <c r="N52" s="157"/>
    </row>
    <row r="53" spans="1:14" ht="17" customHeight="1" x14ac:dyDescent="0.15">
      <c r="A53" s="157"/>
      <c r="B53" s="157"/>
      <c r="C53" s="170"/>
      <c r="G53" s="157"/>
      <c r="H53" s="157"/>
      <c r="I53" s="157"/>
      <c r="J53" s="157"/>
      <c r="K53" s="157"/>
      <c r="L53" s="157"/>
      <c r="M53" s="157"/>
      <c r="N53" s="157"/>
    </row>
    <row r="54" spans="1:14" ht="17" customHeight="1" x14ac:dyDescent="0.15">
      <c r="A54" s="157"/>
      <c r="B54" s="157"/>
      <c r="C54" s="170"/>
      <c r="G54" s="157"/>
      <c r="H54" s="157"/>
      <c r="I54" s="157"/>
      <c r="J54" s="157"/>
      <c r="K54" s="157"/>
      <c r="L54" s="157"/>
      <c r="M54" s="157"/>
      <c r="N54" s="157"/>
    </row>
    <row r="55" spans="1:14" ht="17" customHeight="1" x14ac:dyDescent="0.15">
      <c r="A55" s="157"/>
      <c r="B55" s="157"/>
      <c r="C55" s="170"/>
      <c r="G55" s="157"/>
      <c r="H55" s="157"/>
      <c r="I55" s="157"/>
      <c r="J55" s="157"/>
      <c r="K55" s="157"/>
      <c r="L55" s="157"/>
      <c r="M55" s="157"/>
      <c r="N55" s="157"/>
    </row>
    <row r="56" spans="1:14" ht="17" customHeight="1" x14ac:dyDescent="0.15">
      <c r="A56" s="157"/>
      <c r="B56" s="157"/>
      <c r="C56" s="170"/>
      <c r="G56" s="157"/>
      <c r="H56" s="157"/>
      <c r="I56" s="157"/>
      <c r="J56" s="157"/>
      <c r="K56" s="157"/>
      <c r="L56" s="157"/>
      <c r="M56" s="157"/>
      <c r="N56" s="157"/>
    </row>
    <row r="57" spans="1:14" ht="17" customHeight="1" x14ac:dyDescent="0.15">
      <c r="A57" s="157"/>
      <c r="B57" s="157"/>
      <c r="C57" s="170"/>
      <c r="G57" s="157"/>
      <c r="H57" s="157"/>
      <c r="I57" s="157"/>
      <c r="J57" s="157"/>
      <c r="K57" s="157"/>
      <c r="L57" s="157"/>
      <c r="M57" s="157"/>
      <c r="N57" s="157"/>
    </row>
    <row r="58" spans="1:14" x14ac:dyDescent="0.15">
      <c r="A58" s="157"/>
      <c r="B58" s="157"/>
      <c r="C58" s="170"/>
      <c r="G58" s="157"/>
      <c r="H58" s="157"/>
      <c r="I58" s="157"/>
      <c r="J58" s="157"/>
      <c r="K58" s="157"/>
      <c r="L58" s="157"/>
      <c r="M58" s="157"/>
      <c r="N58" s="157"/>
    </row>
    <row r="59" spans="1:14" x14ac:dyDescent="0.15">
      <c r="A59" s="157"/>
      <c r="B59" s="157"/>
      <c r="C59" s="170"/>
    </row>
    <row r="60" spans="1:14" x14ac:dyDescent="0.15">
      <c r="A60" s="157"/>
      <c r="B60" s="157"/>
      <c r="C60" s="170"/>
    </row>
    <row r="61" spans="1:14" x14ac:dyDescent="0.15">
      <c r="A61" s="157"/>
      <c r="B61" s="157"/>
      <c r="C61" s="170"/>
    </row>
    <row r="62" spans="1:14" x14ac:dyDescent="0.15">
      <c r="A62" s="157"/>
      <c r="B62" s="157"/>
      <c r="C62" s="170"/>
    </row>
    <row r="63" spans="1:14" x14ac:dyDescent="0.15">
      <c r="A63" s="157"/>
      <c r="B63" s="157"/>
      <c r="C63" s="170"/>
    </row>
    <row r="64" spans="1:14" x14ac:dyDescent="0.15">
      <c r="A64" s="157"/>
      <c r="B64" s="157"/>
      <c r="C64" s="170"/>
    </row>
  </sheetData>
  <phoneticPr fontId="19" type="noConversion"/>
  <conditionalFormatting sqref="E2:E7 E27 E30:E42">
    <cfRule type="endsWith" dxfId="135" priority="136" operator="endsWith" text="*">
      <formula>RIGHT((E2),LEN("*"))=("*")</formula>
    </cfRule>
  </conditionalFormatting>
  <conditionalFormatting sqref="E10:E18">
    <cfRule type="endsWith" dxfId="134" priority="39" operator="endsWith" text="*">
      <formula>RIGHT((E10),LEN("*"))=("*")</formula>
    </cfRule>
  </conditionalFormatting>
  <conditionalFormatting sqref="E23">
    <cfRule type="endsWith" dxfId="133" priority="61" operator="endsWith" text="*">
      <formula>RIGHT((E23),LEN("*"))=("*")</formula>
    </cfRule>
  </conditionalFormatting>
  <conditionalFormatting sqref="F1:F42">
    <cfRule type="containsText" dxfId="132" priority="124" operator="containsText" text="Elective">
      <formula>NOT(ISERROR(SEARCH(("Elective"),(F1))))</formula>
    </cfRule>
  </conditionalFormatting>
  <conditionalFormatting sqref="F2:F42">
    <cfRule type="containsText" dxfId="131" priority="117" operator="containsText" text="pathway">
      <formula>NOT(ISERROR(SEARCH(("pathway"),(F2))))</formula>
    </cfRule>
    <cfRule type="containsText" dxfId="130" priority="118" operator="containsText" text="Core">
      <formula>NOT(ISERROR(SEARCH(("Core"),(F2))))</formula>
    </cfRule>
  </conditionalFormatting>
  <conditionalFormatting sqref="G2:G13 G33:G39 G30 G23:G24 G41">
    <cfRule type="beginsWith" dxfId="129" priority="142" operator="beginsWith" text="R">
      <formula>LEFT((G2),LEN("R"))=("R")</formula>
    </cfRule>
    <cfRule type="beginsWith" dxfId="128" priority="143" operator="beginsWith" text="Python">
      <formula>LEFT((G2),LEN("Python"))=("Python")</formula>
    </cfRule>
  </conditionalFormatting>
  <conditionalFormatting sqref="G14">
    <cfRule type="containsText" dxfId="127" priority="68" operator="containsText" text="1 submission">
      <formula>NOT(ISERROR(SEARCH(("1 submission"),(M14))))</formula>
    </cfRule>
  </conditionalFormatting>
  <conditionalFormatting sqref="G14:G16">
    <cfRule type="beginsWith" dxfId="126" priority="66" operator="beginsWith" text="R">
      <formula>LEFT((G14),LEN("R"))=("R")</formula>
    </cfRule>
    <cfRule type="beginsWith" dxfId="125" priority="67" operator="beginsWith" text="Python">
      <formula>LEFT((G14),LEN("Python"))=("Python")</formula>
    </cfRule>
  </conditionalFormatting>
  <conditionalFormatting sqref="G17:G18">
    <cfRule type="beginsWith" dxfId="124" priority="49" operator="beginsWith" text="R">
      <formula>LEFT((G17),LEN("R"))=("R")</formula>
    </cfRule>
    <cfRule type="beginsWith" dxfId="123" priority="50" operator="beginsWith" text="Python">
      <formula>LEFT((G17),LEN("Python"))=("Python")</formula>
    </cfRule>
  </conditionalFormatting>
  <conditionalFormatting sqref="G27:G29">
    <cfRule type="containsText" dxfId="122" priority="26" operator="containsText" text="1 submission">
      <formula>NOT(ISERROR(SEARCH(("1 submission"),(M27))))</formula>
    </cfRule>
    <cfRule type="containsText" dxfId="121" priority="27" operator="containsText" text="Essay">
      <formula>NOT(ISERROR(SEARCH(("Essay"),(G27))))</formula>
    </cfRule>
    <cfRule type="containsText" dxfId="120" priority="28" operator="containsText" text="Project">
      <formula>NOT(ISERROR(SEARCH(("Project"),(G27))))</formula>
    </cfRule>
    <cfRule type="containsText" dxfId="119" priority="29" operator="containsText" text="Exam">
      <formula>NOT(ISERROR(SEARCH(("Exam"),(G27))))</formula>
    </cfRule>
    <cfRule type="containsText" dxfId="118" priority="30" operator="containsText" text="Programming">
      <formula>NOT(ISERROR(SEARCH(("Programming"),(G27))))</formula>
    </cfRule>
    <cfRule type="beginsWith" dxfId="117" priority="31" operator="beginsWith" text="R">
      <formula>LEFT((G27),LEN("R"))=("R")</formula>
    </cfRule>
    <cfRule type="beginsWith" dxfId="116" priority="32" operator="beginsWith" text="Python">
      <formula>LEFT((G27),LEN("Python"))=("Python")</formula>
    </cfRule>
  </conditionalFormatting>
  <conditionalFormatting sqref="G30 H26:H29 G33:H39 G23:H24 G41:H41 H40">
    <cfRule type="containsText" dxfId="115" priority="35" operator="containsText" text="Essay">
      <formula>NOT(ISERROR(SEARCH(("Essay"),(G23))))</formula>
    </cfRule>
    <cfRule type="containsText" dxfId="114" priority="36" operator="containsText" text="Project">
      <formula>NOT(ISERROR(SEARCH(("Project"),(G23))))</formula>
    </cfRule>
    <cfRule type="containsText" dxfId="113" priority="37" operator="containsText" text="Exam">
      <formula>NOT(ISERROR(SEARCH(("Exam"),(G23))))</formula>
    </cfRule>
    <cfRule type="containsText" dxfId="112" priority="38" operator="containsText" text="Programming">
      <formula>NOT(ISERROR(SEARCH(("Programming"),(G23))))</formula>
    </cfRule>
  </conditionalFormatting>
  <conditionalFormatting sqref="G33:G34">
    <cfRule type="containsText" dxfId="111" priority="72" operator="containsText" text="1 submission">
      <formula>NOT(ISERROR(SEARCH(("1 submission"),(M33))))</formula>
    </cfRule>
  </conditionalFormatting>
  <conditionalFormatting sqref="G34">
    <cfRule type="containsText" dxfId="110" priority="71" operator="containsText" text="Yes">
      <formula>NOT(ISERROR(SEARCH(("Yes"),(K34))))</formula>
    </cfRule>
  </conditionalFormatting>
  <conditionalFormatting sqref="G2:H13">
    <cfRule type="containsText" dxfId="109" priority="129" operator="containsText" text="Essay">
      <formula>NOT(ISERROR(SEARCH(("Essay"),(G2))))</formula>
    </cfRule>
    <cfRule type="containsText" dxfId="108" priority="130" operator="containsText" text="Project">
      <formula>NOT(ISERROR(SEARCH(("Project"),(G2))))</formula>
    </cfRule>
    <cfRule type="containsText" dxfId="107" priority="131" operator="containsText" text="Exam">
      <formula>NOT(ISERROR(SEARCH(("Exam"),(G2))))</formula>
    </cfRule>
    <cfRule type="containsText" dxfId="106" priority="132" operator="containsText" text="Programming">
      <formula>NOT(ISERROR(SEARCH(("Programming"),(G2))))</formula>
    </cfRule>
  </conditionalFormatting>
  <conditionalFormatting sqref="G4:H5 M1">
    <cfRule type="containsText" dxfId="105" priority="128" operator="containsText" text="1 submission">
      <formula>NOT(ISERROR(SEARCH(("1 submission"),(M1))))</formula>
    </cfRule>
  </conditionalFormatting>
  <conditionalFormatting sqref="G14:H14">
    <cfRule type="containsText" dxfId="104" priority="54" operator="containsText" text="Yes">
      <formula>NOT(ISERROR(SEARCH(("Yes"),(K14))))</formula>
    </cfRule>
  </conditionalFormatting>
  <conditionalFormatting sqref="G14:H16">
    <cfRule type="containsText" dxfId="103" priority="56" operator="containsText" text="Essay">
      <formula>NOT(ISERROR(SEARCH(("Essay"),(G14))))</formula>
    </cfRule>
    <cfRule type="containsText" dxfId="102" priority="57" operator="containsText" text="Project">
      <formula>NOT(ISERROR(SEARCH(("Project"),(G14))))</formula>
    </cfRule>
    <cfRule type="containsText" dxfId="101" priority="58" operator="containsText" text="Exam">
      <formula>NOT(ISERROR(SEARCH(("Exam"),(G14))))</formula>
    </cfRule>
    <cfRule type="containsText" dxfId="100" priority="59" operator="containsText" text="Programming">
      <formula>NOT(ISERROR(SEARCH(("Programming"),(G14))))</formula>
    </cfRule>
  </conditionalFormatting>
  <conditionalFormatting sqref="G17:H18">
    <cfRule type="containsText" dxfId="99" priority="43" operator="containsText" text="1 submission">
      <formula>NOT(ISERROR(SEARCH(("1 submission"),(M17))))</formula>
    </cfRule>
    <cfRule type="containsText" dxfId="98" priority="44" operator="containsText" text="Essay">
      <formula>NOT(ISERROR(SEARCH(("Essay"),(G17))))</formula>
    </cfRule>
    <cfRule type="containsText" dxfId="97" priority="45" operator="containsText" text="Project">
      <formula>NOT(ISERROR(SEARCH(("Project"),(G17))))</formula>
    </cfRule>
    <cfRule type="containsText" dxfId="96" priority="46" operator="containsText" text="Exam">
      <formula>NOT(ISERROR(SEARCH(("Exam"),(G17))))</formula>
    </cfRule>
    <cfRule type="containsText" dxfId="95" priority="47" operator="containsText" text="Programming">
      <formula>NOT(ISERROR(SEARCH(("Programming"),(G17))))</formula>
    </cfRule>
  </conditionalFormatting>
  <conditionalFormatting sqref="H14">
    <cfRule type="containsText" dxfId="94" priority="70" operator="containsText" text="1 submission">
      <formula>NOT(ISERROR(SEARCH(("1 submission"),(#REF!))))</formula>
    </cfRule>
  </conditionalFormatting>
  <conditionalFormatting sqref="H21:H22">
    <cfRule type="containsText" dxfId="93" priority="20" operator="containsText" text="1 submission">
      <formula>NOT(ISERROR(SEARCH(("1 submission"),(N21))))</formula>
    </cfRule>
    <cfRule type="containsText" dxfId="92" priority="21" operator="containsText" text="Essay">
      <formula>NOT(ISERROR(SEARCH(("Essay"),(H21))))</formula>
    </cfRule>
    <cfRule type="containsText" dxfId="91" priority="22" operator="containsText" text="Project">
      <formula>NOT(ISERROR(SEARCH(("Project"),(H21))))</formula>
    </cfRule>
    <cfRule type="containsText" dxfId="90" priority="23" operator="containsText" text="Exam">
      <formula>NOT(ISERROR(SEARCH(("Exam"),(H21))))</formula>
    </cfRule>
    <cfRule type="containsText" dxfId="89" priority="24" operator="containsText" text="Programming">
      <formula>NOT(ISERROR(SEARCH(("Programming"),(H21))))</formula>
    </cfRule>
  </conditionalFormatting>
  <conditionalFormatting sqref="H27:H28">
    <cfRule type="containsText" dxfId="88" priority="78" operator="containsText" text="1 submission">
      <formula>NOT(ISERROR(SEARCH(("1 submission"),(N27))))</formula>
    </cfRule>
  </conditionalFormatting>
  <conditionalFormatting sqref="H28">
    <cfRule type="containsText" dxfId="87" priority="77" operator="containsText" text="Yes">
      <formula>NOT(ISERROR(SEARCH(("Yes"),(L28))))</formula>
    </cfRule>
  </conditionalFormatting>
  <conditionalFormatting sqref="H30:H32">
    <cfRule type="containsText" dxfId="86" priority="87" operator="containsText" text="Essay">
      <formula>NOT(ISERROR(SEARCH(("Essay"),(H30))))</formula>
    </cfRule>
    <cfRule type="containsText" dxfId="85" priority="88" operator="containsText" text="Project">
      <formula>NOT(ISERROR(SEARCH(("Project"),(H30))))</formula>
    </cfRule>
    <cfRule type="containsText" dxfId="84" priority="89" operator="containsText" text="Exam">
      <formula>NOT(ISERROR(SEARCH(("Exam"),(H30))))</formula>
    </cfRule>
    <cfRule type="containsText" dxfId="83" priority="90" operator="containsText" text="Programming">
      <formula>NOT(ISERROR(SEARCH(("Programming"),(H30))))</formula>
    </cfRule>
  </conditionalFormatting>
  <conditionalFormatting sqref="I2:I13 I36 I24 I26">
    <cfRule type="colorScale" priority="522">
      <colorScale>
        <cfvo type="min"/>
        <cfvo type="percentile" val="50"/>
        <cfvo type="max"/>
        <color rgb="FF57BB8A"/>
        <color rgb="FFFFD966"/>
        <color rgb="FFE67C73"/>
      </colorScale>
    </cfRule>
  </conditionalFormatting>
  <conditionalFormatting sqref="I17">
    <cfRule type="colorScale" priority="25">
      <colorScale>
        <cfvo type="formula" val="9"/>
        <cfvo type="percentile" val="50"/>
        <cfvo type="formula" val="60"/>
        <color rgb="FF57BB8A"/>
        <color rgb="FFFFD666"/>
        <color rgb="FFE67C73"/>
      </colorScale>
    </cfRule>
  </conditionalFormatting>
  <conditionalFormatting sqref="I18">
    <cfRule type="colorScale" priority="53">
      <colorScale>
        <cfvo type="min"/>
        <cfvo type="percentile" val="50"/>
        <cfvo type="max"/>
        <color rgb="FF57BB8A"/>
        <color rgb="FFFFD966"/>
        <color rgb="FFE67C73"/>
      </colorScale>
    </cfRule>
  </conditionalFormatting>
  <conditionalFormatting sqref="J14:J16 J23">
    <cfRule type="colorScale" priority="65">
      <colorScale>
        <cfvo type="formula" val="9"/>
        <cfvo type="percentile" val="50"/>
        <cfvo type="formula" val="60"/>
        <color rgb="FF57BB8A"/>
        <color rgb="FFFFD666"/>
        <color rgb="FFE67C73"/>
      </colorScale>
    </cfRule>
  </conditionalFormatting>
  <conditionalFormatting sqref="J17:J18">
    <cfRule type="colorScale" priority="48">
      <colorScale>
        <cfvo type="formula" val="9"/>
        <cfvo type="percentile" val="50"/>
        <cfvo type="formula" val="60"/>
        <color rgb="FF57BB8A"/>
        <color rgb="FFFFD666"/>
        <color rgb="FFE67C73"/>
      </colorScale>
    </cfRule>
  </conditionalFormatting>
  <conditionalFormatting sqref="J2:J13 J24">
    <cfRule type="colorScale" priority="140">
      <colorScale>
        <cfvo type="formula" val="9"/>
        <cfvo type="percentile" val="50"/>
        <cfvo type="formula" val="60"/>
        <color rgb="FF57BB8A"/>
        <color rgb="FFFFD666"/>
        <color rgb="FFE67C73"/>
      </colorScale>
    </cfRule>
  </conditionalFormatting>
  <conditionalFormatting sqref="K2:K16 K23:K24">
    <cfRule type="containsText" dxfId="82" priority="62" operator="containsText" text="A">
      <formula>NOT(ISERROR(SEARCH(("A"),(K2))))</formula>
    </cfRule>
    <cfRule type="containsText" dxfId="81" priority="63" operator="containsText" text="B">
      <formula>NOT(ISERROR(SEARCH(("B"),(K2))))</formula>
    </cfRule>
    <cfRule type="containsText" dxfId="80" priority="64" operator="containsText" text="I">
      <formula>NOT(ISERROR(SEARCH(("I"),(K2))))</formula>
    </cfRule>
  </conditionalFormatting>
  <conditionalFormatting sqref="K14 K15:L16 K23:L23">
    <cfRule type="containsText" dxfId="79" priority="69" operator="containsText" text="Yes">
      <formula>NOT(ISERROR(SEARCH(("Yes"),(#REF!))))</formula>
    </cfRule>
  </conditionalFormatting>
  <conditionalFormatting sqref="K14 M15:M16 M23">
    <cfRule type="containsText" dxfId="78" priority="55" operator="containsText" text="1 submission">
      <formula>NOT(ISERROR(SEARCH(("1 submission"),(O14))))</formula>
    </cfRule>
  </conditionalFormatting>
  <conditionalFormatting sqref="K17:K18">
    <cfRule type="containsText" dxfId="77" priority="40" operator="containsText" text="A">
      <formula>NOT(ISERROR(SEARCH(("A"),(K17))))</formula>
    </cfRule>
    <cfRule type="containsText" dxfId="76" priority="41" operator="containsText" text="B">
      <formula>NOT(ISERROR(SEARCH(("B"),(K17))))</formula>
    </cfRule>
    <cfRule type="containsText" dxfId="75" priority="42" operator="containsText" text="I">
      <formula>NOT(ISERROR(SEARCH(("I"),(K17))))</formula>
    </cfRule>
  </conditionalFormatting>
  <conditionalFormatting sqref="K1:L1 G5:H5">
    <cfRule type="containsText" dxfId="74" priority="127" operator="containsText" text="Yes">
      <formula>NOT(ISERROR(SEARCH(("Yes"),(K1))))</formula>
    </cfRule>
  </conditionalFormatting>
  <conditionalFormatting sqref="K4:L4">
    <cfRule type="containsText" dxfId="73" priority="503" operator="containsText" text="Yes">
      <formula>NOT(ISERROR(SEARCH(("Yes"),(#REF!))))</formula>
    </cfRule>
  </conditionalFormatting>
  <conditionalFormatting sqref="K5:L8">
    <cfRule type="containsText" dxfId="72" priority="504" operator="containsText" text="Yes">
      <formula>NOT(ISERROR(SEARCH(("Yes"),(O56))))</formula>
    </cfRule>
  </conditionalFormatting>
  <conditionalFormatting sqref="K7:L9">
    <cfRule type="containsText" dxfId="71" priority="486" operator="containsText" text="Yes">
      <formula>NOT(ISERROR(SEARCH(("Yes"),(#REF!))))</formula>
    </cfRule>
  </conditionalFormatting>
  <conditionalFormatting sqref="L34:L36">
    <cfRule type="containsText" dxfId="70" priority="505" operator="containsText" text="Yes">
      <formula>NOT(ISERROR(SEARCH(("Yes"),(P87))))</formula>
    </cfRule>
  </conditionalFormatting>
  <conditionalFormatting sqref="K10:L12">
    <cfRule type="containsText" dxfId="69" priority="362" operator="containsText" text="Yes">
      <formula>NOT(ISERROR(SEARCH(("Yes"),(O50))))</formula>
    </cfRule>
  </conditionalFormatting>
  <conditionalFormatting sqref="K13:L13">
    <cfRule type="containsText" dxfId="68" priority="519" operator="containsText" text="Yes">
      <formula>NOT(ISERROR(SEARCH(("Yes"),(O55))))</formula>
    </cfRule>
  </conditionalFormatting>
  <conditionalFormatting sqref="K24:L24">
    <cfRule type="containsText" dxfId="67" priority="507" operator="containsText" text="Yes">
      <formula>NOT(ISERROR(SEARCH(("Yes"),(#REF!))))</formula>
    </cfRule>
  </conditionalFormatting>
  <conditionalFormatting sqref="K4:N4 I4">
    <cfRule type="containsText" dxfId="66" priority="498" operator="containsText" text="1 submission">
      <formula>NOT(ISERROR(SEARCH(("1 submission"),(#REF!))))</formula>
    </cfRule>
  </conditionalFormatting>
  <conditionalFormatting sqref="L14">
    <cfRule type="containsText" dxfId="65" priority="34" operator="containsText" text="Yes">
      <formula>NOT(ISERROR(SEARCH(("Yes"),(P56))))</formula>
    </cfRule>
  </conditionalFormatting>
  <conditionalFormatting sqref="L27">
    <cfRule type="containsText" dxfId="64" priority="97" operator="containsText" text="1 submission">
      <formula>NOT(ISERROR(SEARCH(("1 submission"),(#REF!))))</formula>
    </cfRule>
    <cfRule type="containsText" dxfId="63" priority="98" operator="containsText" text="Yes">
      <formula>NOT(ISERROR(SEARCH(("Yes"),(#REF!))))</formula>
    </cfRule>
  </conditionalFormatting>
  <conditionalFormatting sqref="L28:L29">
    <cfRule type="containsText" dxfId="62" priority="99" operator="containsText" text="Yes">
      <formula>NOT(ISERROR(SEARCH(("Yes"),(P79))))</formula>
    </cfRule>
  </conditionalFormatting>
  <conditionalFormatting sqref="L30">
    <cfRule type="containsText" dxfId="61" priority="94" operator="containsText" text="1 submission">
      <formula>NOT(ISERROR(SEARCH(("1 submission"),(#REF!))))</formula>
    </cfRule>
    <cfRule type="containsText" dxfId="60" priority="95" operator="containsText" text="Yes">
      <formula>NOT(ISERROR(SEARCH(("Yes"),(#REF!))))</formula>
    </cfRule>
  </conditionalFormatting>
  <conditionalFormatting sqref="L31:L32">
    <cfRule type="containsText" dxfId="59" priority="96" operator="containsText" text="Yes">
      <formula>NOT(ISERROR(SEARCH(("Yes"),(P83))))</formula>
    </cfRule>
  </conditionalFormatting>
  <conditionalFormatting sqref="L33">
    <cfRule type="containsText" dxfId="58" priority="91" operator="containsText" text="1 submission">
      <formula>NOT(ISERROR(SEARCH(("1 submission"),(#REF!))))</formula>
    </cfRule>
    <cfRule type="containsText" dxfId="57" priority="92" operator="containsText" text="Yes">
      <formula>NOT(ISERROR(SEARCH(("Yes"),(#REF!))))</formula>
    </cfRule>
  </conditionalFormatting>
  <conditionalFormatting sqref="M5:M8">
    <cfRule type="containsText" dxfId="56" priority="502" operator="containsText" text="1 submission">
      <formula>NOT(ISERROR(SEARCH(("1 submission"),(S56))))</formula>
    </cfRule>
  </conditionalFormatting>
  <conditionalFormatting sqref="M7">
    <cfRule type="containsText" dxfId="55" priority="492" operator="containsText" text="1 submission">
      <formula>NOT(ISERROR(SEARCH(("1 submission"),(#REF!))))</formula>
    </cfRule>
  </conditionalFormatting>
  <conditionalFormatting sqref="M8">
    <cfRule type="containsText" dxfId="54" priority="513" operator="containsText" text="1 submission">
      <formula>NOT(ISERROR(SEARCH(("1 submission"),(#REF!))))</formula>
    </cfRule>
  </conditionalFormatting>
  <conditionalFormatting sqref="M9">
    <cfRule type="containsText" dxfId="53" priority="508" operator="containsText" text="1 submission">
      <formula>NOT(ISERROR(SEARCH(("1 submission"),(#REF!))))</formula>
    </cfRule>
    <cfRule type="containsText" dxfId="52" priority="509" operator="containsText" text="1 submission">
      <formula>NOT(ISERROR(SEARCH(("1 submission"),(S59))))</formula>
    </cfRule>
  </conditionalFormatting>
  <conditionalFormatting sqref="M10:M12">
    <cfRule type="containsText" dxfId="51" priority="364" operator="containsText" text="1 submission">
      <formula>NOT(ISERROR(SEARCH(("1 submission"),(S50))))</formula>
    </cfRule>
  </conditionalFormatting>
  <conditionalFormatting sqref="M13">
    <cfRule type="containsText" dxfId="50" priority="521" operator="containsText" text="1 submission">
      <formula>NOT(ISERROR(SEARCH(("1 submission"),(S55))))</formula>
    </cfRule>
  </conditionalFormatting>
  <conditionalFormatting sqref="M14">
    <cfRule type="containsText" dxfId="49" priority="33" operator="containsText" text="1 submission">
      <formula>NOT(ISERROR(SEARCH(("1 submission"),(S27))))</formula>
    </cfRule>
  </conditionalFormatting>
  <conditionalFormatting sqref="M24">
    <cfRule type="containsText" dxfId="48" priority="510" operator="containsText" text="1 submission">
      <formula>NOT(ISERROR(SEARCH(("1 submission"),(#REF!))))</formula>
    </cfRule>
  </conditionalFormatting>
  <conditionalFormatting sqref="M27:M28">
    <cfRule type="containsText" dxfId="47" priority="473" operator="containsText" text="1 submission">
      <formula>NOT(ISERROR(SEARCH(("1 submission"),(S58))))</formula>
    </cfRule>
  </conditionalFormatting>
  <conditionalFormatting sqref="M29">
    <cfRule type="containsText" dxfId="46" priority="464" operator="containsText" text="1 submission">
      <formula>NOT(ISERROR(SEARCH(("1 submission"),(S59))))</formula>
    </cfRule>
  </conditionalFormatting>
  <conditionalFormatting sqref="M30:M31">
    <cfRule type="containsText" dxfId="45" priority="100" operator="containsText" text="1 submission">
      <formula>NOT(ISERROR(SEARCH(("1 submission"),(S73))))</formula>
    </cfRule>
  </conditionalFormatting>
  <conditionalFormatting sqref="M32">
    <cfRule type="containsText" dxfId="44" priority="102" operator="containsText" text="1 submission">
      <formula>NOT(ISERROR(SEARCH(("1 submission"),(S48))))</formula>
    </cfRule>
  </conditionalFormatting>
  <conditionalFormatting sqref="I20">
    <cfRule type="colorScale" priority="19">
      <colorScale>
        <cfvo type="min"/>
        <cfvo type="percentile" val="50"/>
        <cfvo type="max"/>
        <color rgb="FF57BB8A"/>
        <color rgb="FFFFD966"/>
        <color rgb="FFE67C73"/>
      </colorScale>
    </cfRule>
  </conditionalFormatting>
  <conditionalFormatting sqref="H19">
    <cfRule type="containsText" dxfId="43" priority="14" operator="containsText" text="1 submission">
      <formula>NOT(ISERROR(SEARCH(("1 submission"),(N19))))</formula>
    </cfRule>
    <cfRule type="containsText" dxfId="42" priority="15" operator="containsText" text="Essay">
      <formula>NOT(ISERROR(SEARCH(("Essay"),(H19))))</formula>
    </cfRule>
    <cfRule type="containsText" dxfId="41" priority="16" operator="containsText" text="Project">
      <formula>NOT(ISERROR(SEARCH(("Project"),(H19))))</formula>
    </cfRule>
    <cfRule type="containsText" dxfId="40" priority="17" operator="containsText" text="Exam">
      <formula>NOT(ISERROR(SEARCH(("Exam"),(H19))))</formula>
    </cfRule>
    <cfRule type="containsText" dxfId="39" priority="18" operator="containsText" text="Programming">
      <formula>NOT(ISERROR(SEARCH(("Programming"),(H19))))</formula>
    </cfRule>
  </conditionalFormatting>
  <conditionalFormatting sqref="H20">
    <cfRule type="containsText" dxfId="38" priority="9" operator="containsText" text="1 submission">
      <formula>NOT(ISERROR(SEARCH(("1 submission"),(N20))))</formula>
    </cfRule>
    <cfRule type="containsText" dxfId="37" priority="10" operator="containsText" text="Essay">
      <formula>NOT(ISERROR(SEARCH(("Essay"),(H20))))</formula>
    </cfRule>
    <cfRule type="containsText" dxfId="36" priority="11" operator="containsText" text="Project">
      <formula>NOT(ISERROR(SEARCH(("Project"),(H20))))</formula>
    </cfRule>
    <cfRule type="containsText" dxfId="35" priority="12" operator="containsText" text="Exam">
      <formula>NOT(ISERROR(SEARCH(("Exam"),(H20))))</formula>
    </cfRule>
    <cfRule type="containsText" dxfId="34" priority="13" operator="containsText" text="Programming">
      <formula>NOT(ISERROR(SEARCH(("Programming"),(H20))))</formula>
    </cfRule>
  </conditionalFormatting>
  <conditionalFormatting sqref="K2:L2">
    <cfRule type="containsText" dxfId="33" priority="523" operator="containsText" text="Yes">
      <formula>NOT(ISERROR(SEARCH(("Yes"),(#REF!))))</formula>
    </cfRule>
  </conditionalFormatting>
  <conditionalFormatting sqref="K3:L3">
    <cfRule type="containsText" dxfId="32" priority="524" operator="containsText" text="Yes">
      <formula>NOT(ISERROR(SEARCH(("Yes"),(O49))))</formula>
    </cfRule>
  </conditionalFormatting>
  <conditionalFormatting sqref="M2:N2">
    <cfRule type="containsText" dxfId="31" priority="525" operator="containsText" text="1 submission">
      <formula>NOT(ISERROR(SEARCH(("1 submission"),(#REF!))))</formula>
    </cfRule>
  </conditionalFormatting>
  <conditionalFormatting sqref="M3">
    <cfRule type="containsText" dxfId="30" priority="527" operator="containsText" text="1 submission">
      <formula>NOT(ISERROR(SEARCH(("1 submission"),(S49))))</formula>
    </cfRule>
  </conditionalFormatting>
  <conditionalFormatting sqref="M41">
    <cfRule type="containsText" dxfId="29" priority="530" operator="containsText" text="1 submission">
      <formula>NOT(ISERROR(SEARCH(("1 submission"),(S53))))</formula>
    </cfRule>
  </conditionalFormatting>
  <conditionalFormatting sqref="L41">
    <cfRule type="containsText" dxfId="28" priority="532" operator="containsText" text="Yes">
      <formula>NOT(ISERROR(SEARCH(("Yes"),(P90))))</formula>
    </cfRule>
  </conditionalFormatting>
  <conditionalFormatting sqref="M37:M38">
    <cfRule type="containsText" dxfId="27" priority="533" operator="containsText" text="1 submission">
      <formula>NOT(ISERROR(SEARCH(("1 submission"),(S52))))</formula>
    </cfRule>
  </conditionalFormatting>
  <conditionalFormatting sqref="M39:M40">
    <cfRule type="containsText" dxfId="26" priority="535" operator="containsText" text="1 submission">
      <formula>NOT(ISERROR(SEARCH(("1 submission"),(S52))))</formula>
    </cfRule>
  </conditionalFormatting>
  <conditionalFormatting sqref="L39:L40 K9:L9">
    <cfRule type="containsText" dxfId="25" priority="537" operator="containsText" text="Yes">
      <formula>NOT(ISERROR(SEARCH(("Yes"),(O59))))</formula>
    </cfRule>
  </conditionalFormatting>
  <conditionalFormatting sqref="L37:L38">
    <cfRule type="containsText" dxfId="24" priority="539" operator="containsText" text="Yes">
      <formula>NOT(ISERROR(SEARCH(("Yes"),(P89))))</formula>
    </cfRule>
  </conditionalFormatting>
  <conditionalFormatting sqref="M33:M36">
    <cfRule type="containsText" dxfId="23" priority="540" operator="containsText" text="1 submission">
      <formula>NOT(ISERROR(SEARCH(("1 submission"),(S49))))</formula>
    </cfRule>
  </conditionalFormatting>
  <conditionalFormatting sqref="K17:L17">
    <cfRule type="containsText" dxfId="22" priority="552" operator="containsText" text="Yes">
      <formula>NOT(ISERROR(SEARCH(("Yes"),(#REF!))))</formula>
    </cfRule>
  </conditionalFormatting>
  <conditionalFormatting sqref="K18:L18">
    <cfRule type="containsText" dxfId="21" priority="553" operator="containsText" text="Yes">
      <formula>NOT(ISERROR(SEARCH(("Yes"),(O30))))</formula>
    </cfRule>
  </conditionalFormatting>
  <conditionalFormatting sqref="M17">
    <cfRule type="containsText" dxfId="20" priority="555" operator="containsText" text="1 submission">
      <formula>NOT(ISERROR(SEARCH(("1 submission"),(#REF!))))</formula>
    </cfRule>
  </conditionalFormatting>
  <conditionalFormatting sqref="I15:I16 I23">
    <cfRule type="colorScale" priority="571">
      <colorScale>
        <cfvo type="min"/>
        <cfvo type="percentile" val="50"/>
        <cfvo type="max"/>
        <color rgb="FF57BB8A"/>
        <color rgb="FFFFD966"/>
        <color rgb="FFE67C73"/>
      </colorScale>
    </cfRule>
  </conditionalFormatting>
  <conditionalFormatting sqref="M18">
    <cfRule type="containsText" dxfId="19" priority="581" operator="containsText" text="1 submission">
      <formula>NOT(ISERROR(SEARCH(("1 submission"),(S30))))</formula>
    </cfRule>
  </conditionalFormatting>
  <conditionalFormatting sqref="G40">
    <cfRule type="containsText" dxfId="18" priority="8" operator="containsText" text="1 submission">
      <formula>NOT(ISERROR(SEARCH(("1 submission"),(M40))))</formula>
    </cfRule>
  </conditionalFormatting>
  <conditionalFormatting sqref="G40">
    <cfRule type="beginsWith" dxfId="17" priority="6" operator="beginsWith" text="R">
      <formula>LEFT((G40),LEN("R"))=("R")</formula>
    </cfRule>
    <cfRule type="beginsWith" dxfId="16" priority="7" operator="beginsWith" text="Python">
      <formula>LEFT((G40),LEN("Python"))=("Python")</formula>
    </cfRule>
  </conditionalFormatting>
  <conditionalFormatting sqref="G40">
    <cfRule type="containsText" dxfId="15" priority="1" operator="containsText" text="Yes">
      <formula>NOT(ISERROR(SEARCH(("Yes"),(K40))))</formula>
    </cfRule>
  </conditionalFormatting>
  <conditionalFormatting sqref="G40">
    <cfRule type="containsText" dxfId="14" priority="2" operator="containsText" text="Essay">
      <formula>NOT(ISERROR(SEARCH(("Essay"),(G40))))</formula>
    </cfRule>
    <cfRule type="containsText" dxfId="13" priority="3" operator="containsText" text="Project">
      <formula>NOT(ISERROR(SEARCH(("Project"),(G40))))</formula>
    </cfRule>
    <cfRule type="containsText" dxfId="12" priority="4" operator="containsText" text="Exam">
      <formula>NOT(ISERROR(SEARCH(("Exam"),(G40))))</formula>
    </cfRule>
    <cfRule type="containsText" dxfId="11" priority="5" operator="containsText" text="Programming">
      <formula>NOT(ISERROR(SEARCH(("Programming"),(G40))))</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72"/>
  <sheetViews>
    <sheetView topLeftCell="A6" workbookViewId="0">
      <selection activeCell="I43" sqref="I43"/>
    </sheetView>
  </sheetViews>
  <sheetFormatPr baseColWidth="10" defaultRowHeight="16" customHeight="1" x14ac:dyDescent="0.2"/>
  <cols>
    <col min="1" max="1" width="17" style="169" bestFit="1" customWidth="1"/>
    <col min="2" max="2" width="10.83203125" style="169"/>
    <col min="3" max="3" width="11.6640625" style="171" bestFit="1" customWidth="1"/>
    <col min="4" max="4" width="12.1640625" style="169" bestFit="1" customWidth="1"/>
    <col min="5" max="5" width="53.1640625" style="169" bestFit="1" customWidth="1"/>
    <col min="6" max="6" width="13.33203125" style="169" bestFit="1" customWidth="1"/>
    <col min="7" max="7" width="10.83203125" style="271"/>
    <col min="8" max="8" width="10.83203125" style="169"/>
    <col min="9" max="9" width="11.6640625" style="169" bestFit="1" customWidth="1"/>
    <col min="10" max="10" width="11.1640625" style="169" bestFit="1" customWidth="1"/>
    <col min="11" max="11" width="11.6640625" style="169" bestFit="1" customWidth="1"/>
    <col min="12" max="12" width="28.83203125" style="169" bestFit="1" customWidth="1"/>
    <col min="13" max="16384" width="10.83203125" style="169"/>
  </cols>
  <sheetData>
    <row r="1" spans="1:12" ht="16" customHeight="1" x14ac:dyDescent="0.2">
      <c r="A1" s="169" t="s">
        <v>141</v>
      </c>
      <c r="B1" s="169" t="s">
        <v>157</v>
      </c>
      <c r="C1" s="171" t="s">
        <v>162</v>
      </c>
      <c r="D1" s="169" t="s">
        <v>163</v>
      </c>
      <c r="E1" s="169" t="s">
        <v>164</v>
      </c>
      <c r="F1" s="169" t="s">
        <v>158</v>
      </c>
      <c r="G1" s="271" t="s">
        <v>136</v>
      </c>
      <c r="I1" s="169" t="s">
        <v>166</v>
      </c>
      <c r="J1" s="169" t="s">
        <v>167</v>
      </c>
      <c r="K1" s="171" t="s">
        <v>168</v>
      </c>
      <c r="L1" s="169" t="s">
        <v>169</v>
      </c>
    </row>
    <row r="2" spans="1:12" ht="16" customHeight="1" x14ac:dyDescent="0.2">
      <c r="I2" s="172">
        <v>5</v>
      </c>
      <c r="J2" s="176">
        <v>0.5</v>
      </c>
      <c r="K2" s="172" t="s">
        <v>83</v>
      </c>
      <c r="L2" s="173" t="s">
        <v>84</v>
      </c>
    </row>
    <row r="3" spans="1:12" ht="16" customHeight="1" x14ac:dyDescent="0.2">
      <c r="A3" s="172" t="s">
        <v>140</v>
      </c>
      <c r="B3" s="172" t="s">
        <v>16</v>
      </c>
      <c r="C3" s="176">
        <v>0.16</v>
      </c>
      <c r="D3" s="172" t="s">
        <v>138</v>
      </c>
      <c r="E3" s="173" t="s">
        <v>12</v>
      </c>
      <c r="F3" s="169" t="s">
        <v>152</v>
      </c>
      <c r="G3" s="271">
        <v>4</v>
      </c>
      <c r="I3" s="169">
        <v>11</v>
      </c>
      <c r="J3" s="171">
        <v>0.45</v>
      </c>
      <c r="K3" s="169" t="s">
        <v>79</v>
      </c>
      <c r="L3" s="174" t="s">
        <v>80</v>
      </c>
    </row>
    <row r="4" spans="1:12" ht="16" customHeight="1" x14ac:dyDescent="0.2">
      <c r="A4" s="172"/>
      <c r="I4" s="169">
        <v>4</v>
      </c>
      <c r="J4" s="171">
        <v>0.4</v>
      </c>
      <c r="K4" s="169" t="s">
        <v>52</v>
      </c>
      <c r="L4" s="174" t="s">
        <v>53</v>
      </c>
    </row>
    <row r="5" spans="1:12" ht="16" customHeight="1" x14ac:dyDescent="0.2">
      <c r="A5" s="172" t="s">
        <v>139</v>
      </c>
      <c r="B5" s="172" t="s">
        <v>16</v>
      </c>
      <c r="C5" s="176">
        <v>0.17</v>
      </c>
      <c r="D5" s="172" t="s">
        <v>20</v>
      </c>
      <c r="E5" s="173" t="s">
        <v>21</v>
      </c>
      <c r="F5" s="169" t="s">
        <v>152</v>
      </c>
      <c r="G5" s="271">
        <v>4</v>
      </c>
      <c r="I5" s="169">
        <v>9</v>
      </c>
      <c r="J5" s="171">
        <v>0.33</v>
      </c>
      <c r="K5" s="169" t="s">
        <v>74</v>
      </c>
      <c r="L5" s="174" t="s">
        <v>75</v>
      </c>
    </row>
    <row r="6" spans="1:12" ht="16" customHeight="1" x14ac:dyDescent="0.2">
      <c r="A6" s="172"/>
      <c r="B6" s="172" t="s">
        <v>16</v>
      </c>
      <c r="C6" s="176">
        <v>0.1</v>
      </c>
      <c r="D6" s="172" t="s">
        <v>22</v>
      </c>
      <c r="E6" s="173" t="s">
        <v>23</v>
      </c>
      <c r="F6" s="169" t="s">
        <v>152</v>
      </c>
      <c r="G6" s="271">
        <v>4</v>
      </c>
      <c r="I6" s="169">
        <v>13</v>
      </c>
      <c r="J6" s="171">
        <v>0.31</v>
      </c>
      <c r="K6" s="169" t="s">
        <v>118</v>
      </c>
      <c r="L6" s="175" t="s">
        <v>119</v>
      </c>
    </row>
    <row r="7" spans="1:12" ht="16" customHeight="1" x14ac:dyDescent="0.2">
      <c r="A7" s="172"/>
      <c r="I7" s="169">
        <v>10</v>
      </c>
      <c r="J7" s="171">
        <v>0.3</v>
      </c>
      <c r="K7" s="169" t="s">
        <v>77</v>
      </c>
      <c r="L7" s="174" t="s">
        <v>78</v>
      </c>
    </row>
    <row r="8" spans="1:12" ht="16" customHeight="1" x14ac:dyDescent="0.2">
      <c r="A8" s="172" t="s">
        <v>142</v>
      </c>
      <c r="B8" s="172" t="s">
        <v>16</v>
      </c>
      <c r="C8" s="176">
        <v>0.5</v>
      </c>
      <c r="D8" s="172" t="s">
        <v>38</v>
      </c>
      <c r="E8" s="173" t="s">
        <v>39</v>
      </c>
      <c r="F8" s="169" t="s">
        <v>152</v>
      </c>
      <c r="G8" s="271">
        <v>4</v>
      </c>
      <c r="I8" s="169">
        <v>12</v>
      </c>
      <c r="J8" s="171">
        <v>0.3</v>
      </c>
      <c r="K8" s="169" t="s">
        <v>89</v>
      </c>
      <c r="L8" s="174" t="s">
        <v>90</v>
      </c>
    </row>
    <row r="9" spans="1:12" ht="16" customHeight="1" x14ac:dyDescent="0.2">
      <c r="A9" s="172"/>
      <c r="B9" s="172" t="s">
        <v>16</v>
      </c>
      <c r="C9" s="176">
        <v>0.35</v>
      </c>
      <c r="D9" s="172" t="s">
        <v>49</v>
      </c>
      <c r="E9" s="173" t="s">
        <v>50</v>
      </c>
      <c r="F9" s="169" t="s">
        <v>152</v>
      </c>
      <c r="G9" s="271">
        <v>4</v>
      </c>
      <c r="I9" s="169">
        <v>6</v>
      </c>
      <c r="J9" s="171">
        <v>0.3</v>
      </c>
      <c r="K9" s="169" t="s">
        <v>86</v>
      </c>
      <c r="L9" s="174" t="s">
        <v>87</v>
      </c>
    </row>
    <row r="10" spans="1:12" ht="16" customHeight="1" x14ac:dyDescent="0.2">
      <c r="A10" s="172"/>
      <c r="I10" s="169">
        <v>3</v>
      </c>
      <c r="J10" s="171">
        <v>0.28000000000000003</v>
      </c>
      <c r="K10" s="169" t="s">
        <v>44</v>
      </c>
      <c r="L10" s="174" t="s">
        <v>45</v>
      </c>
    </row>
    <row r="11" spans="1:12" ht="16" customHeight="1" x14ac:dyDescent="0.2">
      <c r="A11" s="172" t="s">
        <v>143</v>
      </c>
      <c r="B11" s="172" t="s">
        <v>16</v>
      </c>
      <c r="C11" s="176">
        <v>0.28000000000000003</v>
      </c>
      <c r="D11" s="172" t="s">
        <v>44</v>
      </c>
      <c r="E11" s="173" t="s">
        <v>45</v>
      </c>
      <c r="F11" s="169" t="s">
        <v>152</v>
      </c>
      <c r="G11" s="271">
        <v>4</v>
      </c>
      <c r="I11" s="169">
        <v>7</v>
      </c>
      <c r="J11" s="171">
        <v>0.25</v>
      </c>
      <c r="K11" s="169" t="s">
        <v>24</v>
      </c>
      <c r="L11" s="174" t="s">
        <v>25</v>
      </c>
    </row>
    <row r="12" spans="1:12" ht="16" customHeight="1" x14ac:dyDescent="0.2">
      <c r="A12" s="172"/>
      <c r="B12" s="172" t="s">
        <v>16</v>
      </c>
      <c r="C12" s="176">
        <v>0.4</v>
      </c>
      <c r="D12" s="172" t="s">
        <v>52</v>
      </c>
      <c r="E12" s="173" t="s">
        <v>53</v>
      </c>
      <c r="F12" s="169" t="s">
        <v>152</v>
      </c>
      <c r="G12" s="271">
        <v>4</v>
      </c>
      <c r="I12" s="169">
        <v>8</v>
      </c>
      <c r="J12" s="171">
        <v>0.22</v>
      </c>
      <c r="K12" s="169" t="s">
        <v>35</v>
      </c>
      <c r="L12" s="174" t="s">
        <v>36</v>
      </c>
    </row>
    <row r="13" spans="1:12" ht="16" customHeight="1" x14ac:dyDescent="0.2">
      <c r="A13" s="172"/>
    </row>
    <row r="14" spans="1:12" ht="16" customHeight="1" x14ac:dyDescent="0.2">
      <c r="A14" s="172" t="s">
        <v>144</v>
      </c>
      <c r="B14" s="172" t="s">
        <v>16</v>
      </c>
      <c r="C14" s="176">
        <v>0.2</v>
      </c>
      <c r="D14" s="172" t="s">
        <v>81</v>
      </c>
      <c r="E14" s="193" t="s">
        <v>82</v>
      </c>
      <c r="F14" s="169" t="s">
        <v>152</v>
      </c>
      <c r="G14" s="271">
        <v>4</v>
      </c>
    </row>
    <row r="15" spans="1:12" ht="16" customHeight="1" x14ac:dyDescent="0.2">
      <c r="A15" s="172"/>
      <c r="B15" s="172" t="s">
        <v>16</v>
      </c>
      <c r="C15" s="176">
        <v>0.5</v>
      </c>
      <c r="D15" s="172" t="s">
        <v>83</v>
      </c>
      <c r="E15" s="173" t="s">
        <v>84</v>
      </c>
      <c r="F15" s="169" t="s">
        <v>153</v>
      </c>
      <c r="G15" s="271">
        <v>4</v>
      </c>
      <c r="I15" s="169" t="s">
        <v>165</v>
      </c>
    </row>
    <row r="16" spans="1:12" ht="16" customHeight="1" x14ac:dyDescent="0.2">
      <c r="A16" s="172"/>
      <c r="B16" s="172" t="s">
        <v>16</v>
      </c>
      <c r="C16" s="176">
        <v>0.3</v>
      </c>
      <c r="D16" s="172" t="s">
        <v>86</v>
      </c>
      <c r="E16" s="173" t="s">
        <v>87</v>
      </c>
      <c r="F16" s="169" t="s">
        <v>152</v>
      </c>
      <c r="G16" s="271">
        <v>4</v>
      </c>
    </row>
    <row r="17" spans="1:7" ht="16" customHeight="1" x14ac:dyDescent="0.2">
      <c r="A17" s="172"/>
    </row>
    <row r="18" spans="1:7" ht="16" customHeight="1" x14ac:dyDescent="0.2">
      <c r="A18" s="172" t="s">
        <v>145</v>
      </c>
      <c r="B18" s="172" t="s">
        <v>185</v>
      </c>
      <c r="C18" s="176">
        <v>0.25</v>
      </c>
      <c r="D18" s="172" t="s">
        <v>24</v>
      </c>
      <c r="E18" s="173" t="s">
        <v>25</v>
      </c>
      <c r="F18" s="169" t="s">
        <v>152</v>
      </c>
      <c r="G18" s="271">
        <v>2.7</v>
      </c>
    </row>
    <row r="19" spans="1:7" ht="16" customHeight="1" x14ac:dyDescent="0.2">
      <c r="A19" s="172"/>
      <c r="B19" s="172" t="s">
        <v>186</v>
      </c>
      <c r="C19" s="176">
        <v>0.2</v>
      </c>
      <c r="D19" s="195" t="s">
        <v>65</v>
      </c>
      <c r="E19" s="173" t="s">
        <v>66</v>
      </c>
      <c r="F19" s="169" t="s">
        <v>152</v>
      </c>
      <c r="G19" s="271">
        <v>3.7</v>
      </c>
    </row>
    <row r="22" spans="1:7" s="191" customFormat="1" ht="16" customHeight="1" x14ac:dyDescent="0.2">
      <c r="A22" s="191" t="s">
        <v>147</v>
      </c>
      <c r="C22" s="192"/>
      <c r="G22" s="272"/>
    </row>
    <row r="23" spans="1:7" ht="17" x14ac:dyDescent="0.2">
      <c r="A23" s="172" t="s">
        <v>146</v>
      </c>
      <c r="B23" s="172" t="s">
        <v>16</v>
      </c>
      <c r="C23" s="176">
        <v>0.2</v>
      </c>
      <c r="D23" s="195" t="s">
        <v>69</v>
      </c>
      <c r="E23" s="173" t="s">
        <v>70</v>
      </c>
      <c r="F23" s="169" t="s">
        <v>152</v>
      </c>
      <c r="G23" s="271">
        <v>4</v>
      </c>
    </row>
    <row r="24" spans="1:7" ht="16" customHeight="1" x14ac:dyDescent="0.2">
      <c r="A24" s="172" t="s">
        <v>180</v>
      </c>
      <c r="B24" s="172" t="s">
        <v>16</v>
      </c>
      <c r="C24" s="176">
        <v>0.1</v>
      </c>
      <c r="D24" s="195" t="s">
        <v>71</v>
      </c>
      <c r="E24" s="173" t="s">
        <v>72</v>
      </c>
      <c r="F24" s="169" t="s">
        <v>152</v>
      </c>
      <c r="G24" s="271">
        <v>4</v>
      </c>
    </row>
    <row r="25" spans="1:7" ht="16" customHeight="1" x14ac:dyDescent="0.2">
      <c r="A25" s="172"/>
      <c r="B25" s="172" t="s">
        <v>47</v>
      </c>
      <c r="C25" s="176">
        <v>0.2</v>
      </c>
      <c r="D25" s="172" t="s">
        <v>31</v>
      </c>
      <c r="E25" s="173" t="s">
        <v>32</v>
      </c>
      <c r="F25" s="169" t="s">
        <v>152</v>
      </c>
      <c r="G25" s="271">
        <v>3</v>
      </c>
    </row>
    <row r="26" spans="1:7" ht="16" customHeight="1" x14ac:dyDescent="0.2">
      <c r="C26" s="181"/>
      <c r="E26" s="174"/>
    </row>
    <row r="27" spans="1:7" ht="16" customHeight="1" x14ac:dyDescent="0.2">
      <c r="A27" s="172" t="s">
        <v>148</v>
      </c>
      <c r="B27" s="172" t="s">
        <v>47</v>
      </c>
      <c r="C27" s="176">
        <v>0.22</v>
      </c>
      <c r="D27" s="172" t="s">
        <v>35</v>
      </c>
      <c r="E27" s="173" t="s">
        <v>36</v>
      </c>
      <c r="F27" s="169" t="s">
        <v>152</v>
      </c>
      <c r="G27" s="271">
        <v>3</v>
      </c>
    </row>
    <row r="28" spans="1:7" ht="16" customHeight="1" x14ac:dyDescent="0.2">
      <c r="A28" s="172" t="s">
        <v>181</v>
      </c>
      <c r="B28" s="172" t="s">
        <v>227</v>
      </c>
      <c r="C28" s="176">
        <v>0.2</v>
      </c>
      <c r="D28" s="172" t="s">
        <v>55</v>
      </c>
      <c r="E28" s="269" t="s">
        <v>56</v>
      </c>
      <c r="F28" s="169" t="s">
        <v>152</v>
      </c>
      <c r="G28" s="271">
        <v>3.3</v>
      </c>
    </row>
    <row r="29" spans="1:7" ht="16" customHeight="1" x14ac:dyDescent="0.2">
      <c r="A29" s="172"/>
      <c r="B29" s="172" t="s">
        <v>16</v>
      </c>
      <c r="C29" s="176">
        <v>0.1</v>
      </c>
      <c r="D29" s="172" t="s">
        <v>111</v>
      </c>
      <c r="E29" s="195" t="s">
        <v>112</v>
      </c>
      <c r="F29" s="169" t="s">
        <v>153</v>
      </c>
      <c r="G29" s="271">
        <v>4</v>
      </c>
    </row>
    <row r="30" spans="1:7" ht="16" customHeight="1" x14ac:dyDescent="0.2">
      <c r="A30" s="172"/>
      <c r="B30" s="172" t="s">
        <v>16</v>
      </c>
      <c r="C30" s="207">
        <v>0.2</v>
      </c>
      <c r="D30" s="172" t="s">
        <v>178</v>
      </c>
      <c r="E30" s="172" t="s">
        <v>179</v>
      </c>
      <c r="F30" s="169" t="s">
        <v>228</v>
      </c>
      <c r="G30" s="271">
        <v>4</v>
      </c>
    </row>
    <row r="32" spans="1:7" ht="16" customHeight="1" x14ac:dyDescent="0.2">
      <c r="A32" s="169" t="s">
        <v>149</v>
      </c>
      <c r="B32" s="169" t="s">
        <v>159</v>
      </c>
      <c r="C32" s="277">
        <v>0.33</v>
      </c>
      <c r="D32" s="169" t="s">
        <v>74</v>
      </c>
      <c r="E32" s="169" t="s">
        <v>75</v>
      </c>
      <c r="F32" s="169" t="s">
        <v>152</v>
      </c>
    </row>
    <row r="33" spans="1:9" ht="16" customHeight="1" x14ac:dyDescent="0.2">
      <c r="A33" s="169" t="s">
        <v>182</v>
      </c>
      <c r="B33" s="169" t="s">
        <v>160</v>
      </c>
      <c r="C33" s="277">
        <v>0.3</v>
      </c>
      <c r="D33" s="169" t="s">
        <v>89</v>
      </c>
      <c r="E33" s="169" t="s">
        <v>90</v>
      </c>
      <c r="F33" s="169" t="s">
        <v>153</v>
      </c>
    </row>
    <row r="34" spans="1:9" ht="16" customHeight="1" x14ac:dyDescent="0.2">
      <c r="A34" s="157"/>
      <c r="B34" s="169" t="s">
        <v>28</v>
      </c>
      <c r="C34" s="278">
        <v>0.2</v>
      </c>
      <c r="D34" s="178" t="s">
        <v>59</v>
      </c>
      <c r="E34" s="178" t="s">
        <v>60</v>
      </c>
      <c r="F34" s="169" t="s">
        <v>152</v>
      </c>
    </row>
    <row r="35" spans="1:9" ht="17" customHeight="1" x14ac:dyDescent="0.2">
      <c r="A35" s="157"/>
      <c r="B35" s="157"/>
      <c r="C35" s="157"/>
      <c r="D35" s="157"/>
      <c r="E35" s="157"/>
      <c r="F35" s="157"/>
    </row>
    <row r="36" spans="1:9" ht="16" customHeight="1" x14ac:dyDescent="0.2">
      <c r="A36" s="169" t="s">
        <v>150</v>
      </c>
      <c r="B36" s="169" t="s">
        <v>28</v>
      </c>
      <c r="C36" s="278">
        <v>0.2</v>
      </c>
      <c r="D36" s="178" t="s">
        <v>62</v>
      </c>
      <c r="E36" s="178" t="s">
        <v>63</v>
      </c>
      <c r="F36" s="169" t="s">
        <v>152</v>
      </c>
    </row>
    <row r="37" spans="1:9" ht="16" customHeight="1" x14ac:dyDescent="0.2">
      <c r="A37" s="169" t="s">
        <v>183</v>
      </c>
      <c r="B37" s="169" t="s">
        <v>159</v>
      </c>
      <c r="C37" s="277">
        <v>0.3</v>
      </c>
      <c r="D37" s="169" t="s">
        <v>77</v>
      </c>
      <c r="E37" s="169" t="s">
        <v>78</v>
      </c>
      <c r="F37" s="169" t="s">
        <v>152</v>
      </c>
    </row>
    <row r="38" spans="1:9" ht="16" customHeight="1" x14ac:dyDescent="0.2">
      <c r="A38" s="157"/>
      <c r="B38" s="169" t="s">
        <v>159</v>
      </c>
      <c r="C38" s="277">
        <v>0.3</v>
      </c>
      <c r="D38" s="169" t="s">
        <v>250</v>
      </c>
      <c r="E38" s="169" t="s">
        <v>200</v>
      </c>
      <c r="F38" s="169" t="s">
        <v>153</v>
      </c>
    </row>
    <row r="39" spans="1:9" ht="16" customHeight="1" x14ac:dyDescent="0.2">
      <c r="A39" s="157"/>
      <c r="B39" s="157"/>
      <c r="C39" s="157"/>
      <c r="D39" s="157"/>
      <c r="E39" s="157"/>
      <c r="F39" s="157"/>
    </row>
    <row r="40" spans="1:9" ht="16" customHeight="1" x14ac:dyDescent="0.2">
      <c r="A40" s="169" t="s">
        <v>151</v>
      </c>
      <c r="B40" s="169" t="s">
        <v>159</v>
      </c>
      <c r="C40" s="277">
        <v>0.45</v>
      </c>
      <c r="D40" s="169" t="s">
        <v>79</v>
      </c>
      <c r="E40" s="169" t="s">
        <v>80</v>
      </c>
      <c r="F40" s="169" t="s">
        <v>152</v>
      </c>
      <c r="H40" s="194"/>
      <c r="I40" s="169" t="s">
        <v>173</v>
      </c>
    </row>
    <row r="41" spans="1:9" ht="16" customHeight="1" x14ac:dyDescent="0.2">
      <c r="A41" s="169" t="s">
        <v>184</v>
      </c>
      <c r="B41" s="169" t="s">
        <v>159</v>
      </c>
      <c r="C41" s="277">
        <v>0.3</v>
      </c>
      <c r="D41" s="169" t="s">
        <v>201</v>
      </c>
      <c r="E41" s="169" t="s">
        <v>251</v>
      </c>
      <c r="F41" s="169" t="s">
        <v>153</v>
      </c>
      <c r="H41" s="172"/>
      <c r="I41" s="169" t="s">
        <v>174</v>
      </c>
    </row>
    <row r="42" spans="1:9" ht="16" customHeight="1" x14ac:dyDescent="0.2">
      <c r="A42" s="157"/>
      <c r="B42" s="169" t="s">
        <v>159</v>
      </c>
      <c r="C42" s="277">
        <v>0.35</v>
      </c>
      <c r="D42" s="169" t="s">
        <v>202</v>
      </c>
      <c r="E42" s="169" t="s">
        <v>252</v>
      </c>
      <c r="F42" s="169" t="s">
        <v>153</v>
      </c>
      <c r="H42" s="178"/>
      <c r="I42" s="169" t="s">
        <v>175</v>
      </c>
    </row>
    <row r="43" spans="1:9" ht="16" customHeight="1" x14ac:dyDescent="0.2">
      <c r="A43" s="157"/>
      <c r="B43" s="157"/>
      <c r="C43" s="157"/>
      <c r="D43" s="157"/>
      <c r="E43" s="157"/>
      <c r="F43" s="157"/>
    </row>
    <row r="44" spans="1:9" ht="16" customHeight="1" x14ac:dyDescent="0.2">
      <c r="A44" s="169" t="s">
        <v>273</v>
      </c>
      <c r="B44" s="169" t="s">
        <v>159</v>
      </c>
      <c r="C44" s="278">
        <v>0.2</v>
      </c>
      <c r="D44" s="178" t="s">
        <v>190</v>
      </c>
      <c r="E44" s="178" t="s">
        <v>191</v>
      </c>
      <c r="F44" s="169" t="s">
        <v>153</v>
      </c>
    </row>
    <row r="45" spans="1:9" ht="16" customHeight="1" x14ac:dyDescent="0.2">
      <c r="A45" s="169" t="s">
        <v>274</v>
      </c>
      <c r="B45" s="169" t="s">
        <v>159</v>
      </c>
      <c r="C45" s="208">
        <v>0.2</v>
      </c>
      <c r="D45" s="209" t="s">
        <v>124</v>
      </c>
      <c r="E45" s="209" t="s">
        <v>125</v>
      </c>
      <c r="F45" s="169" t="s">
        <v>153</v>
      </c>
    </row>
    <row r="47" spans="1:9" ht="16" customHeight="1" x14ac:dyDescent="0.2">
      <c r="B47" s="291"/>
      <c r="C47" s="292"/>
      <c r="D47" s="293"/>
      <c r="E47" s="293"/>
      <c r="F47" s="291"/>
    </row>
    <row r="48" spans="1:9" ht="16" customHeight="1" x14ac:dyDescent="0.2">
      <c r="B48" s="291"/>
      <c r="C48" s="292"/>
      <c r="D48" s="293"/>
      <c r="E48" s="293"/>
      <c r="F48" s="291"/>
      <c r="G48" s="10"/>
    </row>
    <row r="49" spans="3:10" ht="16" customHeight="1" x14ac:dyDescent="0.2">
      <c r="G49" s="210"/>
    </row>
    <row r="50" spans="3:10" ht="16" customHeight="1" x14ac:dyDescent="0.2">
      <c r="C50" s="181"/>
      <c r="E50" s="171"/>
      <c r="G50" s="271">
        <f>SUM(G3:G47)</f>
        <v>71.7</v>
      </c>
    </row>
    <row r="51" spans="3:10" ht="16" customHeight="1" x14ac:dyDescent="0.2">
      <c r="C51" s="181"/>
      <c r="F51" s="270" t="s">
        <v>229</v>
      </c>
      <c r="G51" s="276">
        <f>SUM(G50/19)</f>
        <v>3.7736842105263158</v>
      </c>
    </row>
    <row r="52" spans="3:10" ht="16" customHeight="1" x14ac:dyDescent="0.2">
      <c r="C52" s="181"/>
      <c r="F52" s="270"/>
      <c r="G52" s="273"/>
    </row>
    <row r="53" spans="3:10" ht="16" customHeight="1" x14ac:dyDescent="0.2">
      <c r="G53" s="271" t="s">
        <v>232</v>
      </c>
      <c r="H53" s="271" t="s">
        <v>233</v>
      </c>
      <c r="I53" s="271" t="s">
        <v>232</v>
      </c>
      <c r="J53" s="271" t="s">
        <v>233</v>
      </c>
    </row>
    <row r="54" spans="3:10" ht="16" customHeight="1" x14ac:dyDescent="0.2">
      <c r="F54" s="169" t="s">
        <v>230</v>
      </c>
      <c r="G54" s="274">
        <f>SUM(16/21)</f>
        <v>0.76190476190476186</v>
      </c>
      <c r="H54" s="274">
        <f>SUM(5/21)</f>
        <v>0.23809523809523808</v>
      </c>
      <c r="I54" s="271">
        <v>16</v>
      </c>
      <c r="J54" s="271">
        <v>5</v>
      </c>
    </row>
    <row r="55" spans="3:10" ht="16" customHeight="1" x14ac:dyDescent="0.2">
      <c r="F55" s="169" t="s">
        <v>231</v>
      </c>
      <c r="G55" s="274">
        <f>SUM(3/9)</f>
        <v>0.33333333333333331</v>
      </c>
      <c r="H55" s="274">
        <f>SUM(6/9)</f>
        <v>0.66666666666666663</v>
      </c>
      <c r="I55" s="271">
        <v>3</v>
      </c>
      <c r="J55" s="271">
        <v>6</v>
      </c>
    </row>
    <row r="56" spans="3:10" ht="16" customHeight="1" x14ac:dyDescent="0.2">
      <c r="H56" s="271"/>
      <c r="I56" s="275">
        <f>SUM(I54:I55)</f>
        <v>19</v>
      </c>
      <c r="J56" s="275">
        <f>SUM(J54:J55)</f>
        <v>11</v>
      </c>
    </row>
    <row r="58" spans="3:10" ht="16" customHeight="1" x14ac:dyDescent="0.2">
      <c r="I58" s="274">
        <f>SUM(I56/30)</f>
        <v>0.6333333333333333</v>
      </c>
      <c r="J58" s="274">
        <f>SUM(J56/30)</f>
        <v>0.36666666666666664</v>
      </c>
    </row>
    <row r="60" spans="3:10" ht="16" customHeight="1" x14ac:dyDescent="0.2">
      <c r="C60" s="181"/>
      <c r="E60" s="174"/>
    </row>
    <row r="61" spans="3:10" ht="16" customHeight="1" x14ac:dyDescent="0.2">
      <c r="C61" s="181"/>
      <c r="E61" s="174"/>
    </row>
    <row r="62" spans="3:10" ht="16" customHeight="1" x14ac:dyDescent="0.2">
      <c r="C62" s="181"/>
      <c r="E62" s="174"/>
    </row>
    <row r="63" spans="3:10" ht="16" customHeight="1" x14ac:dyDescent="0.2">
      <c r="C63" s="181"/>
      <c r="E63" s="174"/>
    </row>
    <row r="64" spans="3:10" ht="16" customHeight="1" x14ac:dyDescent="0.2">
      <c r="C64" s="181"/>
      <c r="E64" s="174"/>
    </row>
    <row r="65" spans="2:7" ht="16" customHeight="1" x14ac:dyDescent="0.2">
      <c r="E65" s="174"/>
    </row>
    <row r="66" spans="2:7" ht="16" customHeight="1" x14ac:dyDescent="0.2">
      <c r="C66" s="181"/>
      <c r="E66" s="175"/>
    </row>
    <row r="67" spans="2:7" ht="16" customHeight="1" x14ac:dyDescent="0.2">
      <c r="C67" s="181"/>
      <c r="E67" s="175"/>
    </row>
    <row r="68" spans="2:7" ht="16" customHeight="1" x14ac:dyDescent="0.2">
      <c r="C68" s="169"/>
    </row>
    <row r="72" spans="2:7" ht="16" customHeight="1" x14ac:dyDescent="0.2">
      <c r="B72" s="271"/>
      <c r="C72" s="169"/>
      <c r="G72" s="169"/>
    </row>
  </sheetData>
  <phoneticPr fontId="19" type="noConversion"/>
  <conditionalFormatting sqref="E3 E5:E6 E14:E16 E18:E19 E23:E30 E60:E67 E47:E48 E45">
    <cfRule type="endsWith" dxfId="10" priority="39" operator="endsWith" text="*">
      <formula>RIGHT((E3),LEN("*"))=("*")</formula>
    </cfRule>
  </conditionalFormatting>
  <conditionalFormatting sqref="E11:E12">
    <cfRule type="endsWith" dxfId="9" priority="37" operator="endsWith" text="*">
      <formula>RIGHT((E11),LEN("*"))=("*")</formula>
    </cfRule>
  </conditionalFormatting>
  <conditionalFormatting sqref="G48:G49">
    <cfRule type="colorScale" priority="499">
      <colorScale>
        <cfvo type="min"/>
        <cfvo type="percentile" val="50"/>
        <cfvo type="max"/>
        <color rgb="FF57BB8A"/>
        <color rgb="FFFFD966"/>
        <color rgb="FFE67C73"/>
      </colorScale>
    </cfRule>
  </conditionalFormatting>
  <conditionalFormatting sqref="L2:L12 E8:E9">
    <cfRule type="endsWith" dxfId="8"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9" bestFit="1" customWidth="1"/>
    <col min="2" max="2" width="10.83203125" style="169"/>
    <col min="3" max="3" width="11.6640625" style="171" bestFit="1" customWidth="1"/>
    <col min="4" max="4" width="12.1640625" style="169" bestFit="1" customWidth="1"/>
    <col min="5" max="5" width="53.1640625" style="169" bestFit="1" customWidth="1"/>
    <col min="6" max="6" width="13.33203125" style="169" bestFit="1" customWidth="1"/>
    <col min="7" max="8" width="10.83203125" style="169"/>
    <col min="9" max="9" width="11.6640625" style="169" bestFit="1" customWidth="1"/>
    <col min="10" max="10" width="9.33203125" style="169" bestFit="1" customWidth="1"/>
    <col min="11" max="11" width="11.6640625" style="169" bestFit="1" customWidth="1"/>
    <col min="12" max="12" width="28.83203125" style="169" bestFit="1" customWidth="1"/>
    <col min="13" max="16384" width="10.83203125" style="169"/>
  </cols>
  <sheetData>
    <row r="1" spans="1:12" s="182" customFormat="1" ht="16" customHeight="1" x14ac:dyDescent="0.2">
      <c r="A1" s="182" t="s">
        <v>141</v>
      </c>
      <c r="B1" s="182" t="s">
        <v>157</v>
      </c>
      <c r="C1" s="183" t="s">
        <v>162</v>
      </c>
      <c r="D1" s="182" t="s">
        <v>163</v>
      </c>
      <c r="E1" s="182" t="s">
        <v>164</v>
      </c>
      <c r="F1" s="182" t="s">
        <v>158</v>
      </c>
      <c r="G1" s="182" t="s">
        <v>136</v>
      </c>
      <c r="I1" s="182" t="s">
        <v>166</v>
      </c>
      <c r="J1" s="182" t="s">
        <v>167</v>
      </c>
      <c r="K1" s="183" t="s">
        <v>168</v>
      </c>
      <c r="L1" s="182" t="s">
        <v>169</v>
      </c>
    </row>
    <row r="2" spans="1:12" ht="16" customHeight="1" x14ac:dyDescent="0.2">
      <c r="I2" s="169">
        <v>1</v>
      </c>
      <c r="J2" s="171">
        <v>0.5</v>
      </c>
      <c r="K2" s="169" t="s">
        <v>38</v>
      </c>
      <c r="L2" s="174" t="s">
        <v>39</v>
      </c>
    </row>
    <row r="3" spans="1:12" ht="16" customHeight="1" x14ac:dyDescent="0.2">
      <c r="A3" s="169" t="s">
        <v>140</v>
      </c>
      <c r="B3" s="172" t="s">
        <v>16</v>
      </c>
      <c r="C3" s="176">
        <v>0.16</v>
      </c>
      <c r="D3" s="172" t="s">
        <v>138</v>
      </c>
      <c r="E3" s="173" t="s">
        <v>12</v>
      </c>
      <c r="F3" s="169" t="s">
        <v>152</v>
      </c>
      <c r="I3" s="169">
        <v>5</v>
      </c>
      <c r="J3" s="171">
        <v>0.5</v>
      </c>
      <c r="K3" s="169" t="s">
        <v>83</v>
      </c>
      <c r="L3" s="174" t="s">
        <v>84</v>
      </c>
    </row>
    <row r="4" spans="1:12" ht="16" customHeight="1" x14ac:dyDescent="0.2">
      <c r="I4" s="169">
        <v>11</v>
      </c>
      <c r="J4" s="171">
        <v>0.45</v>
      </c>
      <c r="K4" s="169" t="s">
        <v>79</v>
      </c>
      <c r="L4" s="174" t="s">
        <v>80</v>
      </c>
    </row>
    <row r="5" spans="1:12" ht="16" customHeight="1" x14ac:dyDescent="0.2">
      <c r="A5" s="169" t="s">
        <v>139</v>
      </c>
      <c r="B5" s="172" t="s">
        <v>16</v>
      </c>
      <c r="C5" s="176">
        <v>0.17</v>
      </c>
      <c r="D5" s="172" t="s">
        <v>20</v>
      </c>
      <c r="E5" s="173" t="s">
        <v>21</v>
      </c>
      <c r="F5" s="169" t="s">
        <v>152</v>
      </c>
      <c r="G5" s="169">
        <v>34</v>
      </c>
      <c r="I5" s="169">
        <v>4</v>
      </c>
      <c r="J5" s="171">
        <v>0.4</v>
      </c>
      <c r="K5" s="169" t="s">
        <v>52</v>
      </c>
      <c r="L5" s="174" t="s">
        <v>53</v>
      </c>
    </row>
    <row r="6" spans="1:12" ht="16" customHeight="1" x14ac:dyDescent="0.2">
      <c r="B6" s="172" t="s">
        <v>16</v>
      </c>
      <c r="C6" s="176">
        <v>0.1</v>
      </c>
      <c r="D6" s="172" t="s">
        <v>22</v>
      </c>
      <c r="E6" s="173" t="s">
        <v>23</v>
      </c>
      <c r="F6" s="169" t="s">
        <v>152</v>
      </c>
      <c r="G6" s="169">
        <v>38</v>
      </c>
      <c r="I6" s="169">
        <v>2</v>
      </c>
      <c r="J6" s="171">
        <v>0.35</v>
      </c>
      <c r="K6" s="169" t="s">
        <v>49</v>
      </c>
      <c r="L6" s="174" t="s">
        <v>50</v>
      </c>
    </row>
    <row r="7" spans="1:12" ht="16" customHeight="1" x14ac:dyDescent="0.2">
      <c r="I7" s="169">
        <v>9</v>
      </c>
      <c r="J7" s="171">
        <v>0.33</v>
      </c>
      <c r="K7" s="169" t="s">
        <v>74</v>
      </c>
      <c r="L7" s="174" t="s">
        <v>75</v>
      </c>
    </row>
    <row r="8" spans="1:12" ht="16" customHeight="1" x14ac:dyDescent="0.2">
      <c r="A8" s="169" t="s">
        <v>142</v>
      </c>
      <c r="B8" s="172" t="s">
        <v>16</v>
      </c>
      <c r="C8" s="176">
        <v>0.5</v>
      </c>
      <c r="D8" s="172" t="s">
        <v>38</v>
      </c>
      <c r="E8" s="173" t="s">
        <v>39</v>
      </c>
      <c r="F8" s="169" t="s">
        <v>152</v>
      </c>
      <c r="I8" s="169">
        <v>13</v>
      </c>
      <c r="J8" s="171">
        <v>0.31</v>
      </c>
      <c r="K8" s="169" t="s">
        <v>118</v>
      </c>
      <c r="L8" s="175" t="s">
        <v>119</v>
      </c>
    </row>
    <row r="9" spans="1:12" ht="16" customHeight="1" x14ac:dyDescent="0.2">
      <c r="B9" s="172" t="s">
        <v>16</v>
      </c>
      <c r="C9" s="176">
        <v>0.35</v>
      </c>
      <c r="D9" s="172" t="s">
        <v>49</v>
      </c>
      <c r="E9" s="173" t="s">
        <v>50</v>
      </c>
      <c r="F9" s="169" t="s">
        <v>152</v>
      </c>
      <c r="I9" s="169">
        <v>10</v>
      </c>
      <c r="J9" s="171">
        <v>0.3</v>
      </c>
      <c r="K9" s="169" t="s">
        <v>77</v>
      </c>
      <c r="L9" s="174" t="s">
        <v>78</v>
      </c>
    </row>
    <row r="10" spans="1:12" ht="16" customHeight="1" x14ac:dyDescent="0.2">
      <c r="B10" s="172" t="s">
        <v>16</v>
      </c>
      <c r="C10" s="176">
        <v>0.28000000000000003</v>
      </c>
      <c r="D10" s="172" t="s">
        <v>44</v>
      </c>
      <c r="E10" s="173" t="s">
        <v>45</v>
      </c>
      <c r="F10" s="169" t="s">
        <v>152</v>
      </c>
      <c r="I10" s="169">
        <v>12</v>
      </c>
      <c r="J10" s="171">
        <v>0.3</v>
      </c>
      <c r="K10" s="169" t="s">
        <v>89</v>
      </c>
      <c r="L10" s="174" t="s">
        <v>90</v>
      </c>
    </row>
    <row r="11" spans="1:12" ht="16" customHeight="1" x14ac:dyDescent="0.2">
      <c r="E11" s="174"/>
      <c r="J11" s="171"/>
      <c r="L11" s="174"/>
    </row>
    <row r="12" spans="1:12" ht="16" customHeight="1" x14ac:dyDescent="0.2">
      <c r="A12" s="169" t="s">
        <v>143</v>
      </c>
      <c r="B12" s="172" t="s">
        <v>161</v>
      </c>
      <c r="C12" s="176">
        <v>0.4</v>
      </c>
      <c r="D12" s="172" t="s">
        <v>52</v>
      </c>
      <c r="E12" s="173" t="s">
        <v>53</v>
      </c>
      <c r="I12" s="169">
        <v>6</v>
      </c>
      <c r="J12" s="171">
        <v>0.3</v>
      </c>
      <c r="K12" s="169" t="s">
        <v>86</v>
      </c>
      <c r="L12" s="174" t="s">
        <v>87</v>
      </c>
    </row>
    <row r="13" spans="1:12" ht="16" customHeight="1" x14ac:dyDescent="0.2">
      <c r="B13" s="172" t="s">
        <v>28</v>
      </c>
      <c r="C13" s="176">
        <v>0.25</v>
      </c>
      <c r="D13" s="172" t="s">
        <v>24</v>
      </c>
      <c r="E13" s="173" t="s">
        <v>25</v>
      </c>
      <c r="F13" s="169" t="s">
        <v>152</v>
      </c>
      <c r="I13" s="169">
        <v>3</v>
      </c>
      <c r="J13" s="171">
        <v>0.28000000000000003</v>
      </c>
      <c r="K13" s="169" t="s">
        <v>44</v>
      </c>
      <c r="L13" s="174" t="s">
        <v>45</v>
      </c>
    </row>
    <row r="14" spans="1:12" ht="16" customHeight="1" x14ac:dyDescent="0.2">
      <c r="B14" s="172" t="s">
        <v>28</v>
      </c>
      <c r="C14" s="176">
        <v>0.2</v>
      </c>
      <c r="D14" s="172" t="s">
        <v>31</v>
      </c>
      <c r="E14" s="173" t="s">
        <v>32</v>
      </c>
      <c r="F14" s="169" t="s">
        <v>152</v>
      </c>
      <c r="I14" s="169">
        <v>7</v>
      </c>
      <c r="J14" s="171">
        <v>0.25</v>
      </c>
      <c r="K14" s="169" t="s">
        <v>24</v>
      </c>
      <c r="L14" s="174" t="s">
        <v>25</v>
      </c>
    </row>
    <row r="15" spans="1:12" ht="16" customHeight="1" x14ac:dyDescent="0.2">
      <c r="C15" s="181"/>
      <c r="E15" s="174"/>
      <c r="J15" s="181"/>
      <c r="L15" s="174"/>
    </row>
    <row r="16" spans="1:12" ht="16" customHeight="1" x14ac:dyDescent="0.2">
      <c r="A16" s="169" t="s">
        <v>144</v>
      </c>
      <c r="B16" s="172" t="s">
        <v>159</v>
      </c>
      <c r="C16" s="176">
        <v>0.2</v>
      </c>
      <c r="D16" s="172" t="s">
        <v>81</v>
      </c>
      <c r="E16" s="173" t="s">
        <v>82</v>
      </c>
      <c r="F16" s="169" t="s">
        <v>152</v>
      </c>
      <c r="I16" s="169">
        <v>8</v>
      </c>
      <c r="J16" s="171">
        <v>0.22</v>
      </c>
      <c r="K16" s="169" t="s">
        <v>35</v>
      </c>
      <c r="L16" s="174" t="s">
        <v>36</v>
      </c>
    </row>
    <row r="17" spans="1:6" ht="16" customHeight="1" x14ac:dyDescent="0.2">
      <c r="B17" s="169" t="s">
        <v>28</v>
      </c>
      <c r="C17" s="203">
        <v>0.22</v>
      </c>
      <c r="D17" s="194" t="s">
        <v>35</v>
      </c>
      <c r="E17" s="202" t="s">
        <v>36</v>
      </c>
      <c r="F17" s="169" t="s">
        <v>152</v>
      </c>
    </row>
    <row r="18" spans="1:6" ht="16" customHeight="1" x14ac:dyDescent="0.2">
      <c r="C18" s="169"/>
    </row>
    <row r="19" spans="1:6" ht="16" customHeight="1" x14ac:dyDescent="0.2">
      <c r="A19" s="169" t="s">
        <v>145</v>
      </c>
      <c r="B19" s="172" t="s">
        <v>159</v>
      </c>
      <c r="C19" s="176">
        <v>0.5</v>
      </c>
      <c r="D19" s="172" t="s">
        <v>83</v>
      </c>
      <c r="E19" s="173" t="s">
        <v>84</v>
      </c>
      <c r="F19" s="169" t="s">
        <v>152</v>
      </c>
    </row>
    <row r="20" spans="1:6" ht="16" customHeight="1" x14ac:dyDescent="0.2">
      <c r="B20" s="172" t="s">
        <v>159</v>
      </c>
      <c r="C20" s="176">
        <v>0.3</v>
      </c>
      <c r="D20" s="172" t="s">
        <v>86</v>
      </c>
      <c r="E20" s="173" t="s">
        <v>87</v>
      </c>
      <c r="F20" s="169" t="s">
        <v>153</v>
      </c>
    </row>
    <row r="21" spans="1:6" ht="16" customHeight="1" x14ac:dyDescent="0.2">
      <c r="C21" s="169"/>
    </row>
    <row r="22" spans="1:6" s="185" customFormat="1" ht="16" customHeight="1" x14ac:dyDescent="0.2">
      <c r="A22" s="184" t="s">
        <v>147</v>
      </c>
      <c r="C22" s="186"/>
    </row>
    <row r="23" spans="1:6" ht="16" customHeight="1" x14ac:dyDescent="0.2">
      <c r="A23" s="182"/>
      <c r="C23" s="181"/>
    </row>
    <row r="24" spans="1:6" ht="16" customHeight="1" x14ac:dyDescent="0.2">
      <c r="A24" s="169" t="s">
        <v>146</v>
      </c>
      <c r="B24" s="169" t="s">
        <v>159</v>
      </c>
      <c r="C24" s="171">
        <v>0.33</v>
      </c>
      <c r="D24" s="169" t="s">
        <v>74</v>
      </c>
      <c r="E24" s="174" t="s">
        <v>75</v>
      </c>
      <c r="F24" s="169" t="s">
        <v>152</v>
      </c>
    </row>
    <row r="25" spans="1:6" ht="16" customHeight="1" x14ac:dyDescent="0.2">
      <c r="B25" s="169" t="s">
        <v>159</v>
      </c>
      <c r="C25" s="171">
        <v>0.3</v>
      </c>
      <c r="D25" s="169" t="s">
        <v>77</v>
      </c>
      <c r="E25" s="174" t="s">
        <v>78</v>
      </c>
      <c r="F25" s="169" t="s">
        <v>152</v>
      </c>
    </row>
    <row r="26" spans="1:6" ht="16" customHeight="1" x14ac:dyDescent="0.2">
      <c r="B26" s="169" t="s">
        <v>159</v>
      </c>
      <c r="C26" s="171">
        <v>0.45</v>
      </c>
      <c r="D26" s="169" t="s">
        <v>79</v>
      </c>
      <c r="E26" s="174" t="s">
        <v>80</v>
      </c>
      <c r="F26" s="169" t="s">
        <v>152</v>
      </c>
    </row>
    <row r="28" spans="1:6" ht="16" customHeight="1" x14ac:dyDescent="0.2">
      <c r="A28" s="169" t="s">
        <v>148</v>
      </c>
      <c r="B28" s="172" t="s">
        <v>16</v>
      </c>
      <c r="C28" s="176">
        <v>0.2</v>
      </c>
      <c r="D28" s="195" t="s">
        <v>65</v>
      </c>
      <c r="E28" s="173" t="s">
        <v>66</v>
      </c>
      <c r="F28" s="169" t="s">
        <v>152</v>
      </c>
    </row>
    <row r="29" spans="1:6" ht="16" customHeight="1" x14ac:dyDescent="0.2">
      <c r="B29" s="172" t="s">
        <v>16</v>
      </c>
      <c r="C29" s="176">
        <v>0.2</v>
      </c>
      <c r="D29" s="195" t="s">
        <v>69</v>
      </c>
      <c r="E29" s="173" t="s">
        <v>70</v>
      </c>
      <c r="F29" s="169" t="s">
        <v>152</v>
      </c>
    </row>
    <row r="30" spans="1:6" ht="16" customHeight="1" x14ac:dyDescent="0.2">
      <c r="B30" s="172" t="s">
        <v>16</v>
      </c>
      <c r="C30" s="176">
        <v>0.1</v>
      </c>
      <c r="D30" s="195" t="s">
        <v>71</v>
      </c>
      <c r="E30" s="173" t="s">
        <v>72</v>
      </c>
      <c r="F30" s="169" t="s">
        <v>152</v>
      </c>
    </row>
    <row r="32" spans="1:6" ht="16" customHeight="1" x14ac:dyDescent="0.2">
      <c r="A32" s="169" t="s">
        <v>149</v>
      </c>
      <c r="B32" s="172" t="s">
        <v>28</v>
      </c>
      <c r="C32" s="176">
        <v>0.2</v>
      </c>
      <c r="D32" s="172" t="s">
        <v>55</v>
      </c>
      <c r="E32" s="269" t="s">
        <v>56</v>
      </c>
      <c r="F32" s="169" t="s">
        <v>152</v>
      </c>
    </row>
    <row r="33" spans="1:6" ht="16" customHeight="1" x14ac:dyDescent="0.2">
      <c r="B33" s="169" t="s">
        <v>28</v>
      </c>
      <c r="C33" s="177">
        <v>0.2</v>
      </c>
      <c r="D33" s="178" t="s">
        <v>59</v>
      </c>
      <c r="E33" s="180" t="s">
        <v>60</v>
      </c>
      <c r="F33" s="169" t="s">
        <v>152</v>
      </c>
    </row>
    <row r="34" spans="1:6" ht="16" customHeight="1" x14ac:dyDescent="0.2">
      <c r="B34" s="169" t="s">
        <v>28</v>
      </c>
      <c r="C34" s="177">
        <v>0.2</v>
      </c>
      <c r="D34" s="178" t="s">
        <v>62</v>
      </c>
      <c r="E34" s="180" t="s">
        <v>63</v>
      </c>
      <c r="F34" s="169" t="s">
        <v>152</v>
      </c>
    </row>
    <row r="36" spans="1:6" ht="16" customHeight="1" x14ac:dyDescent="0.2">
      <c r="A36" s="169" t="s">
        <v>150</v>
      </c>
      <c r="B36" s="169" t="s">
        <v>160</v>
      </c>
      <c r="C36" s="171">
        <v>0.3</v>
      </c>
      <c r="D36" s="169" t="s">
        <v>89</v>
      </c>
      <c r="E36" s="174" t="s">
        <v>90</v>
      </c>
      <c r="F36" s="169" t="s">
        <v>153</v>
      </c>
    </row>
    <row r="37" spans="1:6" ht="16" customHeight="1" x14ac:dyDescent="0.2">
      <c r="B37" s="169" t="s">
        <v>159</v>
      </c>
      <c r="C37" s="177">
        <v>0.2</v>
      </c>
      <c r="D37" s="178" t="s">
        <v>124</v>
      </c>
      <c r="E37" s="179" t="s">
        <v>125</v>
      </c>
      <c r="F37" s="169" t="s">
        <v>153</v>
      </c>
    </row>
    <row r="38" spans="1:6" ht="16" customHeight="1" x14ac:dyDescent="0.2">
      <c r="B38" s="169" t="s">
        <v>159</v>
      </c>
      <c r="C38" s="177">
        <v>0.2</v>
      </c>
      <c r="D38" s="178" t="s">
        <v>126</v>
      </c>
      <c r="E38" s="179" t="s">
        <v>127</v>
      </c>
      <c r="F38" s="169" t="s">
        <v>153</v>
      </c>
    </row>
    <row r="39" spans="1:6" ht="16" customHeight="1" x14ac:dyDescent="0.2">
      <c r="B39" s="169" t="s">
        <v>159</v>
      </c>
      <c r="C39" s="177">
        <v>0.2</v>
      </c>
      <c r="D39" s="178" t="s">
        <v>128</v>
      </c>
      <c r="E39" s="179" t="s">
        <v>129</v>
      </c>
      <c r="F39" s="169" t="s">
        <v>153</v>
      </c>
    </row>
    <row r="41" spans="1:6" ht="16" customHeight="1" x14ac:dyDescent="0.2">
      <c r="A41" s="169" t="s">
        <v>151</v>
      </c>
      <c r="B41" s="169" t="s">
        <v>97</v>
      </c>
      <c r="C41" s="171">
        <v>0.31</v>
      </c>
      <c r="D41" s="169" t="s">
        <v>118</v>
      </c>
      <c r="E41" s="175" t="s">
        <v>119</v>
      </c>
      <c r="F41" s="169" t="s">
        <v>153</v>
      </c>
    </row>
    <row r="42" spans="1:6" ht="16" customHeight="1" x14ac:dyDescent="0.2">
      <c r="B42" s="169" t="s">
        <v>28</v>
      </c>
      <c r="C42" s="177">
        <v>0.1</v>
      </c>
      <c r="D42" s="178" t="s">
        <v>111</v>
      </c>
      <c r="E42" s="179" t="s">
        <v>112</v>
      </c>
      <c r="F42" s="169" t="s">
        <v>153</v>
      </c>
    </row>
    <row r="44" spans="1:6" ht="16" customHeight="1" x14ac:dyDescent="0.2">
      <c r="B44" s="172" t="s">
        <v>16</v>
      </c>
      <c r="C44" s="176">
        <v>0.2</v>
      </c>
      <c r="D44" s="172" t="s">
        <v>81</v>
      </c>
      <c r="E44" s="193" t="s">
        <v>82</v>
      </c>
    </row>
  </sheetData>
  <conditionalFormatting sqref="E8:E17 E19:E20">
    <cfRule type="endsWith" dxfId="7" priority="10" operator="endsWith" text="*">
      <formula>RIGHT((E8),LEN("*"))=("*")</formula>
    </cfRule>
  </conditionalFormatting>
  <conditionalFormatting sqref="E24:E26">
    <cfRule type="endsWith" dxfId="6" priority="6" operator="endsWith" text="*">
      <formula>RIGHT((E24),LEN("*"))=("*")</formula>
    </cfRule>
  </conditionalFormatting>
  <conditionalFormatting sqref="E28:E30">
    <cfRule type="endsWith" dxfId="5" priority="4" operator="endsWith" text="*">
      <formula>RIGHT((E28),LEN("*"))=("*")</formula>
    </cfRule>
  </conditionalFormatting>
  <conditionalFormatting sqref="E32:E34">
    <cfRule type="endsWith" dxfId="4" priority="5" operator="endsWith" text="*">
      <formula>RIGHT((E32),LEN("*"))=("*")</formula>
    </cfRule>
  </conditionalFormatting>
  <conditionalFormatting sqref="E36:E39">
    <cfRule type="endsWith" dxfId="3" priority="3" operator="endsWith" text="*">
      <formula>RIGHT((E36),LEN("*"))=("*")</formula>
    </cfRule>
  </conditionalFormatting>
  <conditionalFormatting sqref="E41:E42">
    <cfRule type="endsWith" dxfId="2" priority="2" operator="endsWith" text="*">
      <formula>RIGHT((E41),LEN("*"))=("*")</formula>
    </cfRule>
  </conditionalFormatting>
  <conditionalFormatting sqref="E44">
    <cfRule type="endsWith" dxfId="1" priority="1" operator="endsWith" text="*">
      <formula>RIGHT((E44),LEN("*"))=("*")</formula>
    </cfRule>
  </conditionalFormatting>
  <conditionalFormatting sqref="L2:L16 E3 E5:E6">
    <cfRule type="endsWith" dxfId="0"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29"/>
  <sheetViews>
    <sheetView topLeftCell="A3" zoomScale="125" workbookViewId="0">
      <selection activeCell="B10" sqref="B10"/>
    </sheetView>
  </sheetViews>
  <sheetFormatPr baseColWidth="10" defaultRowHeight="13" x14ac:dyDescent="0.15"/>
  <cols>
    <col min="1" max="1" width="10.83203125" style="159"/>
    <col min="2" max="2" width="90.83203125" customWidth="1"/>
  </cols>
  <sheetData>
    <row r="1" spans="1:2" s="187" customFormat="1" x14ac:dyDescent="0.15">
      <c r="A1" s="189" t="s">
        <v>163</v>
      </c>
      <c r="B1" s="190" t="s">
        <v>171</v>
      </c>
    </row>
    <row r="2" spans="1:2" s="187" customFormat="1" ht="108" customHeight="1" x14ac:dyDescent="0.15">
      <c r="A2" s="158">
        <v>5303</v>
      </c>
      <c r="B2" s="188" t="s">
        <v>172</v>
      </c>
    </row>
    <row r="3" spans="1:2" ht="28" x14ac:dyDescent="0.15">
      <c r="A3" s="158">
        <v>5304</v>
      </c>
      <c r="B3" s="188" t="s">
        <v>170</v>
      </c>
    </row>
    <row r="5" spans="1:2" x14ac:dyDescent="0.15">
      <c r="A5" s="157" t="s">
        <v>187</v>
      </c>
      <c r="B5" s="157" t="s">
        <v>194</v>
      </c>
    </row>
    <row r="6" spans="1:2" x14ac:dyDescent="0.15">
      <c r="A6" s="157"/>
      <c r="B6" s="157"/>
    </row>
    <row r="7" spans="1:2" x14ac:dyDescent="0.15">
      <c r="A7" s="157"/>
      <c r="B7" s="157"/>
    </row>
    <row r="8" spans="1:2" ht="14" x14ac:dyDescent="0.15">
      <c r="A8" s="157">
        <v>5011</v>
      </c>
      <c r="B8" s="205" t="s">
        <v>195</v>
      </c>
    </row>
    <row r="9" spans="1:2" ht="58" x14ac:dyDescent="0.15">
      <c r="A9" s="157">
        <v>5012</v>
      </c>
      <c r="B9" s="206" t="s">
        <v>196</v>
      </c>
    </row>
    <row r="10" spans="1:2" ht="72" x14ac:dyDescent="0.15">
      <c r="A10" s="157">
        <v>5003</v>
      </c>
      <c r="B10" s="206" t="s">
        <v>197</v>
      </c>
    </row>
    <row r="14" spans="1:2" x14ac:dyDescent="0.15">
      <c r="A14" s="159">
        <v>5511</v>
      </c>
      <c r="B14" t="s">
        <v>234</v>
      </c>
    </row>
    <row r="15" spans="1:2" x14ac:dyDescent="0.15">
      <c r="B15" t="s">
        <v>235</v>
      </c>
    </row>
    <row r="16" spans="1:2" x14ac:dyDescent="0.15">
      <c r="B16" t="s">
        <v>236</v>
      </c>
    </row>
    <row r="17" spans="2:2" x14ac:dyDescent="0.15">
      <c r="B17" t="s">
        <v>237</v>
      </c>
    </row>
    <row r="18" spans="2:2" x14ac:dyDescent="0.15">
      <c r="B18" t="s">
        <v>238</v>
      </c>
    </row>
    <row r="19" spans="2:2" x14ac:dyDescent="0.15">
      <c r="B19" t="s">
        <v>239</v>
      </c>
    </row>
    <row r="20" spans="2:2" x14ac:dyDescent="0.15">
      <c r="B20" t="s">
        <v>240</v>
      </c>
    </row>
    <row r="21" spans="2:2" x14ac:dyDescent="0.15">
      <c r="B21" t="s">
        <v>241</v>
      </c>
    </row>
    <row r="22" spans="2:2" x14ac:dyDescent="0.15">
      <c r="B22" t="s">
        <v>242</v>
      </c>
    </row>
    <row r="23" spans="2:2" x14ac:dyDescent="0.15">
      <c r="B23" t="s">
        <v>243</v>
      </c>
    </row>
    <row r="24" spans="2:2" x14ac:dyDescent="0.15">
      <c r="B24" t="s">
        <v>244</v>
      </c>
    </row>
    <row r="25" spans="2:2" x14ac:dyDescent="0.15">
      <c r="B25" t="s">
        <v>245</v>
      </c>
    </row>
    <row r="26" spans="2:2" x14ac:dyDescent="0.15">
      <c r="B26" t="s">
        <v>246</v>
      </c>
    </row>
    <row r="27" spans="2:2" x14ac:dyDescent="0.15">
      <c r="B27" t="s">
        <v>247</v>
      </c>
    </row>
    <row r="28" spans="2:2" x14ac:dyDescent="0.15">
      <c r="B28" t="s">
        <v>248</v>
      </c>
    </row>
    <row r="29" spans="2:2" x14ac:dyDescent="0.15">
      <c r="B29" t="s">
        <v>249</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2024-09-28T01:30:00Z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