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ollo\apollo\"/>
    </mc:Choice>
  </mc:AlternateContent>
  <xr:revisionPtr revIDLastSave="0" documentId="13_ncr:1_{DD5C9D51-C296-401F-B90C-185FB5612E3B}" xr6:coauthVersionLast="47" xr6:coauthVersionMax="47" xr10:uidLastSave="{00000000-0000-0000-0000-000000000000}"/>
  <bookViews>
    <workbookView xWindow="-108" yWindow="-108" windowWidth="23256" windowHeight="12456" firstSheet="1" activeTab="1" xr2:uid="{F7484BAD-0C7B-4831-8AD3-F9DA348BFDFE}"/>
  </bookViews>
  <sheets>
    <sheet name="Compound_Formulation" sheetId="1" r:id="rId1"/>
    <sheet name="Compound_Evaluation_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K49" i="2" l="1"/>
  <c r="CM7" i="2"/>
  <c r="CL7" i="2"/>
  <c r="CM6" i="2"/>
  <c r="CL6" i="2"/>
  <c r="B50" i="2" l="1"/>
  <c r="CB49" i="2"/>
  <c r="BZ49" i="2"/>
  <c r="BY49" i="2"/>
  <c r="BX49" i="2"/>
  <c r="BW49" i="2"/>
  <c r="BV49" i="2"/>
  <c r="BU49" i="2"/>
  <c r="Z48" i="2"/>
  <c r="Z47" i="2"/>
  <c r="E47" i="2"/>
  <c r="AA28" i="2"/>
  <c r="Z28" i="2"/>
  <c r="AE27" i="2"/>
  <c r="AD27" i="2"/>
  <c r="AC27" i="2"/>
  <c r="AB27" i="2"/>
  <c r="AA27" i="2"/>
  <c r="Z27" i="2"/>
  <c r="Y27" i="2"/>
  <c r="AV18" i="2"/>
  <c r="AU18" i="2"/>
  <c r="AT18" i="2"/>
  <c r="AS18" i="2"/>
  <c r="AR18" i="2"/>
  <c r="AQ18" i="2"/>
  <c r="AP18" i="2"/>
  <c r="AO18" i="2"/>
  <c r="AN18" i="2"/>
  <c r="AM18" i="2"/>
  <c r="CC9" i="2"/>
  <c r="CB9" i="2"/>
  <c r="CA9" i="2"/>
  <c r="E9" i="2"/>
  <c r="D9" i="2"/>
  <c r="C9" i="2"/>
  <c r="B9" i="2"/>
  <c r="CD8" i="2"/>
  <c r="CD9" i="2" s="1"/>
  <c r="CD6" i="2"/>
  <c r="CC6" i="2"/>
</calcChain>
</file>

<file path=xl/sharedStrings.xml><?xml version="1.0" encoding="utf-8"?>
<sst xmlns="http://schemas.openxmlformats.org/spreadsheetml/2006/main" count="340" uniqueCount="230">
  <si>
    <t>SAP Code</t>
  </si>
  <si>
    <t>Raw Material Name</t>
  </si>
  <si>
    <t>22CL66A-1</t>
  </si>
  <si>
    <t>22CL66A-2</t>
  </si>
  <si>
    <t>22CL66A-3</t>
  </si>
  <si>
    <t>22CL66A-4</t>
  </si>
  <si>
    <t>T8330</t>
  </si>
  <si>
    <t>22LP10.1</t>
  </si>
  <si>
    <t>22LP10.2</t>
  </si>
  <si>
    <t>22LP10.3</t>
  </si>
  <si>
    <t>21LP-11-1</t>
  </si>
  <si>
    <t>21LP-11-2</t>
  </si>
  <si>
    <t>21LP-11-3</t>
  </si>
  <si>
    <t>21LP-11-4</t>
  </si>
  <si>
    <t>21LP37.1</t>
  </si>
  <si>
    <t>21LP 37.2</t>
  </si>
  <si>
    <t>21LP 37.3</t>
  </si>
  <si>
    <t>RSS III</t>
  </si>
  <si>
    <t>TSR10</t>
  </si>
  <si>
    <t>TSR 20</t>
  </si>
  <si>
    <t>120010A</t>
  </si>
  <si>
    <t>No. 4 Ribbed smoked Sheet (RSS4-Ind)</t>
  </si>
  <si>
    <t>Special Grade ( Dirt Free) RSS - IV</t>
  </si>
  <si>
    <t>161238A</t>
  </si>
  <si>
    <t>Crumb Rubber</t>
  </si>
  <si>
    <t>HT Reclaim</t>
  </si>
  <si>
    <t>ESBR</t>
  </si>
  <si>
    <t>pbd-High Cis Br Nd</t>
  </si>
  <si>
    <t>PBD-High Cis Ni</t>
  </si>
  <si>
    <t>Bromobutyl Rubber HV</t>
  </si>
  <si>
    <t>SBR 4601</t>
  </si>
  <si>
    <t>SSBR 15% styrene, 30% vinyl, low Tg</t>
  </si>
  <si>
    <t>SBR 1502</t>
  </si>
  <si>
    <t>CD2109</t>
  </si>
  <si>
    <t>X150056</t>
  </si>
  <si>
    <t>BC2207</t>
  </si>
  <si>
    <t>X160715</t>
  </si>
  <si>
    <t>DC02</t>
  </si>
  <si>
    <t>Gum Rosin</t>
  </si>
  <si>
    <t> </t>
  </si>
  <si>
    <t>N134 SAF Carbon Black</t>
  </si>
  <si>
    <t>N220 ISAF Carbon Black</t>
  </si>
  <si>
    <t>N 330 Carbon Black</t>
  </si>
  <si>
    <t>N 339 Carbon Black</t>
  </si>
  <si>
    <t>N660 GPF Carbon black</t>
  </si>
  <si>
    <t>HMMM (Hexa Methoxy methyl melamine) 72%</t>
  </si>
  <si>
    <t>X160363</t>
  </si>
  <si>
    <t>Si363</t>
  </si>
  <si>
    <t>Active Silica Granular 175 sq.m/g</t>
  </si>
  <si>
    <t>TESPD-Bis(triethxysilylpropyl) disulfide</t>
  </si>
  <si>
    <t>Sliane X 266S</t>
  </si>
  <si>
    <t>RAE Process oil, Free of labeling</t>
  </si>
  <si>
    <t>Hydrocarbon Homogenizing Resin</t>
  </si>
  <si>
    <t>Struktol HT 105</t>
  </si>
  <si>
    <t xml:space="preserve">Plasticiser Structol VP 1454 blend of fatty acid amide </t>
  </si>
  <si>
    <t>161939A</t>
  </si>
  <si>
    <t>Dispersing aid blend of Zn soaps of unsaturated high mol wt fatty acid &amp; their esters</t>
  </si>
  <si>
    <t>Aliphatic resin</t>
  </si>
  <si>
    <t>Phenol Formaldehyde Resin (25 kg bags)</t>
  </si>
  <si>
    <t>DCPD</t>
  </si>
  <si>
    <t>PF resin  TMOD 7.5% HMT</t>
  </si>
  <si>
    <t>RF Resin</t>
  </si>
  <si>
    <t>Koresin</t>
  </si>
  <si>
    <t>Vulcuran</t>
  </si>
  <si>
    <t>Peptizer</t>
  </si>
  <si>
    <t>Zinc Oxide -Indirect</t>
  </si>
  <si>
    <t>Stearic acid</t>
  </si>
  <si>
    <t>Cobalt Borate Alkanoate</t>
  </si>
  <si>
    <t>Cobalt Stearate</t>
  </si>
  <si>
    <t>Resorcinol 66.7% / St. acid 33.3% Melt</t>
  </si>
  <si>
    <t>162502A</t>
  </si>
  <si>
    <t>Ozone Protecting Wax PE</t>
  </si>
  <si>
    <t>Antioxidant 6PPD</t>
  </si>
  <si>
    <t>Antioxidant TMQ</t>
  </si>
  <si>
    <t>Insoluble Sulphur Oil Treated 33%</t>
  </si>
  <si>
    <t>Insoluble Sulphur Oil Treated 20%</t>
  </si>
  <si>
    <t>Sulphur Soluble Fg No.1 0.5% Oil Based</t>
  </si>
  <si>
    <t>Accelerator - DPG</t>
  </si>
  <si>
    <t>Accelerator - DCBS</t>
  </si>
  <si>
    <t>Accelerator TBBS</t>
  </si>
  <si>
    <t>Accelerator CBS</t>
  </si>
  <si>
    <t>TBSI</t>
  </si>
  <si>
    <t>Accelerator TBzTD</t>
  </si>
  <si>
    <t>Accelerator - MBTS</t>
  </si>
  <si>
    <t xml:space="preserve">PVI - Retarder </t>
  </si>
  <si>
    <t>Test Parameters</t>
  </si>
  <si>
    <t>SET(%)</t>
  </si>
  <si>
    <t>21LP38.1</t>
  </si>
  <si>
    <t>21LP 38.2</t>
  </si>
  <si>
    <t>21LP 38.3</t>
  </si>
  <si>
    <t>21LP 38.4</t>
  </si>
  <si>
    <t>21LP38.5</t>
  </si>
  <si>
    <t>21LP 38.6</t>
  </si>
  <si>
    <t>21LP 38.7</t>
  </si>
  <si>
    <t>21LP 38.8</t>
  </si>
  <si>
    <t>22CL52A-1</t>
  </si>
  <si>
    <t>22CL52A-2.1</t>
  </si>
  <si>
    <t>22CL52A-2.2</t>
  </si>
  <si>
    <t>22CL52A-3</t>
  </si>
  <si>
    <t>22CL52A-4</t>
  </si>
  <si>
    <t>22CL52A-5</t>
  </si>
  <si>
    <t>22CL52A-6</t>
  </si>
  <si>
    <t>22CL55A1</t>
  </si>
  <si>
    <t>22CL55A2</t>
  </si>
  <si>
    <t>22CL55A3</t>
  </si>
  <si>
    <t>22CL55A4</t>
  </si>
  <si>
    <t>AXV-140B1 22CL56A1</t>
  </si>
  <si>
    <t>22CL56A2</t>
  </si>
  <si>
    <t>22CL56A3</t>
  </si>
  <si>
    <t>22CL61A1</t>
  </si>
  <si>
    <t>22CL61A2</t>
  </si>
  <si>
    <t>22CL61A3</t>
  </si>
  <si>
    <t>22CL61A4</t>
  </si>
  <si>
    <t>22CL61A5</t>
  </si>
  <si>
    <t>22CL61A6</t>
  </si>
  <si>
    <t>22CL61A7</t>
  </si>
  <si>
    <t>22CL61A8</t>
  </si>
  <si>
    <t>22CL61A9</t>
  </si>
  <si>
    <t>22CL61A10</t>
  </si>
  <si>
    <t>22CL61B1</t>
  </si>
  <si>
    <t>22CL61B2</t>
  </si>
  <si>
    <t>22CL61B3</t>
  </si>
  <si>
    <t>22CL61B4</t>
  </si>
  <si>
    <t>22CL61B5</t>
  </si>
  <si>
    <t>22CL61B6</t>
  </si>
  <si>
    <t>22CL61C1</t>
  </si>
  <si>
    <t>22CL61C2</t>
  </si>
  <si>
    <t>22CL61C3</t>
  </si>
  <si>
    <t>22CL61C4</t>
  </si>
  <si>
    <t>22CL61D1</t>
  </si>
  <si>
    <t>22CL61D2</t>
  </si>
  <si>
    <t>22CL61D3</t>
  </si>
  <si>
    <t>22CL61D4</t>
  </si>
  <si>
    <t>22CL61D5</t>
  </si>
  <si>
    <t>22CL61D6</t>
  </si>
  <si>
    <t>22CL61D7</t>
  </si>
  <si>
    <t>22CL61D8</t>
  </si>
  <si>
    <t>22CL64A1</t>
  </si>
  <si>
    <t>22CL64A2</t>
  </si>
  <si>
    <t>22CL64A3</t>
  </si>
  <si>
    <t>22CL64A4</t>
  </si>
  <si>
    <t>22CL64A5</t>
  </si>
  <si>
    <t>22CL64A6</t>
  </si>
  <si>
    <t xml:space="preserve">22LP 2A1  </t>
  </si>
  <si>
    <t xml:space="preserve">22LP 2A2     </t>
  </si>
  <si>
    <t>22LP 2A3</t>
  </si>
  <si>
    <t>22LP 2A4</t>
  </si>
  <si>
    <t>22LP 2A5</t>
  </si>
  <si>
    <t>22LP 2A6</t>
  </si>
  <si>
    <t xml:space="preserve">22LP 2B1     </t>
  </si>
  <si>
    <t>22LP 2B2</t>
  </si>
  <si>
    <t>22LP 2B3</t>
  </si>
  <si>
    <t>22LP 2B5</t>
  </si>
  <si>
    <t>121003A</t>
  </si>
  <si>
    <t>RSS3 local</t>
  </si>
  <si>
    <t>120020A</t>
  </si>
  <si>
    <t>ISNR 20</t>
  </si>
  <si>
    <t>MS466</t>
  </si>
  <si>
    <t>130962B</t>
  </si>
  <si>
    <t>Ultrafine Reclaim</t>
  </si>
  <si>
    <t>Aromatic Oil</t>
  </si>
  <si>
    <t>N326</t>
  </si>
  <si>
    <t>N550 Carbon Black</t>
  </si>
  <si>
    <t>DC01</t>
  </si>
  <si>
    <t>X160716</t>
  </si>
  <si>
    <t>Hydrazide</t>
  </si>
  <si>
    <t>China Clay</t>
  </si>
  <si>
    <t>AMS Resin</t>
  </si>
  <si>
    <t>XXXXXX</t>
  </si>
  <si>
    <t>Dispersing Agent</t>
  </si>
  <si>
    <t>MC Wax</t>
  </si>
  <si>
    <t>Accelerator -TMTD</t>
  </si>
  <si>
    <t>Perkalink 900</t>
  </si>
  <si>
    <t>Hardness(Shore A) Unaged Condition - 160⁰C/15 minutes</t>
  </si>
  <si>
    <t>50% Modulus(MPa) Unaged Condition - 160⁰C/15 minutes</t>
  </si>
  <si>
    <t>100% Modulus(MPa) Unaged Condition - 160⁰C/15 minutes</t>
  </si>
  <si>
    <t>200% Modulus(MPa) Unaged Condition - 160⁰C/15 minutes</t>
  </si>
  <si>
    <t>300% Modulus(MPa) Unaged Condition - 160⁰C/15 minutes</t>
  </si>
  <si>
    <t>Tensile strength(MPa) Unaged Condition - 160⁰C/15 minutes</t>
  </si>
  <si>
    <t>Elongation at break (% ) Unaged Condition - 160⁰C/15 minutes</t>
  </si>
  <si>
    <t>Toughness Unaged Condition - 160⁰C/15 minutes</t>
  </si>
  <si>
    <t>Tear strength (N/mm)   Unaged Condition - 160⁰C/15 minutes</t>
  </si>
  <si>
    <t>Bulk tear strength(N)-unaged Condition - 160⁰C/15 minutes</t>
  </si>
  <si>
    <t>Hardness(Shore A) Unaged Condition - 160⁰C/30 minutes</t>
  </si>
  <si>
    <t>100% Modulus(MPa) Unaged Condition - 160⁰C/30 minutes</t>
  </si>
  <si>
    <t>200% Modulus(MPa) Unaged Condition - 160⁰C/30 minutes</t>
  </si>
  <si>
    <t>300% Modulus(MPa) Unaged Condition - 160⁰C/30 minutes</t>
  </si>
  <si>
    <t>Tensile strength(MPa) Unaged Condition - 160⁰C/30 minutes</t>
  </si>
  <si>
    <t>Elongation at break (% ) Unaged Condition - 160⁰C/30 minutes</t>
  </si>
  <si>
    <t>Toughness Unaged Condition - 160⁰C/30 minutes</t>
  </si>
  <si>
    <t>Tear strength (N/mm)   Unaged Condition - 160⁰C/30 minutes</t>
  </si>
  <si>
    <t>Bulk tear strength(N)-unaged Condition - 160⁰C/30 minutes</t>
  </si>
  <si>
    <r>
      <t>DIN Abrasion Loss (mm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)</t>
    </r>
  </si>
  <si>
    <r>
      <t>HBU (DT at Base)(</t>
    </r>
    <r>
      <rPr>
        <vertAlign val="super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C)</t>
    </r>
  </si>
  <si>
    <r>
      <t>HBU (DT at centre)(</t>
    </r>
    <r>
      <rPr>
        <vertAlign val="superscript"/>
        <sz val="11"/>
        <color rgb="FF000000"/>
        <rFont val="Calibri"/>
        <family val="2"/>
        <scheme val="minor"/>
      </rPr>
      <t>0</t>
    </r>
    <r>
      <rPr>
        <sz val="11"/>
        <color rgb="FF000000"/>
        <rFont val="Calibri"/>
        <family val="2"/>
        <scheme val="minor"/>
      </rPr>
      <t>C)</t>
    </r>
  </si>
  <si>
    <t>Abrasion Loss Index</t>
  </si>
  <si>
    <t>Slope ( 9 deg slip to 16 deg slip)</t>
  </si>
  <si>
    <t>Abrasion Loss (mg/m) (at100 N load, 8 km/h speed, 9⁰ slip angle)</t>
  </si>
  <si>
    <t>Abrasion Loss (mg/m)  (at100 N load, 8 km/h speed, 5.5⁰ slip angle)</t>
  </si>
  <si>
    <t>E' (MPa) @70C</t>
  </si>
  <si>
    <t>E" (MPa) @70C</t>
  </si>
  <si>
    <t>Tan delta @70C</t>
  </si>
  <si>
    <t>Loss Complience ( MPa-1) @70C</t>
  </si>
  <si>
    <t>22LP15.1</t>
  </si>
  <si>
    <t>22LP15.2</t>
  </si>
  <si>
    <t>22LP15.3</t>
  </si>
  <si>
    <t>22LP15.4</t>
  </si>
  <si>
    <t>22LP15.5</t>
  </si>
  <si>
    <t>X50S (Si-69 Solid)</t>
  </si>
  <si>
    <t>*</t>
  </si>
  <si>
    <t>75*</t>
  </si>
  <si>
    <t>Bulk tear strength(N) - aged (Aged-100⁰C-48Hrs)</t>
  </si>
  <si>
    <t>Tear strength (N/mm)  (Aged-100⁰C-48Hrs)</t>
  </si>
  <si>
    <t>Toughness (Aged-100⁰C-48Hrs)</t>
  </si>
  <si>
    <t>Elongation at break (% )  (Aged-100⁰C-48Hrs)</t>
  </si>
  <si>
    <t>Tensile strength(MPa)  (Aged-100⁰C-48Hrs)</t>
  </si>
  <si>
    <t>300% Modulus(MPa) (Aged-100⁰C-48Hrs)</t>
  </si>
  <si>
    <t>200% Modulus(MPa) (Aged-100⁰C-48Hrs)</t>
  </si>
  <si>
    <t>100% Modulus(MPa) (Aged-100⁰C-48Hrs)</t>
  </si>
  <si>
    <t>Hardness(Shore A) (Aged-100⁰C-48Hrs)</t>
  </si>
  <si>
    <t>Hardness(Shore A) (Aged-70⁰C-7Days)</t>
  </si>
  <si>
    <t>100% Modulus(MPa) (Aged-70⁰C-7Days)</t>
  </si>
  <si>
    <t>200% Modulus(MPa) (Aged-70⁰C-7Days)</t>
  </si>
  <si>
    <t>300% Modulus(MPa) (Aged-70⁰C-7Days)</t>
  </si>
  <si>
    <t>Tensile strength(MPa)  (Aged-70⁰C-7Days)</t>
  </si>
  <si>
    <t>Elongation at break (% ) (Aged-70⁰C-7Days)</t>
  </si>
  <si>
    <t>Toughness (Aged-70⁰C-7Days)</t>
  </si>
  <si>
    <t>Tear strength (N/mm)  (Aged-70⁰C-7Days)</t>
  </si>
  <si>
    <t>Bulk tear strength(N) (Aged-70⁰C-7Days)</t>
  </si>
  <si>
    <t>N234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</si>
</sst>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_ "/>
    <numFmt numFmtId="166" formatCode="0.0_ "/>
    <numFmt numFmtId="167" formatCode="0.000_ "/>
    <numFmt numFmtId="168" formatCode="0.000"/>
    <numFmt numFmtId="169" formatCode="0.0000"/>
    <numFmt numFmtId="170" formatCode="0.00_ "/>
    <numFmt numFmtId="171" formatCode="0.0000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34"/>
    </font>
    <font>
      <sz val="10"/>
      <color theme="1"/>
      <name val="Cambria"/>
      <family val="1"/>
    </font>
    <font>
      <sz val="10"/>
      <name val="Arial"/>
      <family val="2"/>
    </font>
    <font>
      <sz val="10"/>
      <name val="Cambria"/>
      <family val="1"/>
    </font>
    <font>
      <sz val="10"/>
      <color theme="0"/>
      <name val="Cambria"/>
      <family val="1"/>
    </font>
    <font>
      <sz val="10"/>
      <color indexed="8"/>
      <name val="Cambria"/>
      <family val="1"/>
    </font>
    <font>
      <b/>
      <sz val="11"/>
      <name val="Calibri"/>
      <family val="2"/>
      <scheme val="minor"/>
    </font>
    <font>
      <sz val="11"/>
      <name val="Cambria"/>
      <family val="1"/>
    </font>
    <font>
      <sz val="11"/>
      <color rgb="FF000000"/>
      <name val="Cambria"/>
      <family val="1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Bookman Old Style"/>
      <family val="1"/>
    </font>
    <font>
      <sz val="10"/>
      <color rgb="FFFF0000"/>
      <name val="Cambria"/>
      <family val="1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0"/>
      <color rgb="FF000000"/>
      <name val="Cambria"/>
      <family val="1"/>
    </font>
    <font>
      <sz val="12"/>
      <name val="Cambria"/>
      <family val="1"/>
    </font>
    <font>
      <sz val="12"/>
      <color rgb="FF000000"/>
      <name val="Cambria"/>
      <family val="1"/>
    </font>
    <font>
      <sz val="12"/>
      <name val="Calibri"/>
      <family val="2"/>
      <scheme val="minor"/>
    </font>
    <font>
      <b/>
      <sz val="10"/>
      <name val="Cambria"/>
      <family val="1"/>
    </font>
    <font>
      <b/>
      <sz val="10"/>
      <color rgb="FFFF0000"/>
      <name val="Cambria"/>
      <family val="1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</borders>
  <cellStyleXfs count="10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25" fillId="0" borderId="0">
      <alignment vertical="center"/>
    </xf>
  </cellStyleXfs>
  <cellXfs count="28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1" fontId="6" fillId="0" borderId="1" xfId="3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8" fillId="0" borderId="1" xfId="5" applyNumberFormat="1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  <xf numFmtId="168" fontId="8" fillId="0" borderId="1" xfId="5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/>
    <xf numFmtId="2" fontId="12" fillId="0" borderId="1" xfId="7" applyNumberFormat="1" applyFont="1" applyBorder="1" applyAlignment="1">
      <alignment horizontal="center" vertical="center"/>
    </xf>
    <xf numFmtId="2" fontId="12" fillId="0" borderId="1" xfId="2" applyNumberFormat="1" applyFont="1" applyBorder="1" applyAlignment="1">
      <alignment horizontal="center" vertical="center"/>
    </xf>
    <xf numFmtId="2" fontId="12" fillId="5" borderId="1" xfId="1" applyNumberFormat="1" applyFont="1" applyFill="1" applyBorder="1" applyAlignment="1">
      <alignment horizontal="center" vertical="center"/>
    </xf>
    <xf numFmtId="2" fontId="12" fillId="8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4" fillId="6" borderId="1" xfId="2" applyFont="1" applyFill="1" applyBorder="1" applyAlignment="1">
      <alignment horizontal="center" vertical="center"/>
    </xf>
    <xf numFmtId="2" fontId="8" fillId="0" borderId="1" xfId="2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0" borderId="1" xfId="6" applyFont="1" applyBorder="1" applyAlignment="1">
      <alignment horizontal="center" vertical="center"/>
    </xf>
    <xf numFmtId="0" fontId="6" fillId="5" borderId="1" xfId="6" applyFont="1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8" fillId="3" borderId="1" xfId="2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2" fillId="9" borderId="1" xfId="1" applyNumberFormat="1" applyFont="1" applyFill="1" applyBorder="1" applyAlignment="1">
      <alignment horizontal="center" vertical="center"/>
    </xf>
    <xf numFmtId="0" fontId="6" fillId="0" borderId="1" xfId="7" applyFont="1" applyBorder="1" applyAlignment="1">
      <alignment horizontal="center" vertical="center"/>
    </xf>
    <xf numFmtId="0" fontId="6" fillId="5" borderId="1" xfId="7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170" fontId="6" fillId="0" borderId="1" xfId="0" applyNumberFormat="1" applyFont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" fontId="12" fillId="0" borderId="1" xfId="1" applyNumberFormat="1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14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6" fillId="5" borderId="1" xfId="2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6" fontId="12" fillId="0" borderId="1" xfId="1" applyNumberFormat="1" applyFont="1" applyBorder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1" fontId="12" fillId="0" borderId="1" xfId="1" applyNumberFormat="1" applyFont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1" fontId="6" fillId="5" borderId="1" xfId="2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6" fillId="0" borderId="1" xfId="0" applyFont="1" applyBorder="1" applyAlignment="1">
      <alignment vertical="center"/>
    </xf>
    <xf numFmtId="164" fontId="19" fillId="0" borderId="1" xfId="0" applyNumberFormat="1" applyFont="1" applyBorder="1" applyAlignment="1">
      <alignment horizontal="center" vertical="center"/>
    </xf>
    <xf numFmtId="0" fontId="8" fillId="0" borderId="1" xfId="7" applyFont="1" applyBorder="1" applyAlignment="1">
      <alignment horizontal="center" vertical="center"/>
    </xf>
    <xf numFmtId="0" fontId="8" fillId="0" borderId="1" xfId="7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" fontId="4" fillId="0" borderId="1" xfId="2" applyNumberFormat="1" applyFont="1" applyBorder="1" applyAlignment="1">
      <alignment horizontal="center" vertical="center"/>
    </xf>
    <xf numFmtId="168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69" fontId="4" fillId="0" borderId="1" xfId="2" applyNumberFormat="1" applyFont="1" applyBorder="1" applyAlignment="1">
      <alignment horizontal="center" vertical="center"/>
    </xf>
    <xf numFmtId="168" fontId="12" fillId="0" borderId="1" xfId="1" applyNumberFormat="1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164" fontId="8" fillId="0" borderId="1" xfId="5" applyNumberFormat="1" applyFont="1" applyBorder="1" applyAlignment="1">
      <alignment horizontal="center" vertical="center"/>
    </xf>
    <xf numFmtId="0" fontId="20" fillId="0" borderId="1" xfId="6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2" fontId="20" fillId="0" borderId="1" xfId="6" applyNumberFormat="1" applyFont="1" applyBorder="1" applyAlignment="1">
      <alignment horizontal="center" vertical="center"/>
    </xf>
    <xf numFmtId="167" fontId="12" fillId="0" borderId="1" xfId="1" applyNumberFormat="1" applyFont="1" applyBorder="1" applyAlignment="1">
      <alignment horizontal="center" vertical="center"/>
    </xf>
    <xf numFmtId="167" fontId="20" fillId="0" borderId="1" xfId="6" applyNumberFormat="1" applyFont="1" applyBorder="1" applyAlignment="1">
      <alignment horizontal="center" vertical="center"/>
    </xf>
    <xf numFmtId="167" fontId="21" fillId="0" borderId="1" xfId="0" applyNumberFormat="1" applyFont="1" applyBorder="1" applyAlignment="1">
      <alignment horizontal="center" vertical="center"/>
    </xf>
    <xf numFmtId="2" fontId="8" fillId="0" borderId="1" xfId="7" applyNumberFormat="1" applyFont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 vertical="center"/>
    </xf>
    <xf numFmtId="168" fontId="4" fillId="0" borderId="1" xfId="2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8" fontId="21" fillId="0" borderId="1" xfId="0" applyNumberFormat="1" applyFont="1" applyBorder="1" applyAlignment="1">
      <alignment horizontal="center" vertical="center"/>
    </xf>
    <xf numFmtId="169" fontId="12" fillId="0" borderId="1" xfId="0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69" fontId="8" fillId="0" borderId="1" xfId="5" applyNumberFormat="1" applyFont="1" applyBorder="1" applyAlignment="1">
      <alignment horizontal="center" vertical="center"/>
    </xf>
    <xf numFmtId="171" fontId="6" fillId="0" borderId="1" xfId="0" applyNumberFormat="1" applyFont="1" applyBorder="1" applyAlignment="1">
      <alignment horizontal="center" vertical="center"/>
    </xf>
    <xf numFmtId="171" fontId="22" fillId="0" borderId="1" xfId="6" applyNumberFormat="1" applyFont="1" applyBorder="1" applyAlignment="1">
      <alignment horizontal="center" vertical="center"/>
    </xf>
    <xf numFmtId="168" fontId="1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7" borderId="1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5" fillId="0" borderId="1" xfId="7" applyFont="1" applyBorder="1" applyAlignment="1">
      <alignment horizontal="center" vertical="center"/>
    </xf>
    <xf numFmtId="168" fontId="15" fillId="0" borderId="1" xfId="7" applyNumberFormat="1" applyFont="1" applyBorder="1" applyAlignment="1">
      <alignment horizontal="center" vertical="center"/>
    </xf>
    <xf numFmtId="168" fontId="15" fillId="8" borderId="1" xfId="7" applyNumberFormat="1" applyFont="1" applyFill="1" applyBorder="1" applyAlignment="1">
      <alignment horizontal="center" vertical="center"/>
    </xf>
    <xf numFmtId="168" fontId="15" fillId="9" borderId="1" xfId="7" applyNumberFormat="1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13" borderId="1" xfId="0" applyFont="1" applyFill="1" applyBorder="1" applyAlignment="1">
      <alignment vertical="center"/>
    </xf>
    <xf numFmtId="2" fontId="4" fillId="4" borderId="8" xfId="0" applyNumberFormat="1" applyFont="1" applyFill="1" applyBorder="1" applyAlignment="1">
      <alignment horizontal="center" vertical="center"/>
    </xf>
    <xf numFmtId="2" fontId="4" fillId="4" borderId="9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2" fontId="6" fillId="7" borderId="5" xfId="0" applyNumberFormat="1" applyFont="1" applyFill="1" applyBorder="1" applyAlignment="1">
      <alignment horizontal="center" vertical="center"/>
    </xf>
    <xf numFmtId="2" fontId="4" fillId="7" borderId="5" xfId="0" applyNumberFormat="1" applyFont="1" applyFill="1" applyBorder="1" applyAlignment="1">
      <alignment horizontal="center" vertical="center"/>
    </xf>
    <xf numFmtId="2" fontId="4" fillId="7" borderId="7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" fontId="6" fillId="5" borderId="3" xfId="2" applyNumberFormat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" fontId="6" fillId="5" borderId="6" xfId="0" applyNumberFormat="1" applyFont="1" applyFill="1" applyBorder="1" applyAlignment="1">
      <alignment horizontal="center" vertical="center"/>
    </xf>
    <xf numFmtId="164" fontId="6" fillId="0" borderId="3" xfId="2" applyNumberFormat="1" applyFont="1" applyBorder="1" applyAlignment="1">
      <alignment horizontal="center" vertical="center"/>
    </xf>
    <xf numFmtId="164" fontId="23" fillId="0" borderId="3" xfId="2" applyNumberFormat="1" applyFont="1" applyBorder="1" applyAlignment="1">
      <alignment horizontal="center" vertical="center"/>
    </xf>
    <xf numFmtId="164" fontId="6" fillId="0" borderId="6" xfId="2" applyNumberFormat="1" applyFont="1" applyBorder="1" applyAlignment="1">
      <alignment horizontal="center" vertical="center"/>
    </xf>
    <xf numFmtId="0" fontId="8" fillId="0" borderId="3" xfId="5" applyFont="1" applyBorder="1" applyAlignment="1">
      <alignment horizontal="center" vertical="center"/>
    </xf>
    <xf numFmtId="2" fontId="8" fillId="0" borderId="3" xfId="5" applyNumberFormat="1" applyFont="1" applyBorder="1" applyAlignment="1">
      <alignment horizontal="center" vertical="center"/>
    </xf>
    <xf numFmtId="0" fontId="8" fillId="0" borderId="6" xfId="5" applyFont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12" fillId="0" borderId="1" xfId="1" applyNumberFormat="1" applyFont="1" applyBorder="1" applyAlignment="1">
      <alignment horizontal="center" vertical="center"/>
    </xf>
    <xf numFmtId="2" fontId="12" fillId="5" borderId="1" xfId="1" applyNumberFormat="1" applyFont="1" applyFill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2" fontId="12" fillId="0" borderId="0" xfId="1" applyNumberFormat="1" applyFont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 wrapText="1"/>
    </xf>
    <xf numFmtId="168" fontId="24" fillId="0" borderId="1" xfId="4" applyNumberFormat="1" applyFont="1" applyBorder="1" applyAlignment="1">
      <alignment horizontal="center" vertical="center"/>
    </xf>
    <xf numFmtId="2" fontId="8" fillId="0" borderId="1" xfId="4" applyNumberFormat="1" applyFont="1" applyBorder="1" applyAlignment="1">
      <alignment horizontal="center" vertical="center"/>
    </xf>
    <xf numFmtId="164" fontId="6" fillId="5" borderId="1" xfId="2" applyNumberFormat="1" applyFont="1" applyFill="1" applyBorder="1" applyAlignment="1">
      <alignment horizontal="center" vertical="center"/>
    </xf>
    <xf numFmtId="1" fontId="6" fillId="5" borderId="1" xfId="2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9" borderId="11" xfId="0" applyNumberFormat="1" applyFill="1" applyBorder="1" applyAlignment="1">
      <alignment horizontal="center" vertical="center"/>
    </xf>
    <xf numFmtId="2" fontId="12" fillId="8" borderId="1" xfId="1" applyNumberFormat="1" applyFont="1" applyFill="1" applyBorder="1" applyAlignment="1">
      <alignment horizontal="center" vertical="center"/>
    </xf>
    <xf numFmtId="2" fontId="0" fillId="9" borderId="12" xfId="0" applyNumberFormat="1" applyFill="1" applyBorder="1" applyAlignment="1">
      <alignment horizontal="center" vertical="center"/>
    </xf>
    <xf numFmtId="2" fontId="12" fillId="9" borderId="10" xfId="1" applyNumberFormat="1" applyFont="1" applyFill="1" applyBorder="1" applyAlignment="1">
      <alignment horizontal="center" vertical="center"/>
    </xf>
    <xf numFmtId="2" fontId="12" fillId="9" borderId="0" xfId="1" applyNumberFormat="1" applyFont="1" applyFill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64" fontId="6" fillId="8" borderId="1" xfId="2" applyNumberFormat="1" applyFont="1" applyFill="1" applyBorder="1" applyAlignment="1">
      <alignment horizontal="center" vertical="center"/>
    </xf>
    <xf numFmtId="168" fontId="24" fillId="8" borderId="1" xfId="4" applyNumberFormat="1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6" fillId="9" borderId="1" xfId="2" applyNumberFormat="1" applyFont="1" applyFill="1" applyBorder="1" applyAlignment="1">
      <alignment horizontal="center" vertical="center"/>
    </xf>
    <xf numFmtId="168" fontId="24" fillId="9" borderId="1" xfId="4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2" fontId="4" fillId="4" borderId="8" xfId="0" applyNumberFormat="1" applyFont="1" applyFill="1" applyBorder="1" applyAlignment="1">
      <alignment horizontal="center" vertical="center"/>
    </xf>
    <xf numFmtId="2" fontId="4" fillId="4" borderId="9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0" fontId="0" fillId="0" borderId="0" xfId="0"/>
    <xf numFmtId="2" fontId="4" fillId="12" borderId="3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2" fontId="6" fillId="7" borderId="5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2" fontId="4" fillId="7" borderId="5" xfId="0" applyNumberFormat="1" applyFont="1" applyFill="1" applyBorder="1" applyAlignment="1">
      <alignment horizontal="center" vertical="center"/>
    </xf>
    <xf numFmtId="2" fontId="4" fillId="7" borderId="7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" fontId="6" fillId="5" borderId="3" xfId="2" applyNumberFormat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4" fillId="5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" fontId="6" fillId="5" borderId="6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6" fillId="5" borderId="3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" fontId="6" fillId="5" borderId="3" xfId="2" applyNumberFormat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" fontId="4" fillId="5" borderId="6" xfId="0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1" fontId="6" fillId="5" borderId="6" xfId="0" applyNumberFormat="1" applyFont="1" applyFill="1" applyBorder="1" applyAlignment="1">
      <alignment horizontal="center" vertical="center"/>
    </xf>
    <xf numFmtId="164" fontId="6" fillId="0" borderId="3" xfId="2" applyNumberFormat="1" applyFont="1" applyBorder="1" applyAlignment="1">
      <alignment horizontal="center" vertical="center"/>
    </xf>
    <xf numFmtId="164" fontId="23" fillId="0" borderId="3" xfId="2" applyNumberFormat="1" applyFont="1" applyBorder="1" applyAlignment="1">
      <alignment horizontal="center" vertical="center"/>
    </xf>
    <xf numFmtId="164" fontId="6" fillId="0" borderId="6" xfId="2" applyNumberFormat="1" applyFont="1" applyBorder="1" applyAlignment="1">
      <alignment horizontal="center" vertical="center"/>
    </xf>
    <xf numFmtId="0" fontId="8" fillId="0" borderId="3" xfId="5" applyFont="1" applyBorder="1" applyAlignment="1">
      <alignment horizontal="center" vertical="center"/>
    </xf>
    <xf numFmtId="2" fontId="8" fillId="0" borderId="3" xfId="5" applyNumberFormat="1" applyFont="1" applyBorder="1" applyAlignment="1">
      <alignment horizontal="center" vertical="center"/>
    </xf>
    <xf numFmtId="0" fontId="8" fillId="0" borderId="6" xfId="5" applyFont="1" applyBorder="1" applyAlignment="1">
      <alignment horizontal="center" vertical="center"/>
    </xf>
  </cellXfs>
  <cellStyles count="10">
    <cellStyle name="Normal" xfId="0" builtinId="0"/>
    <cellStyle name="Normal 2 14" xfId="2" xr:uid="{A5585EC1-3D89-48C5-BFC7-01599355EC16}"/>
    <cellStyle name="Normal 2 14 2" xfId="3" xr:uid="{5755916C-49EB-4769-973F-5FA15CBA8592}"/>
    <cellStyle name="Normal 2 2" xfId="5" xr:uid="{208800B5-9D52-4E71-B9A0-F2ECDFA32E5E}"/>
    <cellStyle name="Normal 2 2 10" xfId="8" xr:uid="{EC190CF1-1FE8-40FD-894C-E4E8674EB901}"/>
    <cellStyle name="Normal 3" xfId="9" xr:uid="{93C3460F-D1C1-4D89-AB91-A4B321EB2946}"/>
    <cellStyle name="Normal 3 2" xfId="6" xr:uid="{7A9AFD3D-304B-417F-9856-90D745EAD89F}"/>
    <cellStyle name="Normal 3 2 2" xfId="1" xr:uid="{CADAFC53-B26B-4598-B99C-5FA946FC0E66}"/>
    <cellStyle name="Normal 7" xfId="4" xr:uid="{FCA6AFFE-5A4F-4223-94EF-26CF95FAE1E7}"/>
    <cellStyle name="Normal 7 2" xfId="7" xr:uid="{FA5987D6-F1ED-4DF4-89B0-BC59E2B22A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1BF-C7C2-4B98-93FA-B8FEC2A3CD3B}">
  <dimension ref="A1:CX78"/>
  <sheetViews>
    <sheetView zoomScaleNormal="100" workbookViewId="0">
      <pane xSplit="2" ySplit="1" topLeftCell="CP2" activePane="bottomRight" state="frozen"/>
      <selection pane="topRight" activeCell="C1" sqref="C1"/>
      <selection pane="bottomLeft" activeCell="A2" sqref="A2"/>
      <selection pane="bottomRight" activeCell="CO1" sqref="CO1:CS1"/>
    </sheetView>
  </sheetViews>
  <sheetFormatPr defaultRowHeight="14.4"/>
  <cols>
    <col min="2" max="2" width="40.5546875" customWidth="1"/>
  </cols>
  <sheetData>
    <row r="1" spans="1:102" ht="57.6">
      <c r="A1" s="1" t="s">
        <v>0</v>
      </c>
      <c r="B1" s="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20" t="s">
        <v>15</v>
      </c>
      <c r="Q1" s="20" t="s">
        <v>16</v>
      </c>
      <c r="R1" s="22" t="s">
        <v>87</v>
      </c>
      <c r="S1" s="20" t="s">
        <v>88</v>
      </c>
      <c r="T1" s="20" t="s">
        <v>89</v>
      </c>
      <c r="U1" s="20" t="s">
        <v>90</v>
      </c>
      <c r="V1" s="22" t="s">
        <v>91</v>
      </c>
      <c r="W1" s="20" t="s">
        <v>92</v>
      </c>
      <c r="X1" s="20" t="s">
        <v>93</v>
      </c>
      <c r="Y1" s="20" t="s">
        <v>94</v>
      </c>
      <c r="Z1" s="20" t="s">
        <v>95</v>
      </c>
      <c r="AA1" s="20" t="s">
        <v>96</v>
      </c>
      <c r="AB1" s="20" t="s">
        <v>97</v>
      </c>
      <c r="AC1" s="20" t="s">
        <v>98</v>
      </c>
      <c r="AD1" s="20" t="s">
        <v>99</v>
      </c>
      <c r="AE1" s="20" t="s">
        <v>100</v>
      </c>
      <c r="AF1" s="20" t="s">
        <v>101</v>
      </c>
      <c r="AG1" s="20" t="s">
        <v>102</v>
      </c>
      <c r="AH1" s="20" t="s">
        <v>103</v>
      </c>
      <c r="AI1" s="20" t="s">
        <v>104</v>
      </c>
      <c r="AJ1" s="20" t="s">
        <v>105</v>
      </c>
      <c r="AK1" s="22" t="s">
        <v>106</v>
      </c>
      <c r="AL1" s="22" t="s">
        <v>107</v>
      </c>
      <c r="AM1" s="22" t="s">
        <v>108</v>
      </c>
      <c r="AN1" s="20" t="s">
        <v>109</v>
      </c>
      <c r="AO1" s="20" t="s">
        <v>110</v>
      </c>
      <c r="AP1" s="20" t="s">
        <v>111</v>
      </c>
      <c r="AQ1" s="20" t="s">
        <v>112</v>
      </c>
      <c r="AR1" s="20" t="s">
        <v>113</v>
      </c>
      <c r="AS1" s="20" t="s">
        <v>114</v>
      </c>
      <c r="AT1" s="20" t="s">
        <v>115</v>
      </c>
      <c r="AU1" s="20" t="s">
        <v>116</v>
      </c>
      <c r="AV1" s="20" t="s">
        <v>117</v>
      </c>
      <c r="AW1" s="20" t="s">
        <v>118</v>
      </c>
      <c r="AX1" s="20" t="s">
        <v>119</v>
      </c>
      <c r="AY1" s="20" t="s">
        <v>120</v>
      </c>
      <c r="AZ1" s="20" t="s">
        <v>121</v>
      </c>
      <c r="BA1" s="20" t="s">
        <v>122</v>
      </c>
      <c r="BB1" s="20" t="s">
        <v>123</v>
      </c>
      <c r="BC1" s="20" t="s">
        <v>124</v>
      </c>
      <c r="BD1" s="20" t="s">
        <v>125</v>
      </c>
      <c r="BE1" s="20" t="s">
        <v>126</v>
      </c>
      <c r="BF1" s="20" t="s">
        <v>127</v>
      </c>
      <c r="BG1" s="20" t="s">
        <v>128</v>
      </c>
      <c r="BH1" s="20" t="s">
        <v>129</v>
      </c>
      <c r="BI1" s="20" t="s">
        <v>130</v>
      </c>
      <c r="BJ1" s="20" t="s">
        <v>131</v>
      </c>
      <c r="BK1" s="20" t="s">
        <v>132</v>
      </c>
      <c r="BL1" s="20" t="s">
        <v>133</v>
      </c>
      <c r="BM1" s="20" t="s">
        <v>134</v>
      </c>
      <c r="BN1" s="20" t="s">
        <v>135</v>
      </c>
      <c r="BO1" s="20" t="s">
        <v>136</v>
      </c>
      <c r="BP1" s="38" t="s">
        <v>137</v>
      </c>
      <c r="BQ1" s="38" t="s">
        <v>138</v>
      </c>
      <c r="BR1" s="38" t="s">
        <v>139</v>
      </c>
      <c r="BS1" s="38" t="s">
        <v>140</v>
      </c>
      <c r="BT1" s="38" t="s">
        <v>141</v>
      </c>
      <c r="BU1" s="38" t="s">
        <v>142</v>
      </c>
      <c r="BV1" s="23" t="s">
        <v>143</v>
      </c>
      <c r="BW1" s="23" t="s">
        <v>144</v>
      </c>
      <c r="BX1" s="23" t="s">
        <v>145</v>
      </c>
      <c r="BY1" s="23" t="s">
        <v>146</v>
      </c>
      <c r="BZ1" s="23" t="s">
        <v>147</v>
      </c>
      <c r="CA1" s="23" t="s">
        <v>148</v>
      </c>
      <c r="CB1" s="23" t="s">
        <v>149</v>
      </c>
      <c r="CC1" s="23" t="s">
        <v>150</v>
      </c>
      <c r="CD1" s="23" t="s">
        <v>151</v>
      </c>
      <c r="CE1" s="23" t="s">
        <v>152</v>
      </c>
      <c r="CF1" s="1" t="s">
        <v>203</v>
      </c>
      <c r="CG1" s="1" t="s">
        <v>204</v>
      </c>
      <c r="CH1" s="1" t="s">
        <v>205</v>
      </c>
      <c r="CI1" s="1" t="s">
        <v>206</v>
      </c>
      <c r="CJ1" s="1" t="s">
        <v>207</v>
      </c>
      <c r="CK1" s="174" t="s">
        <v>149</v>
      </c>
      <c r="CL1" s="174" t="s">
        <v>150</v>
      </c>
      <c r="CM1" s="174" t="s">
        <v>151</v>
      </c>
      <c r="CN1" s="174" t="s">
        <v>152</v>
      </c>
      <c r="CO1" s="206" t="s">
        <v>203</v>
      </c>
      <c r="CP1" s="206" t="s">
        <v>204</v>
      </c>
      <c r="CQ1" s="206" t="s">
        <v>205</v>
      </c>
      <c r="CR1" s="206" t="s">
        <v>206</v>
      </c>
      <c r="CS1" s="207" t="s">
        <v>207</v>
      </c>
      <c r="CT1" s="1"/>
      <c r="CU1" s="37"/>
      <c r="CV1" s="1"/>
      <c r="CW1" s="1"/>
      <c r="CX1" s="1"/>
    </row>
    <row r="2" spans="1:102">
      <c r="A2" s="24">
        <v>120010</v>
      </c>
      <c r="B2" s="24" t="s">
        <v>17</v>
      </c>
      <c r="C2" s="28">
        <v>100</v>
      </c>
      <c r="D2" s="28">
        <v>100</v>
      </c>
      <c r="E2" s="28">
        <v>100</v>
      </c>
      <c r="F2" s="28">
        <v>100</v>
      </c>
      <c r="G2" s="29">
        <v>100</v>
      </c>
      <c r="H2" s="29">
        <v>80</v>
      </c>
      <c r="I2" s="29">
        <v>77.5</v>
      </c>
      <c r="J2" s="29">
        <v>77.5</v>
      </c>
      <c r="K2" s="28">
        <v>100</v>
      </c>
      <c r="L2" s="28">
        <v>100</v>
      </c>
      <c r="M2" s="28">
        <v>100</v>
      </c>
      <c r="N2" s="28">
        <v>100</v>
      </c>
      <c r="O2" s="30"/>
      <c r="P2" s="30"/>
      <c r="Q2" s="30"/>
      <c r="R2" s="31">
        <v>50</v>
      </c>
      <c r="S2" s="31">
        <v>50</v>
      </c>
      <c r="T2" s="31">
        <v>50</v>
      </c>
      <c r="U2" s="31">
        <v>50</v>
      </c>
      <c r="V2" s="31">
        <v>50</v>
      </c>
      <c r="W2" s="31">
        <v>50</v>
      </c>
      <c r="X2" s="31">
        <v>50</v>
      </c>
      <c r="Y2" s="31">
        <v>50</v>
      </c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9">
        <v>100</v>
      </c>
      <c r="BQ2" s="39">
        <v>100</v>
      </c>
      <c r="BR2" s="39">
        <v>100</v>
      </c>
      <c r="BS2" s="39">
        <v>100</v>
      </c>
      <c r="BT2" s="39">
        <v>100</v>
      </c>
      <c r="BU2" s="39">
        <v>100</v>
      </c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176">
        <v>50</v>
      </c>
      <c r="CL2" s="176">
        <v>50</v>
      </c>
      <c r="CM2" s="176">
        <v>50</v>
      </c>
      <c r="CN2" s="182">
        <v>50</v>
      </c>
      <c r="CO2" s="2"/>
      <c r="CP2" s="2"/>
      <c r="CQ2" s="2"/>
      <c r="CR2" s="2"/>
      <c r="CS2" s="2"/>
      <c r="CT2" s="2"/>
    </row>
    <row r="3" spans="1:102">
      <c r="A3" s="40" t="s">
        <v>153</v>
      </c>
      <c r="B3" s="41" t="s">
        <v>154</v>
      </c>
      <c r="C3" s="28"/>
      <c r="D3" s="28"/>
      <c r="E3" s="28"/>
      <c r="F3" s="28"/>
      <c r="G3" s="29"/>
      <c r="H3" s="29"/>
      <c r="I3" s="29"/>
      <c r="J3" s="29"/>
      <c r="K3" s="28"/>
      <c r="L3" s="28"/>
      <c r="M3" s="28"/>
      <c r="N3" s="28"/>
      <c r="O3" s="30">
        <v>53</v>
      </c>
      <c r="P3" s="30">
        <v>65</v>
      </c>
      <c r="Q3" s="30">
        <v>65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3">
        <v>100</v>
      </c>
      <c r="AY3" s="33">
        <v>100</v>
      </c>
      <c r="AZ3" s="33">
        <v>100</v>
      </c>
      <c r="BA3" s="33">
        <v>100</v>
      </c>
      <c r="BB3" s="33">
        <v>100</v>
      </c>
      <c r="BC3" s="33">
        <v>100</v>
      </c>
      <c r="BD3" s="33">
        <v>100</v>
      </c>
      <c r="BE3" s="33">
        <v>100</v>
      </c>
      <c r="BF3" s="33">
        <v>100</v>
      </c>
      <c r="BG3" s="33">
        <v>100</v>
      </c>
      <c r="BH3" s="33">
        <v>100</v>
      </c>
      <c r="BI3" s="33">
        <v>100</v>
      </c>
      <c r="BJ3" s="33">
        <v>100</v>
      </c>
      <c r="BK3" s="33">
        <v>100</v>
      </c>
      <c r="BL3" s="33">
        <v>100</v>
      </c>
      <c r="BM3" s="33">
        <v>100</v>
      </c>
      <c r="BN3" s="33">
        <v>100</v>
      </c>
      <c r="BO3" s="33">
        <v>100</v>
      </c>
      <c r="BP3" s="32"/>
      <c r="BQ3" s="32"/>
      <c r="BR3" s="2"/>
      <c r="BS3" s="2"/>
      <c r="BT3" s="2"/>
      <c r="BU3" s="2"/>
      <c r="BV3" s="31">
        <v>50</v>
      </c>
      <c r="BW3" s="31">
        <v>50</v>
      </c>
      <c r="BX3" s="31">
        <v>50</v>
      </c>
      <c r="BY3" s="31">
        <v>50</v>
      </c>
      <c r="BZ3" s="31">
        <v>50</v>
      </c>
      <c r="CA3" s="31">
        <v>50</v>
      </c>
      <c r="CB3" s="31">
        <v>50</v>
      </c>
      <c r="CC3" s="31">
        <v>50</v>
      </c>
      <c r="CD3" s="31">
        <v>50</v>
      </c>
      <c r="CE3" s="31">
        <v>50</v>
      </c>
      <c r="CF3" s="136">
        <v>53</v>
      </c>
      <c r="CG3" s="136">
        <v>70</v>
      </c>
      <c r="CH3" s="136">
        <v>70</v>
      </c>
      <c r="CI3" s="136">
        <v>70</v>
      </c>
      <c r="CJ3" s="137">
        <v>70</v>
      </c>
      <c r="CK3" s="176">
        <v>50</v>
      </c>
      <c r="CL3" s="176">
        <v>50</v>
      </c>
      <c r="CM3" s="176">
        <v>50</v>
      </c>
      <c r="CN3" s="182">
        <v>50</v>
      </c>
      <c r="CO3" s="208">
        <v>53</v>
      </c>
      <c r="CP3" s="208">
        <v>70</v>
      </c>
      <c r="CQ3" s="208">
        <v>70</v>
      </c>
      <c r="CR3" s="208">
        <v>70</v>
      </c>
      <c r="CS3" s="209">
        <v>70</v>
      </c>
      <c r="CT3" s="2"/>
    </row>
    <row r="4" spans="1:102">
      <c r="A4" s="24">
        <v>121030</v>
      </c>
      <c r="B4" s="24" t="s">
        <v>18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>
        <v>32</v>
      </c>
      <c r="P4" s="30"/>
      <c r="Q4" s="30"/>
      <c r="R4" s="31">
        <v>50</v>
      </c>
      <c r="S4" s="31">
        <v>50</v>
      </c>
      <c r="T4" s="31">
        <v>50</v>
      </c>
      <c r="U4" s="31">
        <v>50</v>
      </c>
      <c r="V4" s="31">
        <v>50</v>
      </c>
      <c r="W4" s="31">
        <v>50</v>
      </c>
      <c r="X4" s="31">
        <v>50</v>
      </c>
      <c r="Y4" s="31">
        <v>50</v>
      </c>
      <c r="Z4" s="30">
        <v>100</v>
      </c>
      <c r="AA4" s="30">
        <v>100</v>
      </c>
      <c r="AB4" s="30">
        <v>100</v>
      </c>
      <c r="AC4" s="30">
        <v>50</v>
      </c>
      <c r="AD4" s="30">
        <v>100</v>
      </c>
      <c r="AE4" s="30">
        <v>100</v>
      </c>
      <c r="AF4" s="30">
        <v>65</v>
      </c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2"/>
      <c r="BS4" s="2"/>
      <c r="BT4" s="2"/>
      <c r="BU4" s="2"/>
      <c r="BV4" s="31">
        <v>50</v>
      </c>
      <c r="BW4" s="31">
        <v>50</v>
      </c>
      <c r="BX4" s="31">
        <v>50</v>
      </c>
      <c r="BY4" s="31">
        <v>50</v>
      </c>
      <c r="BZ4" s="31">
        <v>50</v>
      </c>
      <c r="CA4" s="31">
        <v>50</v>
      </c>
      <c r="CB4" s="31">
        <v>50</v>
      </c>
      <c r="CC4" s="31">
        <v>50</v>
      </c>
      <c r="CD4" s="31">
        <v>50</v>
      </c>
      <c r="CE4" s="31">
        <v>50</v>
      </c>
      <c r="CF4" s="138">
        <v>32</v>
      </c>
      <c r="CG4" s="138"/>
      <c r="CH4" s="138"/>
      <c r="CI4" s="138"/>
      <c r="CJ4" s="139"/>
      <c r="CK4" s="176">
        <v>50</v>
      </c>
      <c r="CL4" s="176">
        <v>50</v>
      </c>
      <c r="CM4" s="176">
        <v>50</v>
      </c>
      <c r="CN4" s="182">
        <v>50</v>
      </c>
      <c r="CO4" s="214">
        <v>32</v>
      </c>
      <c r="CP4" s="2"/>
      <c r="CQ4" s="2"/>
      <c r="CR4" s="2"/>
      <c r="CS4" s="2"/>
      <c r="CT4" s="2"/>
    </row>
    <row r="5" spans="1:102">
      <c r="A5" s="24">
        <v>120020</v>
      </c>
      <c r="B5" s="24" t="s">
        <v>19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102">
      <c r="A6" s="42" t="s">
        <v>155</v>
      </c>
      <c r="B6" s="43" t="s">
        <v>156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>
        <v>50</v>
      </c>
      <c r="AL6" s="32">
        <v>76</v>
      </c>
      <c r="AM6" s="32">
        <v>30</v>
      </c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102">
      <c r="A7" s="24" t="s">
        <v>20</v>
      </c>
      <c r="B7" s="24" t="s">
        <v>21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4">
        <v>100</v>
      </c>
      <c r="AH7" s="34">
        <v>100</v>
      </c>
      <c r="AI7" s="34">
        <v>100</v>
      </c>
      <c r="AJ7" s="34">
        <v>100</v>
      </c>
      <c r="AK7" s="34">
        <v>45</v>
      </c>
      <c r="AL7" s="34">
        <v>0</v>
      </c>
      <c r="AM7" s="34">
        <v>40</v>
      </c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102">
      <c r="A8" s="24">
        <v>121003</v>
      </c>
      <c r="B8" s="24" t="s">
        <v>22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102">
      <c r="A9" s="24"/>
      <c r="B9" s="25" t="s">
        <v>157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3">
        <v>154.36799999999999</v>
      </c>
      <c r="AO9" s="33">
        <v>154.36799999999999</v>
      </c>
      <c r="AP9" s="33">
        <v>154.36799999999999</v>
      </c>
      <c r="AQ9" s="33">
        <v>154.36799999999999</v>
      </c>
      <c r="AR9" s="33">
        <v>154.36799999999999</v>
      </c>
      <c r="AS9" s="33">
        <v>154.36799999999999</v>
      </c>
      <c r="AT9" s="33">
        <v>154.36799999999999</v>
      </c>
      <c r="AU9" s="33">
        <v>154.36799999999999</v>
      </c>
      <c r="AV9" s="33">
        <v>154.36799999999999</v>
      </c>
      <c r="AW9" s="33">
        <v>154.36799999999999</v>
      </c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102">
      <c r="A10" s="24" t="s">
        <v>23</v>
      </c>
      <c r="B10" s="24" t="s">
        <v>24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4">
        <v>0</v>
      </c>
      <c r="AL10" s="34">
        <v>10</v>
      </c>
      <c r="AM10" s="34">
        <v>10</v>
      </c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102">
      <c r="A11" s="24">
        <v>130090</v>
      </c>
      <c r="B11" s="24" t="s">
        <v>25</v>
      </c>
      <c r="C11" s="29"/>
      <c r="D11" s="29"/>
      <c r="E11" s="29"/>
      <c r="F11" s="29"/>
      <c r="G11" s="29"/>
      <c r="H11" s="29"/>
      <c r="I11" s="29">
        <v>5</v>
      </c>
      <c r="J11" s="29">
        <v>5</v>
      </c>
      <c r="K11" s="29"/>
      <c r="L11" s="29"/>
      <c r="M11" s="29"/>
      <c r="N11" s="29"/>
      <c r="O11" s="29"/>
      <c r="P11" s="29"/>
      <c r="Q11" s="29"/>
      <c r="R11" s="29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102">
      <c r="A12" s="24">
        <v>131502</v>
      </c>
      <c r="B12" s="24" t="s">
        <v>26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4">
        <v>0</v>
      </c>
      <c r="AL12" s="34">
        <v>14</v>
      </c>
      <c r="AM12" s="34">
        <v>20</v>
      </c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102">
      <c r="A13" s="24">
        <v>131411</v>
      </c>
      <c r="B13" s="24" t="s">
        <v>27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0"/>
      <c r="P13" s="30">
        <v>15</v>
      </c>
      <c r="Q13" s="30">
        <v>15</v>
      </c>
      <c r="R13" s="29"/>
      <c r="S13" s="32"/>
      <c r="T13" s="32"/>
      <c r="U13" s="32"/>
      <c r="V13" s="32"/>
      <c r="W13" s="32"/>
      <c r="X13" s="32"/>
      <c r="Y13" s="32"/>
      <c r="Z13" s="30"/>
      <c r="AA13" s="30"/>
      <c r="AB13" s="30"/>
      <c r="AC13" s="30">
        <v>20</v>
      </c>
      <c r="AD13" s="30"/>
      <c r="AE13" s="30"/>
      <c r="AF13" s="30">
        <v>15</v>
      </c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38"/>
      <c r="CG13" s="138"/>
      <c r="CH13" s="138">
        <v>15</v>
      </c>
      <c r="CI13" s="138">
        <v>15</v>
      </c>
      <c r="CJ13" s="139"/>
      <c r="CK13" s="2"/>
      <c r="CL13" s="2"/>
      <c r="CM13" s="2"/>
      <c r="CN13" s="2"/>
      <c r="CO13" s="216"/>
      <c r="CP13" s="216"/>
      <c r="CQ13" s="216">
        <v>15</v>
      </c>
      <c r="CR13" s="216">
        <v>15</v>
      </c>
      <c r="CS13" s="217"/>
      <c r="CT13" s="2"/>
    </row>
    <row r="14" spans="1:102">
      <c r="A14" s="24">
        <v>131247</v>
      </c>
      <c r="B14" s="24" t="s">
        <v>28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>
        <v>15</v>
      </c>
      <c r="P14" s="30"/>
      <c r="Q14" s="30"/>
      <c r="R14" s="29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38">
        <v>15</v>
      </c>
      <c r="CG14" s="2"/>
      <c r="CH14" s="2"/>
      <c r="CI14" s="2"/>
      <c r="CJ14" s="2"/>
      <c r="CK14" s="2"/>
      <c r="CL14" s="2"/>
      <c r="CM14" s="2"/>
      <c r="CN14" s="2"/>
      <c r="CO14" s="215">
        <v>15</v>
      </c>
      <c r="CP14" s="2"/>
      <c r="CQ14" s="2"/>
      <c r="CR14" s="2"/>
      <c r="CS14" s="2"/>
      <c r="CT14" s="2"/>
    </row>
    <row r="15" spans="1:102">
      <c r="A15" s="24">
        <v>131406</v>
      </c>
      <c r="B15" s="24" t="s">
        <v>29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102">
      <c r="A16" s="24">
        <v>139032</v>
      </c>
      <c r="B16" s="24" t="s">
        <v>30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>
      <c r="A17" s="24">
        <v>139035</v>
      </c>
      <c r="B17" s="24" t="s">
        <v>31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2"/>
      <c r="T17" s="32"/>
      <c r="U17" s="32"/>
      <c r="V17" s="32"/>
      <c r="W17" s="32"/>
      <c r="X17" s="32"/>
      <c r="Y17" s="32"/>
      <c r="Z17" s="30"/>
      <c r="AA17" s="30"/>
      <c r="AB17" s="30"/>
      <c r="AC17" s="30"/>
      <c r="AD17" s="30"/>
      <c r="AE17" s="30"/>
      <c r="AF17" s="30">
        <v>20</v>
      </c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38"/>
      <c r="CG17" s="138"/>
      <c r="CH17" s="138">
        <v>15</v>
      </c>
      <c r="CI17" s="138"/>
      <c r="CJ17" s="2">
        <v>15</v>
      </c>
      <c r="CK17" s="2"/>
      <c r="CL17" s="2"/>
      <c r="CM17" s="2"/>
      <c r="CN17" s="2"/>
      <c r="CO17" s="210"/>
      <c r="CP17" s="210"/>
      <c r="CQ17" s="210">
        <v>15</v>
      </c>
      <c r="CR17" s="210"/>
      <c r="CS17" s="211">
        <v>15</v>
      </c>
      <c r="CT17" s="2"/>
    </row>
    <row r="18" spans="1:98">
      <c r="A18" s="42" t="s">
        <v>158</v>
      </c>
      <c r="B18" s="43" t="s">
        <v>159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32"/>
      <c r="T18" s="32"/>
      <c r="U18" s="32"/>
      <c r="V18" s="32"/>
      <c r="W18" s="32"/>
      <c r="X18" s="32"/>
      <c r="Y18" s="32"/>
      <c r="Z18" s="30"/>
      <c r="AA18" s="30"/>
      <c r="AB18" s="30"/>
      <c r="AC18" s="30"/>
      <c r="AD18" s="30"/>
      <c r="AE18" s="30"/>
      <c r="AF18" s="30"/>
      <c r="AG18" s="32"/>
      <c r="AH18" s="32"/>
      <c r="AI18" s="32"/>
      <c r="AJ18" s="32"/>
      <c r="AK18" s="34">
        <v>10</v>
      </c>
      <c r="AL18" s="34">
        <v>20</v>
      </c>
      <c r="AM18" s="34">
        <v>20</v>
      </c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>
      <c r="A19" s="24">
        <v>131502</v>
      </c>
      <c r="B19" s="24" t="s">
        <v>32</v>
      </c>
      <c r="C19" s="29"/>
      <c r="D19" s="29"/>
      <c r="E19" s="29"/>
      <c r="F19" s="29"/>
      <c r="G19" s="29"/>
      <c r="H19" s="29">
        <v>20</v>
      </c>
      <c r="I19" s="29">
        <v>20</v>
      </c>
      <c r="J19" s="29">
        <v>20</v>
      </c>
      <c r="K19" s="29"/>
      <c r="L19" s="29"/>
      <c r="M19" s="29"/>
      <c r="N19" s="29"/>
      <c r="O19" s="30"/>
      <c r="P19" s="30">
        <v>20</v>
      </c>
      <c r="Q19" s="30">
        <v>20</v>
      </c>
      <c r="R19" s="29"/>
      <c r="S19" s="32"/>
      <c r="T19" s="32"/>
      <c r="U19" s="32"/>
      <c r="V19" s="32"/>
      <c r="W19" s="32"/>
      <c r="X19" s="32"/>
      <c r="Y19" s="32"/>
      <c r="Z19" s="30"/>
      <c r="AA19" s="30"/>
      <c r="AB19" s="30"/>
      <c r="AC19" s="30">
        <v>30</v>
      </c>
      <c r="AD19" s="30"/>
      <c r="AE19" s="30"/>
      <c r="AF19" s="30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38"/>
      <c r="CG19" s="138">
        <v>30</v>
      </c>
      <c r="CH19" s="138"/>
      <c r="CI19" s="138">
        <v>15</v>
      </c>
      <c r="CJ19" s="139">
        <v>15</v>
      </c>
      <c r="CK19" s="2"/>
      <c r="CL19" s="2"/>
      <c r="CM19" s="2"/>
      <c r="CN19" s="2"/>
      <c r="CO19" s="212"/>
      <c r="CP19" s="212">
        <v>30</v>
      </c>
      <c r="CQ19" s="212"/>
      <c r="CR19" s="212">
        <v>15</v>
      </c>
      <c r="CS19" s="213">
        <v>15</v>
      </c>
      <c r="CT19" s="2"/>
    </row>
    <row r="20" spans="1:98">
      <c r="A20" s="24">
        <v>140547</v>
      </c>
      <c r="B20" s="25" t="s">
        <v>160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  <c r="P20" s="30"/>
      <c r="Q20" s="30"/>
      <c r="R20" s="29"/>
      <c r="S20" s="32"/>
      <c r="T20" s="32"/>
      <c r="U20" s="32"/>
      <c r="V20" s="32"/>
      <c r="W20" s="32"/>
      <c r="X20" s="32"/>
      <c r="Y20" s="32"/>
      <c r="Z20" s="30"/>
      <c r="AA20" s="30"/>
      <c r="AB20" s="30"/>
      <c r="AC20" s="30"/>
      <c r="AD20" s="30"/>
      <c r="AE20" s="30"/>
      <c r="AF20" s="30"/>
      <c r="AG20" s="34">
        <v>8</v>
      </c>
      <c r="AH20" s="34">
        <v>3</v>
      </c>
      <c r="AI20" s="34">
        <v>4</v>
      </c>
      <c r="AJ20" s="34">
        <v>4</v>
      </c>
      <c r="AK20" s="34">
        <v>12</v>
      </c>
      <c r="AL20" s="34">
        <v>9</v>
      </c>
      <c r="AM20" s="34">
        <v>12</v>
      </c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>
      <c r="A21" s="24">
        <v>150109</v>
      </c>
      <c r="B21" s="24" t="s">
        <v>33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>
        <v>47</v>
      </c>
      <c r="P21" s="29"/>
      <c r="Q21" s="29"/>
      <c r="R21" s="29"/>
      <c r="S21" s="32">
        <v>46</v>
      </c>
      <c r="T21" s="32"/>
      <c r="U21" s="32"/>
      <c r="V21" s="32"/>
      <c r="W21" s="32"/>
      <c r="X21" s="32"/>
      <c r="Y21" s="32"/>
      <c r="Z21" s="30"/>
      <c r="AA21" s="30"/>
      <c r="AB21" s="30"/>
      <c r="AC21" s="30"/>
      <c r="AD21" s="30"/>
      <c r="AE21" s="30">
        <v>40</v>
      </c>
      <c r="AF21" s="30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"/>
      <c r="BS21" s="2"/>
      <c r="BT21" s="2"/>
      <c r="BU21" s="2"/>
      <c r="BV21" s="31"/>
      <c r="BW21" s="35">
        <v>46</v>
      </c>
      <c r="BX21" s="31"/>
      <c r="BY21" s="31"/>
      <c r="BZ21" s="31"/>
      <c r="CA21" s="31"/>
      <c r="CB21" s="35">
        <v>46</v>
      </c>
      <c r="CC21" s="2"/>
      <c r="CD21" s="2"/>
      <c r="CE21" s="2"/>
      <c r="CF21" s="140">
        <v>47</v>
      </c>
      <c r="CG21" s="140"/>
      <c r="CH21" s="140"/>
      <c r="CI21" s="140"/>
      <c r="CJ21" s="141"/>
      <c r="CK21" s="177">
        <v>46</v>
      </c>
      <c r="CL21" s="2"/>
      <c r="CM21" s="2"/>
      <c r="CN21" s="2"/>
      <c r="CO21" s="218">
        <v>47</v>
      </c>
      <c r="CP21" s="218"/>
      <c r="CQ21" s="218"/>
      <c r="CR21" s="218"/>
      <c r="CS21" s="219"/>
      <c r="CT21" s="2"/>
    </row>
    <row r="22" spans="1:98">
      <c r="A22" s="24" t="s">
        <v>34</v>
      </c>
      <c r="B22" s="24" t="s">
        <v>35</v>
      </c>
      <c r="C22" s="29"/>
      <c r="D22" s="29"/>
      <c r="E22" s="29"/>
      <c r="F22" s="29"/>
      <c r="G22" s="29"/>
      <c r="H22" s="29"/>
      <c r="I22" s="29">
        <v>46</v>
      </c>
      <c r="J22" s="29"/>
      <c r="K22" s="29"/>
      <c r="L22" s="29"/>
      <c r="M22" s="29"/>
      <c r="N22" s="29"/>
      <c r="O22" s="29"/>
      <c r="P22" s="29"/>
      <c r="Q22" s="29"/>
      <c r="R22" s="29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>
      <c r="A23" s="24">
        <v>150134</v>
      </c>
      <c r="B23" s="24" t="s">
        <v>40</v>
      </c>
      <c r="C23" s="28">
        <v>0</v>
      </c>
      <c r="D23" s="28">
        <v>32</v>
      </c>
      <c r="E23" s="28">
        <v>32</v>
      </c>
      <c r="F23" s="28">
        <v>32</v>
      </c>
      <c r="G23" s="29"/>
      <c r="H23" s="29"/>
      <c r="I23" s="29"/>
      <c r="J23" s="29"/>
      <c r="K23" s="28">
        <v>0</v>
      </c>
      <c r="L23" s="28">
        <v>40</v>
      </c>
      <c r="M23" s="28">
        <v>42</v>
      </c>
      <c r="N23" s="28">
        <v>0</v>
      </c>
      <c r="O23" s="30"/>
      <c r="P23" s="30">
        <v>50</v>
      </c>
      <c r="Q23" s="30">
        <v>50</v>
      </c>
      <c r="R23" s="31"/>
      <c r="S23" s="31"/>
      <c r="T23" s="31">
        <v>30</v>
      </c>
      <c r="U23" s="31">
        <v>30</v>
      </c>
      <c r="V23" s="30">
        <v>32</v>
      </c>
      <c r="W23" s="31">
        <v>27</v>
      </c>
      <c r="X23" s="31">
        <v>30</v>
      </c>
      <c r="Y23" s="31">
        <v>40</v>
      </c>
      <c r="Z23" s="30"/>
      <c r="AA23" s="30">
        <v>55</v>
      </c>
      <c r="AB23" s="30">
        <v>55</v>
      </c>
      <c r="AC23" s="30">
        <v>42</v>
      </c>
      <c r="AD23" s="30">
        <v>6</v>
      </c>
      <c r="AE23" s="30"/>
      <c r="AF23" s="30">
        <v>20</v>
      </c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"/>
      <c r="BS23" s="2"/>
      <c r="BT23" s="2"/>
      <c r="BU23" s="2"/>
      <c r="BV23" s="31"/>
      <c r="BW23" s="31"/>
      <c r="BX23" s="35">
        <v>30</v>
      </c>
      <c r="BY23" s="44">
        <v>32</v>
      </c>
      <c r="BZ23" s="35">
        <v>30</v>
      </c>
      <c r="CA23" s="35">
        <v>40</v>
      </c>
      <c r="CB23" s="31"/>
      <c r="CC23" s="36">
        <v>32</v>
      </c>
      <c r="CD23" s="45">
        <v>32</v>
      </c>
      <c r="CE23" s="45">
        <v>32</v>
      </c>
      <c r="CF23" s="140"/>
      <c r="CG23" s="140">
        <v>50</v>
      </c>
      <c r="CH23" s="140">
        <v>20</v>
      </c>
      <c r="CI23" s="140">
        <v>20</v>
      </c>
      <c r="CJ23" s="141">
        <v>20</v>
      </c>
      <c r="CK23" s="176"/>
      <c r="CL23" s="194">
        <v>32</v>
      </c>
      <c r="CM23" s="193">
        <v>32</v>
      </c>
      <c r="CN23" s="195">
        <v>32</v>
      </c>
      <c r="CO23" s="221"/>
      <c r="CP23" s="221">
        <v>50</v>
      </c>
      <c r="CQ23" s="221">
        <v>20</v>
      </c>
      <c r="CR23" s="221">
        <v>20</v>
      </c>
      <c r="CS23" s="222">
        <v>20</v>
      </c>
      <c r="CT23" s="2"/>
    </row>
    <row r="24" spans="1:98">
      <c r="A24" s="24">
        <v>150505</v>
      </c>
      <c r="B24" s="24" t="s">
        <v>41</v>
      </c>
      <c r="C24" s="28">
        <v>48</v>
      </c>
      <c r="D24" s="28">
        <v>10</v>
      </c>
      <c r="E24" s="28">
        <v>10</v>
      </c>
      <c r="F24" s="28">
        <v>10</v>
      </c>
      <c r="G24" s="29">
        <v>48</v>
      </c>
      <c r="H24" s="29">
        <v>50</v>
      </c>
      <c r="I24" s="29" t="s">
        <v>39</v>
      </c>
      <c r="J24" s="29" t="s">
        <v>39</v>
      </c>
      <c r="K24" s="28">
        <v>48</v>
      </c>
      <c r="L24" s="28">
        <v>0</v>
      </c>
      <c r="M24" s="28">
        <v>0</v>
      </c>
      <c r="N24" s="28">
        <v>0</v>
      </c>
      <c r="O24" s="29"/>
      <c r="P24" s="29"/>
      <c r="Q24" s="29"/>
      <c r="R24" s="31">
        <v>48</v>
      </c>
      <c r="S24" s="31"/>
      <c r="T24" s="31"/>
      <c r="U24" s="31"/>
      <c r="V24" s="30">
        <v>10</v>
      </c>
      <c r="W24" s="31"/>
      <c r="X24" s="31"/>
      <c r="Y24" s="31"/>
      <c r="Z24" s="30">
        <v>48</v>
      </c>
      <c r="AA24" s="30"/>
      <c r="AB24" s="30"/>
      <c r="AC24" s="30"/>
      <c r="AD24" s="30"/>
      <c r="AE24" s="30"/>
      <c r="AF24" s="30"/>
      <c r="AG24" s="34">
        <v>25</v>
      </c>
      <c r="AH24" s="34">
        <v>42</v>
      </c>
      <c r="AI24" s="34">
        <v>40</v>
      </c>
      <c r="AJ24" s="34">
        <v>45</v>
      </c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"/>
      <c r="BS24" s="2"/>
      <c r="BT24" s="2"/>
      <c r="BU24" s="2"/>
      <c r="BV24" s="35">
        <v>48</v>
      </c>
      <c r="BW24" s="31"/>
      <c r="BX24" s="31"/>
      <c r="BY24" s="44">
        <v>10</v>
      </c>
      <c r="BZ24" s="31"/>
      <c r="CA24" s="31"/>
      <c r="CB24" s="31"/>
      <c r="CC24" s="31">
        <v>0</v>
      </c>
      <c r="CD24" s="45">
        <v>10</v>
      </c>
      <c r="CE24" s="31">
        <v>0</v>
      </c>
      <c r="CF24" s="2"/>
      <c r="CG24" s="2"/>
      <c r="CH24" s="2"/>
      <c r="CI24" s="2"/>
      <c r="CJ24" s="2"/>
      <c r="CK24" s="176"/>
      <c r="CL24" s="176">
        <v>0</v>
      </c>
      <c r="CM24" s="193">
        <v>10</v>
      </c>
      <c r="CN24" s="182">
        <v>0</v>
      </c>
      <c r="CO24" s="2"/>
      <c r="CP24" s="2"/>
      <c r="CQ24" s="2"/>
      <c r="CR24" s="2"/>
      <c r="CS24" s="2"/>
      <c r="CT24" s="2"/>
    </row>
    <row r="25" spans="1:98" s="220" customFormat="1">
      <c r="A25" s="24">
        <v>150234</v>
      </c>
      <c r="B25" s="24" t="s">
        <v>229</v>
      </c>
      <c r="C25" s="28"/>
      <c r="D25" s="28"/>
      <c r="E25" s="28"/>
      <c r="F25" s="28"/>
      <c r="G25" s="29"/>
      <c r="H25" s="29"/>
      <c r="I25" s="29"/>
      <c r="J25" s="29"/>
      <c r="K25" s="28"/>
      <c r="L25" s="28"/>
      <c r="M25" s="28"/>
      <c r="N25" s="28"/>
      <c r="O25" s="29"/>
      <c r="P25" s="29"/>
      <c r="Q25" s="29"/>
      <c r="R25" s="176"/>
      <c r="S25" s="176"/>
      <c r="T25" s="176"/>
      <c r="U25" s="176"/>
      <c r="V25" s="30"/>
      <c r="W25" s="176"/>
      <c r="X25" s="176"/>
      <c r="Y25" s="176"/>
      <c r="Z25" s="30"/>
      <c r="AA25" s="30"/>
      <c r="AB25" s="30"/>
      <c r="AC25" s="30"/>
      <c r="AD25" s="30"/>
      <c r="AE25" s="30"/>
      <c r="AF25" s="30"/>
      <c r="AG25" s="34"/>
      <c r="AH25" s="34"/>
      <c r="AI25" s="34"/>
      <c r="AJ25" s="34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2"/>
      <c r="BS25" s="2"/>
      <c r="BT25" s="2"/>
      <c r="BU25" s="2"/>
      <c r="BV25" s="177"/>
      <c r="BW25" s="176"/>
      <c r="BX25" s="176"/>
      <c r="BY25" s="44"/>
      <c r="BZ25" s="176"/>
      <c r="CA25" s="176"/>
      <c r="CB25" s="176"/>
      <c r="CC25" s="176"/>
      <c r="CD25" s="45"/>
      <c r="CE25" s="176"/>
      <c r="CF25" s="2"/>
      <c r="CG25" s="2"/>
      <c r="CH25" s="2"/>
      <c r="CI25" s="2"/>
      <c r="CJ25" s="2"/>
      <c r="CK25" s="176"/>
      <c r="CL25" s="176"/>
      <c r="CM25" s="173"/>
      <c r="CN25" s="182"/>
      <c r="CO25" s="223"/>
      <c r="CP25" s="223"/>
      <c r="CQ25" s="223">
        <v>17</v>
      </c>
      <c r="CR25" s="223">
        <v>27</v>
      </c>
      <c r="CS25" s="224"/>
      <c r="CT25" s="2"/>
    </row>
    <row r="26" spans="1:98">
      <c r="A26" s="24">
        <v>150655</v>
      </c>
      <c r="B26" s="24" t="s">
        <v>161</v>
      </c>
      <c r="C26" s="29"/>
      <c r="D26" s="29"/>
      <c r="E26" s="29"/>
      <c r="F26" s="29"/>
      <c r="G26" s="29"/>
      <c r="H26" s="29"/>
      <c r="I26" s="29"/>
      <c r="J26" s="29"/>
      <c r="K26" s="28">
        <v>0</v>
      </c>
      <c r="L26" s="28">
        <v>0</v>
      </c>
      <c r="M26" s="28">
        <v>0</v>
      </c>
      <c r="N26" s="28">
        <v>42</v>
      </c>
      <c r="O26" s="29"/>
      <c r="P26" s="29"/>
      <c r="Q26" s="29"/>
      <c r="R26" s="29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3">
        <v>42</v>
      </c>
      <c r="AY26" s="33">
        <v>47</v>
      </c>
      <c r="AZ26" s="33">
        <v>47</v>
      </c>
      <c r="BA26" s="33">
        <v>47</v>
      </c>
      <c r="BB26" s="33">
        <v>45</v>
      </c>
      <c r="BC26" s="33">
        <v>47</v>
      </c>
      <c r="BD26" s="33">
        <v>42</v>
      </c>
      <c r="BE26" s="30">
        <v>47</v>
      </c>
      <c r="BF26" s="30">
        <v>47</v>
      </c>
      <c r="BG26" s="30">
        <v>47</v>
      </c>
      <c r="BH26" s="33">
        <v>42</v>
      </c>
      <c r="BI26" s="30">
        <v>47</v>
      </c>
      <c r="BJ26" s="30">
        <v>47</v>
      </c>
      <c r="BK26" s="30">
        <v>47</v>
      </c>
      <c r="BL26" s="33">
        <v>47</v>
      </c>
      <c r="BM26" s="33">
        <v>47</v>
      </c>
      <c r="BN26" s="33">
        <v>45</v>
      </c>
      <c r="BO26" s="33">
        <v>45</v>
      </c>
      <c r="BP26" s="39">
        <v>37</v>
      </c>
      <c r="BQ26" s="46">
        <v>34</v>
      </c>
      <c r="BR26" s="46">
        <v>40</v>
      </c>
      <c r="BS26" s="39">
        <v>37</v>
      </c>
      <c r="BT26" s="39"/>
      <c r="BU26" s="46">
        <v>18</v>
      </c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>
      <c r="A27" s="24">
        <v>150445</v>
      </c>
      <c r="B27" s="24" t="s">
        <v>42</v>
      </c>
      <c r="C27" s="29"/>
      <c r="D27" s="29"/>
      <c r="E27" s="29"/>
      <c r="F27" s="29"/>
      <c r="G27" s="29"/>
      <c r="H27" s="29" t="s">
        <v>39</v>
      </c>
      <c r="I27" s="29"/>
      <c r="J27" s="29">
        <v>50</v>
      </c>
      <c r="K27" s="29"/>
      <c r="L27" s="29"/>
      <c r="M27" s="29"/>
      <c r="N27" s="29"/>
      <c r="O27" s="29"/>
      <c r="P27" s="29"/>
      <c r="Q27" s="29"/>
      <c r="R27" s="31"/>
      <c r="S27" s="31"/>
      <c r="T27" s="31">
        <v>15</v>
      </c>
      <c r="U27" s="31">
        <v>15</v>
      </c>
      <c r="V27" s="30"/>
      <c r="W27" s="31">
        <v>15</v>
      </c>
      <c r="X27" s="31">
        <v>12</v>
      </c>
      <c r="Y27" s="31"/>
      <c r="Z27" s="30"/>
      <c r="AA27" s="30"/>
      <c r="AB27" s="30"/>
      <c r="AC27" s="30"/>
      <c r="AD27" s="30">
        <v>31</v>
      </c>
      <c r="AE27" s="30"/>
      <c r="AF27" s="30">
        <v>20</v>
      </c>
      <c r="AG27" s="34">
        <v>20</v>
      </c>
      <c r="AH27" s="34">
        <v>0</v>
      </c>
      <c r="AI27" s="34">
        <v>0</v>
      </c>
      <c r="AJ27" s="34">
        <v>0</v>
      </c>
      <c r="AK27" s="34">
        <v>40</v>
      </c>
      <c r="AL27" s="34">
        <v>0</v>
      </c>
      <c r="AM27" s="34">
        <v>40</v>
      </c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"/>
      <c r="BS27" s="2"/>
      <c r="BT27" s="2"/>
      <c r="BU27" s="2"/>
      <c r="BV27" s="31"/>
      <c r="BW27" s="31"/>
      <c r="BX27" s="35">
        <v>15</v>
      </c>
      <c r="BY27" s="47"/>
      <c r="BZ27" s="35">
        <v>12</v>
      </c>
      <c r="CA27" s="31"/>
      <c r="CB27" s="31"/>
      <c r="CC27" s="36">
        <v>10</v>
      </c>
      <c r="CD27" s="47">
        <v>0</v>
      </c>
      <c r="CE27" s="45">
        <v>10</v>
      </c>
      <c r="CF27" s="140"/>
      <c r="CG27" s="140"/>
      <c r="CH27" s="140"/>
      <c r="CI27" s="140"/>
      <c r="CJ27" s="141">
        <v>22</v>
      </c>
      <c r="CK27" s="176"/>
      <c r="CL27" s="194">
        <v>10</v>
      </c>
      <c r="CM27" s="183">
        <v>0</v>
      </c>
      <c r="CN27" s="195">
        <v>10</v>
      </c>
      <c r="CO27" s="225"/>
      <c r="CP27" s="225"/>
      <c r="CQ27" s="225"/>
      <c r="CR27" s="225"/>
      <c r="CS27" s="226">
        <v>22</v>
      </c>
      <c r="CT27" s="2"/>
    </row>
    <row r="28" spans="1:98">
      <c r="A28" s="24">
        <v>150708</v>
      </c>
      <c r="B28" s="24" t="s">
        <v>43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"/>
      <c r="BS28" s="2"/>
      <c r="BT28" s="2">
        <v>30</v>
      </c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>
      <c r="A29" s="42">
        <v>150360</v>
      </c>
      <c r="B29" s="43" t="s">
        <v>162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4">
        <v>0</v>
      </c>
      <c r="AL29" s="34">
        <v>35</v>
      </c>
      <c r="AM29" s="34">
        <v>0</v>
      </c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>
      <c r="A30" s="24">
        <v>150691</v>
      </c>
      <c r="B30" s="24" t="s">
        <v>44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>
      <c r="A31" s="24">
        <v>165421</v>
      </c>
      <c r="B31" s="26" t="s">
        <v>45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>
      <c r="A32" s="24" t="s">
        <v>46</v>
      </c>
      <c r="B32" s="26" t="s">
        <v>47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>
      <c r="A33" s="24">
        <v>160007</v>
      </c>
      <c r="B33" s="24" t="s">
        <v>48</v>
      </c>
      <c r="C33" s="28">
        <v>8</v>
      </c>
      <c r="D33" s="28">
        <v>5</v>
      </c>
      <c r="E33" s="28">
        <v>5</v>
      </c>
      <c r="F33" s="28">
        <v>5</v>
      </c>
      <c r="G33" s="29">
        <v>8</v>
      </c>
      <c r="H33" s="29">
        <v>8</v>
      </c>
      <c r="I33" s="29">
        <v>5</v>
      </c>
      <c r="J33" s="29">
        <v>5</v>
      </c>
      <c r="K33" s="28">
        <v>8</v>
      </c>
      <c r="L33" s="28">
        <v>3</v>
      </c>
      <c r="M33" s="28">
        <v>5</v>
      </c>
      <c r="N33" s="28">
        <v>5</v>
      </c>
      <c r="O33" s="28">
        <v>0.25</v>
      </c>
      <c r="P33" s="29"/>
      <c r="Q33" s="29"/>
      <c r="R33" s="31">
        <v>8</v>
      </c>
      <c r="S33" s="31">
        <v>10</v>
      </c>
      <c r="T33" s="31">
        <v>10</v>
      </c>
      <c r="U33" s="31">
        <v>10</v>
      </c>
      <c r="V33" s="30">
        <v>5</v>
      </c>
      <c r="W33" s="31">
        <v>10</v>
      </c>
      <c r="X33" s="31">
        <v>10</v>
      </c>
      <c r="Y33" s="31">
        <v>10</v>
      </c>
      <c r="Z33" s="30">
        <v>8</v>
      </c>
      <c r="AA33" s="30"/>
      <c r="AB33" s="30"/>
      <c r="AC33" s="30">
        <v>18</v>
      </c>
      <c r="AD33" s="30">
        <v>18</v>
      </c>
      <c r="AE33" s="30">
        <v>15</v>
      </c>
      <c r="AF33" s="30">
        <v>15</v>
      </c>
      <c r="AG33" s="34">
        <v>15</v>
      </c>
      <c r="AH33" s="34">
        <v>15</v>
      </c>
      <c r="AI33" s="34">
        <v>15</v>
      </c>
      <c r="AJ33" s="34">
        <v>8</v>
      </c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3">
        <v>0.37</v>
      </c>
      <c r="AY33" s="33">
        <v>0.37</v>
      </c>
      <c r="AZ33" s="33">
        <v>0.37</v>
      </c>
      <c r="BA33" s="33">
        <v>0.37</v>
      </c>
      <c r="BB33" s="33">
        <v>5</v>
      </c>
      <c r="BC33" s="33">
        <v>0.37</v>
      </c>
      <c r="BD33" s="33">
        <v>0.37</v>
      </c>
      <c r="BE33" s="30">
        <v>0.37</v>
      </c>
      <c r="BF33" s="30">
        <v>0.37</v>
      </c>
      <c r="BG33" s="30">
        <v>0.37</v>
      </c>
      <c r="BH33" s="33">
        <v>0.37</v>
      </c>
      <c r="BI33" s="30">
        <v>0.37</v>
      </c>
      <c r="BJ33" s="30">
        <v>0.37</v>
      </c>
      <c r="BK33" s="30">
        <v>0.37</v>
      </c>
      <c r="BL33" s="33">
        <v>0.37</v>
      </c>
      <c r="BM33" s="33">
        <v>0.37</v>
      </c>
      <c r="BN33" s="33">
        <v>5</v>
      </c>
      <c r="BO33" s="33">
        <v>5</v>
      </c>
      <c r="BP33" s="39">
        <v>2</v>
      </c>
      <c r="BQ33" s="46">
        <v>4</v>
      </c>
      <c r="BR33" s="39">
        <v>2</v>
      </c>
      <c r="BS33" s="39">
        <v>2</v>
      </c>
      <c r="BT33" s="39">
        <v>2</v>
      </c>
      <c r="BU33" s="46">
        <v>20</v>
      </c>
      <c r="BV33" s="35">
        <v>8</v>
      </c>
      <c r="BW33" s="35">
        <v>10</v>
      </c>
      <c r="BX33" s="35">
        <v>10</v>
      </c>
      <c r="BY33" s="44">
        <v>5</v>
      </c>
      <c r="BZ33" s="35">
        <v>10</v>
      </c>
      <c r="CA33" s="35">
        <v>10</v>
      </c>
      <c r="CB33" s="35">
        <v>10</v>
      </c>
      <c r="CC33" s="36">
        <v>10</v>
      </c>
      <c r="CD33" s="45">
        <v>5</v>
      </c>
      <c r="CE33" s="45">
        <v>5</v>
      </c>
      <c r="CF33" s="140">
        <v>0.25</v>
      </c>
      <c r="CG33" s="140"/>
      <c r="CH33" s="140">
        <v>15</v>
      </c>
      <c r="CI33" s="140">
        <v>5</v>
      </c>
      <c r="CJ33" s="141">
        <v>10</v>
      </c>
      <c r="CK33" s="177">
        <v>10</v>
      </c>
      <c r="CL33" s="194">
        <v>10</v>
      </c>
      <c r="CM33" s="193">
        <v>5</v>
      </c>
      <c r="CN33" s="195">
        <v>5</v>
      </c>
      <c r="CO33" s="227">
        <v>0.25</v>
      </c>
      <c r="CP33" s="227"/>
      <c r="CQ33" s="227">
        <v>15</v>
      </c>
      <c r="CR33" s="227">
        <v>5</v>
      </c>
      <c r="CS33" s="228">
        <v>10</v>
      </c>
      <c r="CT33" s="2"/>
    </row>
    <row r="34" spans="1:98">
      <c r="A34" s="24">
        <v>162621</v>
      </c>
      <c r="B34" s="24" t="s">
        <v>49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32"/>
      <c r="T34" s="32"/>
      <c r="U34" s="32"/>
      <c r="V34" s="32"/>
      <c r="W34" s="32"/>
      <c r="X34" s="32"/>
      <c r="Y34" s="32"/>
      <c r="Z34" s="30"/>
      <c r="AA34" s="30"/>
      <c r="AB34" s="30"/>
      <c r="AC34" s="30">
        <v>2.16</v>
      </c>
      <c r="AD34" s="30">
        <v>2.16</v>
      </c>
      <c r="AE34" s="30">
        <v>1.8</v>
      </c>
      <c r="AF34" s="30">
        <v>1.8</v>
      </c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"/>
      <c r="BS34" s="2"/>
      <c r="BT34" s="2"/>
      <c r="BU34" s="2">
        <v>1.6</v>
      </c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>
      <c r="A35" s="24">
        <v>161943</v>
      </c>
      <c r="B35" s="24" t="s">
        <v>50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1"/>
      <c r="S35" s="31">
        <v>1</v>
      </c>
      <c r="T35" s="31">
        <v>1</v>
      </c>
      <c r="U35" s="31">
        <v>1</v>
      </c>
      <c r="V35" s="30"/>
      <c r="W35" s="31">
        <v>1</v>
      </c>
      <c r="X35" s="31">
        <v>1</v>
      </c>
      <c r="Y35" s="31">
        <v>1.2</v>
      </c>
      <c r="Z35" s="32"/>
      <c r="AA35" s="32"/>
      <c r="AB35" s="32"/>
      <c r="AC35" s="32"/>
      <c r="AD35" s="32"/>
      <c r="AE35" s="32"/>
      <c r="AF35" s="32"/>
      <c r="AG35" s="34">
        <v>2.4</v>
      </c>
      <c r="AH35" s="34">
        <v>2.4</v>
      </c>
      <c r="AI35" s="34">
        <v>2.4</v>
      </c>
      <c r="AJ35" s="34">
        <v>0</v>
      </c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"/>
      <c r="BS35" s="2"/>
      <c r="BT35" s="2"/>
      <c r="BU35" s="2"/>
      <c r="BV35" s="31"/>
      <c r="BW35" s="35">
        <v>1</v>
      </c>
      <c r="BX35" s="35">
        <v>1</v>
      </c>
      <c r="BY35" s="47"/>
      <c r="BZ35" s="35">
        <v>1</v>
      </c>
      <c r="CA35" s="35">
        <v>1.2</v>
      </c>
      <c r="CB35" s="35">
        <v>1</v>
      </c>
      <c r="CC35" s="36">
        <v>1</v>
      </c>
      <c r="CD35" s="47">
        <v>0</v>
      </c>
      <c r="CE35" s="47">
        <v>0</v>
      </c>
      <c r="CF35" s="2"/>
      <c r="CG35" s="2"/>
      <c r="CH35" s="2"/>
      <c r="CI35" s="2"/>
      <c r="CJ35" s="2"/>
      <c r="CK35" s="177">
        <v>1</v>
      </c>
      <c r="CL35" s="194">
        <v>1</v>
      </c>
      <c r="CM35" s="183">
        <v>0</v>
      </c>
      <c r="CN35" s="192">
        <v>0</v>
      </c>
      <c r="CO35" s="2"/>
      <c r="CP35" s="2"/>
      <c r="CQ35" s="2"/>
      <c r="CR35" s="2"/>
      <c r="CS35" s="2"/>
      <c r="CT35" s="2"/>
    </row>
    <row r="36" spans="1:98">
      <c r="A36" s="142">
        <v>161938</v>
      </c>
      <c r="B36" s="143" t="s">
        <v>208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1"/>
      <c r="S36" s="31"/>
      <c r="T36" s="31"/>
      <c r="U36" s="31"/>
      <c r="V36" s="30"/>
      <c r="W36" s="31"/>
      <c r="X36" s="31"/>
      <c r="Y36" s="31"/>
      <c r="Z36" s="32"/>
      <c r="AA36" s="32"/>
      <c r="AB36" s="32"/>
      <c r="AC36" s="32"/>
      <c r="AD36" s="32"/>
      <c r="AE36" s="32"/>
      <c r="AF36" s="32"/>
      <c r="AG36" s="34"/>
      <c r="AH36" s="34"/>
      <c r="AI36" s="34"/>
      <c r="AJ36" s="34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"/>
      <c r="BS36" s="2"/>
      <c r="BT36" s="2"/>
      <c r="BU36" s="2"/>
      <c r="BV36" s="31"/>
      <c r="BW36" s="35"/>
      <c r="BX36" s="35"/>
      <c r="BY36" s="47"/>
      <c r="BZ36" s="35"/>
      <c r="CA36" s="35"/>
      <c r="CB36" s="35"/>
      <c r="CC36" s="36"/>
      <c r="CD36" s="47"/>
      <c r="CE36" s="47"/>
      <c r="CF36" s="140"/>
      <c r="CG36" s="140"/>
      <c r="CH36" s="140">
        <v>3</v>
      </c>
      <c r="CI36" s="140"/>
      <c r="CJ36" s="141">
        <v>2</v>
      </c>
      <c r="CK36" s="2"/>
      <c r="CL36" s="2"/>
      <c r="CM36" s="2"/>
      <c r="CN36" s="2"/>
      <c r="CO36" s="229"/>
      <c r="CP36" s="229"/>
      <c r="CQ36" s="229">
        <v>3</v>
      </c>
      <c r="CR36" s="229"/>
      <c r="CS36" s="230">
        <v>2</v>
      </c>
      <c r="CT36" s="2"/>
    </row>
    <row r="37" spans="1:98">
      <c r="A37" s="24"/>
      <c r="B37" s="25" t="s">
        <v>163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1"/>
      <c r="S37" s="31"/>
      <c r="T37" s="31"/>
      <c r="U37" s="31"/>
      <c r="V37" s="30"/>
      <c r="W37" s="31"/>
      <c r="X37" s="31"/>
      <c r="Y37" s="31"/>
      <c r="Z37" s="32"/>
      <c r="AA37" s="32"/>
      <c r="AB37" s="32"/>
      <c r="AC37" s="32"/>
      <c r="AD37" s="32"/>
      <c r="AE37" s="32"/>
      <c r="AF37" s="32"/>
      <c r="AG37" s="34"/>
      <c r="AH37" s="34"/>
      <c r="AI37" s="34"/>
      <c r="AJ37" s="34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>
        <v>0.75</v>
      </c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>
      <c r="A38" s="24" t="s">
        <v>36</v>
      </c>
      <c r="B38" s="24" t="s">
        <v>37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2"/>
      <c r="T38" s="32"/>
      <c r="U38" s="32"/>
      <c r="V38" s="32"/>
      <c r="W38" s="32"/>
      <c r="X38" s="32"/>
      <c r="Y38" s="32"/>
      <c r="Z38" s="30"/>
      <c r="AA38" s="30">
        <v>1.5</v>
      </c>
      <c r="AB38" s="30">
        <v>1.5</v>
      </c>
      <c r="AC38" s="30"/>
      <c r="AD38" s="30"/>
      <c r="AE38" s="30"/>
      <c r="AF38" s="30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">
        <v>0.8</v>
      </c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40"/>
      <c r="CG38" s="140"/>
      <c r="CH38" s="140"/>
      <c r="CI38" s="140">
        <v>1</v>
      </c>
      <c r="CJ38" s="141"/>
      <c r="CK38" s="2"/>
      <c r="CL38" s="2"/>
      <c r="CM38" s="2"/>
      <c r="CN38" s="2"/>
      <c r="CO38" s="231"/>
      <c r="CP38" s="231"/>
      <c r="CQ38" s="231"/>
      <c r="CR38" s="231">
        <v>1</v>
      </c>
      <c r="CS38" s="232"/>
      <c r="CT38" s="2"/>
    </row>
    <row r="39" spans="1:98">
      <c r="A39" s="24" t="s">
        <v>164</v>
      </c>
      <c r="B39" s="25" t="s">
        <v>165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2"/>
      <c r="T39" s="32"/>
      <c r="U39" s="32"/>
      <c r="V39" s="32"/>
      <c r="W39" s="32"/>
      <c r="X39" s="32"/>
      <c r="Y39" s="32"/>
      <c r="Z39" s="30"/>
      <c r="AA39" s="30"/>
      <c r="AB39" s="30"/>
      <c r="AC39" s="30"/>
      <c r="AD39" s="30"/>
      <c r="AE39" s="30"/>
      <c r="AF39" s="30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3">
        <v>0</v>
      </c>
      <c r="AY39" s="33">
        <v>0</v>
      </c>
      <c r="AZ39" s="33">
        <v>1</v>
      </c>
      <c r="BA39" s="33">
        <v>0</v>
      </c>
      <c r="BB39" s="33">
        <v>0</v>
      </c>
      <c r="BC39" s="33">
        <v>1</v>
      </c>
      <c r="BD39" s="33">
        <v>0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1</v>
      </c>
      <c r="BM39" s="33">
        <v>1</v>
      </c>
      <c r="BN39" s="33">
        <v>0</v>
      </c>
      <c r="BO39" s="33">
        <v>0</v>
      </c>
      <c r="BP39" s="32"/>
      <c r="BQ39" s="3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>
      <c r="A40" s="24"/>
      <c r="B40" s="25" t="s">
        <v>166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32"/>
      <c r="T40" s="32"/>
      <c r="U40" s="32"/>
      <c r="V40" s="32"/>
      <c r="W40" s="32"/>
      <c r="X40" s="32"/>
      <c r="Y40" s="32"/>
      <c r="Z40" s="30"/>
      <c r="AA40" s="30"/>
      <c r="AB40" s="30"/>
      <c r="AC40" s="30"/>
      <c r="AD40" s="30"/>
      <c r="AE40" s="30"/>
      <c r="AF40" s="30"/>
      <c r="AG40" s="32"/>
      <c r="AH40" s="32"/>
      <c r="AI40" s="32"/>
      <c r="AJ40" s="32"/>
      <c r="AK40" s="34">
        <v>0</v>
      </c>
      <c r="AL40" s="34">
        <v>10</v>
      </c>
      <c r="AM40" s="34">
        <v>10</v>
      </c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>
      <c r="A41" s="42">
        <v>160904</v>
      </c>
      <c r="B41" s="43" t="s">
        <v>167</v>
      </c>
      <c r="C41" s="29"/>
      <c r="D41" s="29"/>
      <c r="E41" s="29">
        <v>2.5</v>
      </c>
      <c r="F41" s="29">
        <v>0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9"/>
      <c r="BQ41" s="39"/>
      <c r="BR41" s="39"/>
      <c r="BS41" s="46">
        <v>5</v>
      </c>
      <c r="BT41" s="39"/>
      <c r="BU41" s="39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>
      <c r="A42" s="24">
        <v>162713</v>
      </c>
      <c r="B42" s="24" t="s">
        <v>38</v>
      </c>
      <c r="C42" s="28" t="s">
        <v>39</v>
      </c>
      <c r="D42" s="28">
        <v>2</v>
      </c>
      <c r="E42" s="28">
        <v>3.5</v>
      </c>
      <c r="F42" s="28">
        <v>3.5</v>
      </c>
      <c r="G42" s="29"/>
      <c r="H42" s="29">
        <v>2</v>
      </c>
      <c r="I42" s="29">
        <v>2</v>
      </c>
      <c r="J42" s="29">
        <v>2</v>
      </c>
      <c r="K42" s="28" t="s">
        <v>39</v>
      </c>
      <c r="L42" s="28" t="s">
        <v>39</v>
      </c>
      <c r="M42" s="28">
        <v>2</v>
      </c>
      <c r="N42" s="28">
        <v>2</v>
      </c>
      <c r="O42" s="29"/>
      <c r="P42" s="29"/>
      <c r="Q42" s="29"/>
      <c r="R42" s="29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4">
        <v>0</v>
      </c>
      <c r="AH42" s="34">
        <v>0</v>
      </c>
      <c r="AI42" s="34">
        <v>3</v>
      </c>
      <c r="AJ42" s="34">
        <v>3</v>
      </c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>
      <c r="A43" s="24">
        <v>140203</v>
      </c>
      <c r="B43" s="24" t="s">
        <v>51</v>
      </c>
      <c r="C43" s="29"/>
      <c r="D43" s="29"/>
      <c r="E43" s="29"/>
      <c r="F43" s="29"/>
      <c r="G43" s="29">
        <v>2</v>
      </c>
      <c r="H43" s="29">
        <v>2</v>
      </c>
      <c r="I43" s="29">
        <v>2</v>
      </c>
      <c r="J43" s="29">
        <v>2</v>
      </c>
      <c r="K43" s="29"/>
      <c r="L43" s="29"/>
      <c r="M43" s="29"/>
      <c r="N43" s="29"/>
      <c r="O43" s="29"/>
      <c r="P43" s="29"/>
      <c r="Q43" s="29"/>
      <c r="R43" s="29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>
      <c r="A44" s="24">
        <v>160326</v>
      </c>
      <c r="B44" s="24" t="s">
        <v>52</v>
      </c>
      <c r="C44" s="29"/>
      <c r="D44" s="29"/>
      <c r="E44" s="29"/>
      <c r="F44" s="29"/>
      <c r="G44" s="29">
        <v>2</v>
      </c>
      <c r="H44" s="29">
        <v>2</v>
      </c>
      <c r="I44" s="29">
        <v>2</v>
      </c>
      <c r="J44" s="29">
        <v>2</v>
      </c>
      <c r="K44" s="29"/>
      <c r="L44" s="29"/>
      <c r="M44" s="29"/>
      <c r="N44" s="29"/>
      <c r="O44" s="29"/>
      <c r="P44" s="29"/>
      <c r="Q44" s="29"/>
      <c r="R44" s="29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44"/>
      <c r="CG44" s="144"/>
      <c r="CH44" s="144">
        <v>1.5</v>
      </c>
      <c r="CI44" s="144">
        <v>1.5</v>
      </c>
      <c r="CJ44" s="145">
        <v>1.5</v>
      </c>
      <c r="CK44" s="2"/>
      <c r="CL44" s="2"/>
      <c r="CM44" s="2"/>
      <c r="CN44" s="2"/>
      <c r="CO44" s="243"/>
      <c r="CP44" s="243"/>
      <c r="CQ44" s="243">
        <v>1.5</v>
      </c>
      <c r="CR44" s="243">
        <v>1.5</v>
      </c>
      <c r="CS44" s="244">
        <v>1.5</v>
      </c>
      <c r="CT44" s="2"/>
    </row>
    <row r="45" spans="1:98">
      <c r="A45" s="24">
        <v>161105</v>
      </c>
      <c r="B45" s="24" t="s">
        <v>53</v>
      </c>
      <c r="C45" s="29"/>
      <c r="D45" s="29"/>
      <c r="E45" s="29"/>
      <c r="F45" s="29"/>
      <c r="G45" s="32"/>
      <c r="H45" s="32"/>
      <c r="I45" s="32"/>
      <c r="J45" s="32"/>
      <c r="K45" s="29"/>
      <c r="L45" s="29"/>
      <c r="M45" s="29"/>
      <c r="N45" s="29"/>
      <c r="O45" s="29"/>
      <c r="P45" s="29"/>
      <c r="Q45" s="29"/>
      <c r="R45" s="29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>
      <c r="A46" s="24">
        <v>161939</v>
      </c>
      <c r="B46" s="24" t="s">
        <v>54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32"/>
      <c r="T46" s="32"/>
      <c r="U46" s="32"/>
      <c r="V46" s="32"/>
      <c r="W46" s="32"/>
      <c r="X46" s="32"/>
      <c r="Y46" s="32"/>
      <c r="Z46" s="30"/>
      <c r="AA46" s="30">
        <v>3</v>
      </c>
      <c r="AB46" s="30">
        <v>3</v>
      </c>
      <c r="AC46" s="30">
        <v>2</v>
      </c>
      <c r="AD46" s="30">
        <v>2</v>
      </c>
      <c r="AE46" s="30">
        <v>2</v>
      </c>
      <c r="AF46" s="30">
        <v>2</v>
      </c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44"/>
      <c r="CG46" s="144"/>
      <c r="CH46" s="144">
        <v>1</v>
      </c>
      <c r="CI46" s="144"/>
      <c r="CJ46" s="145"/>
      <c r="CK46" s="2"/>
      <c r="CL46" s="2"/>
      <c r="CM46" s="2"/>
      <c r="CN46" s="2"/>
      <c r="CO46" s="233"/>
      <c r="CP46" s="233"/>
      <c r="CQ46" s="233">
        <v>1</v>
      </c>
      <c r="CR46" s="233"/>
      <c r="CS46" s="234"/>
      <c r="CT46" s="2"/>
    </row>
    <row r="47" spans="1:98" ht="41.4">
      <c r="A47" s="24" t="s">
        <v>55</v>
      </c>
      <c r="B47" s="27" t="s">
        <v>56</v>
      </c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>
      <c r="A48" s="24" t="s">
        <v>168</v>
      </c>
      <c r="B48" s="27" t="s">
        <v>169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32"/>
      <c r="T48" s="32"/>
      <c r="U48" s="32"/>
      <c r="V48" s="32"/>
      <c r="W48" s="32"/>
      <c r="X48" s="32"/>
      <c r="Y48" s="32"/>
      <c r="Z48" s="32"/>
      <c r="AA48" s="32"/>
      <c r="AB48" s="30">
        <v>5</v>
      </c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>
      <c r="A49" s="24">
        <v>160825</v>
      </c>
      <c r="B49" s="24" t="s">
        <v>57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3">
        <v>1</v>
      </c>
      <c r="AY49" s="33">
        <v>1</v>
      </c>
      <c r="AZ49" s="33">
        <v>1</v>
      </c>
      <c r="BA49" s="33">
        <v>1</v>
      </c>
      <c r="BB49" s="33">
        <v>1</v>
      </c>
      <c r="BC49" s="33">
        <v>1</v>
      </c>
      <c r="BD49" s="33">
        <v>1</v>
      </c>
      <c r="BE49" s="33">
        <v>1</v>
      </c>
      <c r="BF49" s="33">
        <v>1</v>
      </c>
      <c r="BG49" s="33">
        <v>1</v>
      </c>
      <c r="BH49" s="33">
        <v>1</v>
      </c>
      <c r="BI49" s="33">
        <v>1</v>
      </c>
      <c r="BJ49" s="33">
        <v>1</v>
      </c>
      <c r="BK49" s="33">
        <v>1</v>
      </c>
      <c r="BL49" s="33">
        <v>1</v>
      </c>
      <c r="BM49" s="33">
        <v>1</v>
      </c>
      <c r="BN49" s="33">
        <v>1</v>
      </c>
      <c r="BO49" s="33">
        <v>1</v>
      </c>
      <c r="BP49" s="39">
        <v>1.5</v>
      </c>
      <c r="BQ49" s="39">
        <v>1.5</v>
      </c>
      <c r="BR49" s="39">
        <v>1.5</v>
      </c>
      <c r="BS49" s="46">
        <v>0</v>
      </c>
      <c r="BT49" s="39">
        <v>1.5</v>
      </c>
      <c r="BU49" s="39">
        <v>1.5</v>
      </c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>
      <c r="A50" s="24">
        <v>160775</v>
      </c>
      <c r="B50" s="24" t="s">
        <v>58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3">
        <v>2.5</v>
      </c>
      <c r="AY50" s="33">
        <v>2.5</v>
      </c>
      <c r="AZ50" s="33">
        <v>2.5</v>
      </c>
      <c r="BA50" s="33">
        <v>2.5</v>
      </c>
      <c r="BB50" s="33">
        <v>2.5</v>
      </c>
      <c r="BC50" s="33">
        <v>2.5</v>
      </c>
      <c r="BD50" s="33">
        <v>2.5</v>
      </c>
      <c r="BE50" s="33">
        <v>2.5</v>
      </c>
      <c r="BF50" s="33">
        <v>2.5</v>
      </c>
      <c r="BG50" s="33">
        <v>2.5</v>
      </c>
      <c r="BH50" s="33">
        <v>2.5</v>
      </c>
      <c r="BI50" s="33">
        <v>2.5</v>
      </c>
      <c r="BJ50" s="33">
        <v>2.5</v>
      </c>
      <c r="BK50" s="33">
        <v>2.5</v>
      </c>
      <c r="BL50" s="33">
        <v>2.5</v>
      </c>
      <c r="BM50" s="33">
        <v>2.5</v>
      </c>
      <c r="BN50" s="33">
        <v>2.5</v>
      </c>
      <c r="BO50" s="33">
        <v>2.5</v>
      </c>
      <c r="BP50" s="39">
        <v>2.5</v>
      </c>
      <c r="BQ50" s="39">
        <v>2.5</v>
      </c>
      <c r="BR50" s="39">
        <v>2.5</v>
      </c>
      <c r="BS50" s="46">
        <v>0</v>
      </c>
      <c r="BT50" s="39">
        <v>2.5</v>
      </c>
      <c r="BU50" s="39">
        <v>2.5</v>
      </c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>
      <c r="A51" s="24">
        <v>160120</v>
      </c>
      <c r="B51" s="24" t="s">
        <v>59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>
        <v>1.5</v>
      </c>
      <c r="Q51" s="29">
        <v>1.5</v>
      </c>
      <c r="R51" s="29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44"/>
      <c r="CG51" s="146">
        <v>1.5</v>
      </c>
      <c r="CH51" s="144"/>
      <c r="CI51" s="144"/>
      <c r="CJ51" s="145"/>
      <c r="CK51" s="2"/>
      <c r="CL51" s="2"/>
      <c r="CM51" s="2"/>
      <c r="CN51" s="2"/>
      <c r="CO51" s="2"/>
      <c r="CP51" s="2">
        <v>1.5</v>
      </c>
      <c r="CQ51" s="2"/>
      <c r="CR51" s="2"/>
      <c r="CS51" s="2"/>
      <c r="CT51" s="2"/>
    </row>
    <row r="52" spans="1:98">
      <c r="A52" s="24">
        <v>160552</v>
      </c>
      <c r="B52" s="24" t="s">
        <v>60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4">
        <v>0</v>
      </c>
      <c r="AH52" s="34">
        <v>3</v>
      </c>
      <c r="AI52" s="34">
        <v>2</v>
      </c>
      <c r="AJ52" s="34">
        <v>2</v>
      </c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44"/>
      <c r="CG52" s="144">
        <v>1</v>
      </c>
      <c r="CH52" s="144"/>
      <c r="CI52" s="144"/>
      <c r="CJ52" s="145"/>
      <c r="CK52" s="2"/>
      <c r="CL52" s="2"/>
      <c r="CM52" s="2"/>
      <c r="CN52" s="2"/>
      <c r="CO52" s="2"/>
      <c r="CP52" s="2">
        <v>1</v>
      </c>
      <c r="CQ52" s="2"/>
      <c r="CR52" s="2"/>
      <c r="CS52" s="2"/>
      <c r="CT52" s="2"/>
    </row>
    <row r="53" spans="1:98">
      <c r="A53" s="24">
        <v>160910</v>
      </c>
      <c r="B53" s="24" t="s">
        <v>61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>
      <c r="A54" s="24">
        <v>162788</v>
      </c>
      <c r="B54" s="24" t="s">
        <v>62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>
      <c r="A55" s="24">
        <v>160909</v>
      </c>
      <c r="B55" s="24" t="s">
        <v>63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>
      <c r="A56" s="24">
        <v>161218</v>
      </c>
      <c r="B56" s="24" t="s">
        <v>64</v>
      </c>
      <c r="C56" s="29"/>
      <c r="D56" s="29"/>
      <c r="E56" s="29"/>
      <c r="F56" s="29"/>
      <c r="G56" s="29">
        <v>0.1</v>
      </c>
      <c r="H56" s="29">
        <v>0.1</v>
      </c>
      <c r="I56" s="29">
        <v>0.1</v>
      </c>
      <c r="J56" s="29">
        <v>0.1</v>
      </c>
      <c r="K56" s="29"/>
      <c r="L56" s="29"/>
      <c r="M56" s="29"/>
      <c r="N56" s="29"/>
      <c r="O56" s="29"/>
      <c r="P56" s="29"/>
      <c r="Q56" s="29"/>
      <c r="R56" s="29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4">
        <v>0.1</v>
      </c>
      <c r="AH56" s="34">
        <v>0.1</v>
      </c>
      <c r="AI56" s="34">
        <v>0.1</v>
      </c>
      <c r="AJ56" s="34">
        <v>0.1</v>
      </c>
      <c r="AK56" s="34">
        <v>0.1</v>
      </c>
      <c r="AL56" s="34">
        <v>0.2</v>
      </c>
      <c r="AM56" s="34">
        <v>0.2</v>
      </c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9">
        <v>0.05</v>
      </c>
      <c r="BQ56" s="39">
        <v>0.05</v>
      </c>
      <c r="BR56" s="39">
        <v>0.05</v>
      </c>
      <c r="BS56" s="39">
        <v>0.05</v>
      </c>
      <c r="BT56" s="39">
        <v>0.05</v>
      </c>
      <c r="BU56" s="39">
        <v>0.05</v>
      </c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44"/>
      <c r="CG56" s="144">
        <v>0.1</v>
      </c>
      <c r="CH56" s="144">
        <v>0.1</v>
      </c>
      <c r="CI56" s="144">
        <v>0.1</v>
      </c>
      <c r="CJ56" s="145">
        <v>0.1</v>
      </c>
      <c r="CK56" s="2"/>
      <c r="CL56" s="2"/>
      <c r="CM56" s="2"/>
      <c r="CN56" s="2"/>
      <c r="CO56" s="241"/>
      <c r="CP56" s="241">
        <v>0.1</v>
      </c>
      <c r="CQ56" s="241">
        <v>0.1</v>
      </c>
      <c r="CR56" s="241">
        <v>0.1</v>
      </c>
      <c r="CS56" s="242">
        <v>0.1</v>
      </c>
      <c r="CT56" s="2"/>
    </row>
    <row r="57" spans="1:98">
      <c r="A57" s="24">
        <v>160514</v>
      </c>
      <c r="B57" s="24" t="s">
        <v>65</v>
      </c>
      <c r="C57" s="28">
        <v>4.5</v>
      </c>
      <c r="D57" s="28">
        <v>5</v>
      </c>
      <c r="E57" s="28">
        <v>5</v>
      </c>
      <c r="F57" s="28">
        <v>5</v>
      </c>
      <c r="G57" s="29">
        <v>4.5</v>
      </c>
      <c r="H57" s="29">
        <v>4.5</v>
      </c>
      <c r="I57" s="29">
        <v>4.5</v>
      </c>
      <c r="J57" s="29">
        <v>4.5</v>
      </c>
      <c r="K57" s="28">
        <v>4.5</v>
      </c>
      <c r="L57" s="28">
        <v>7</v>
      </c>
      <c r="M57" s="28">
        <v>4.5</v>
      </c>
      <c r="N57" s="28">
        <v>4.5</v>
      </c>
      <c r="O57" s="28">
        <v>4</v>
      </c>
      <c r="P57" s="28">
        <v>4</v>
      </c>
      <c r="Q57" s="28">
        <v>4</v>
      </c>
      <c r="R57" s="31">
        <v>4.5</v>
      </c>
      <c r="S57" s="31">
        <v>4.5</v>
      </c>
      <c r="T57" s="31">
        <v>4.5</v>
      </c>
      <c r="U57" s="31">
        <v>4.5</v>
      </c>
      <c r="V57" s="30">
        <v>5</v>
      </c>
      <c r="W57" s="31">
        <v>4.5</v>
      </c>
      <c r="X57" s="31">
        <v>4.5</v>
      </c>
      <c r="Y57" s="31">
        <v>4.5</v>
      </c>
      <c r="Z57" s="32"/>
      <c r="AA57" s="32"/>
      <c r="AB57" s="32"/>
      <c r="AC57" s="32"/>
      <c r="AD57" s="32"/>
      <c r="AE57" s="32"/>
      <c r="AF57" s="32"/>
      <c r="AG57" s="34">
        <v>4.5</v>
      </c>
      <c r="AH57" s="34">
        <v>5</v>
      </c>
      <c r="AI57" s="34">
        <v>4.5</v>
      </c>
      <c r="AJ57" s="34">
        <v>4.5</v>
      </c>
      <c r="AK57" s="34">
        <v>4</v>
      </c>
      <c r="AL57" s="34">
        <v>3.5</v>
      </c>
      <c r="AM57" s="34">
        <v>3.5</v>
      </c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3">
        <v>4</v>
      </c>
      <c r="AY57" s="33">
        <v>4</v>
      </c>
      <c r="AZ57" s="33">
        <v>4</v>
      </c>
      <c r="BA57" s="33">
        <v>4</v>
      </c>
      <c r="BB57" s="33">
        <v>4</v>
      </c>
      <c r="BC57" s="33">
        <v>4</v>
      </c>
      <c r="BD57" s="33">
        <v>4</v>
      </c>
      <c r="BE57" s="33">
        <v>4</v>
      </c>
      <c r="BF57" s="33">
        <v>4</v>
      </c>
      <c r="BG57" s="33">
        <v>4</v>
      </c>
      <c r="BH57" s="33">
        <v>4</v>
      </c>
      <c r="BI57" s="33">
        <v>4</v>
      </c>
      <c r="BJ57" s="33">
        <v>4</v>
      </c>
      <c r="BK57" s="33">
        <v>4</v>
      </c>
      <c r="BL57" s="33">
        <v>4</v>
      </c>
      <c r="BM57" s="33">
        <v>4</v>
      </c>
      <c r="BN57" s="33">
        <v>4</v>
      </c>
      <c r="BO57" s="33">
        <v>4</v>
      </c>
      <c r="BP57" s="39">
        <v>4</v>
      </c>
      <c r="BQ57" s="39">
        <v>4</v>
      </c>
      <c r="BR57" s="39">
        <v>4</v>
      </c>
      <c r="BS57" s="39">
        <v>4</v>
      </c>
      <c r="BT57" s="39">
        <v>4</v>
      </c>
      <c r="BU57" s="39">
        <v>4</v>
      </c>
      <c r="BV57" s="31">
        <v>4.5</v>
      </c>
      <c r="BW57" s="31">
        <v>4.5</v>
      </c>
      <c r="BX57" s="31">
        <v>4.5</v>
      </c>
      <c r="BY57" s="47">
        <v>5</v>
      </c>
      <c r="BZ57" s="31">
        <v>4.5</v>
      </c>
      <c r="CA57" s="31">
        <v>4.5</v>
      </c>
      <c r="CB57" s="31">
        <v>4.5</v>
      </c>
      <c r="CC57" s="31">
        <v>4.5</v>
      </c>
      <c r="CD57" s="47">
        <v>5</v>
      </c>
      <c r="CE57" s="47">
        <v>5</v>
      </c>
      <c r="CF57" s="144">
        <v>4</v>
      </c>
      <c r="CG57" s="144">
        <v>4.5</v>
      </c>
      <c r="CH57" s="144">
        <v>4.5</v>
      </c>
      <c r="CI57" s="144">
        <v>4.5</v>
      </c>
      <c r="CJ57" s="145">
        <v>4.5</v>
      </c>
      <c r="CK57" s="176">
        <v>4.5</v>
      </c>
      <c r="CL57" s="176">
        <v>4.5</v>
      </c>
      <c r="CM57" s="183">
        <v>5</v>
      </c>
      <c r="CN57" s="192">
        <v>5</v>
      </c>
      <c r="CO57" s="235">
        <v>4</v>
      </c>
      <c r="CP57" s="235">
        <v>4.5</v>
      </c>
      <c r="CQ57" s="235">
        <v>4.5</v>
      </c>
      <c r="CR57" s="235">
        <v>4.5</v>
      </c>
      <c r="CS57" s="236">
        <v>4.5</v>
      </c>
      <c r="CT57" s="2"/>
    </row>
    <row r="58" spans="1:98">
      <c r="A58" s="24">
        <v>160224</v>
      </c>
      <c r="B58" s="24" t="s">
        <v>66</v>
      </c>
      <c r="C58" s="28">
        <v>3</v>
      </c>
      <c r="D58" s="28">
        <v>3</v>
      </c>
      <c r="E58" s="28">
        <v>3</v>
      </c>
      <c r="F58" s="28">
        <v>3</v>
      </c>
      <c r="G58" s="29">
        <v>3</v>
      </c>
      <c r="H58" s="29">
        <v>3</v>
      </c>
      <c r="I58" s="29">
        <v>3</v>
      </c>
      <c r="J58" s="29">
        <v>3</v>
      </c>
      <c r="K58" s="28">
        <v>3</v>
      </c>
      <c r="L58" s="28">
        <v>3</v>
      </c>
      <c r="M58" s="28">
        <v>3</v>
      </c>
      <c r="N58" s="28">
        <v>3</v>
      </c>
      <c r="O58" s="28">
        <v>3</v>
      </c>
      <c r="P58" s="28">
        <v>2</v>
      </c>
      <c r="Q58" s="28">
        <v>2</v>
      </c>
      <c r="R58" s="31">
        <v>3</v>
      </c>
      <c r="S58" s="31">
        <v>2</v>
      </c>
      <c r="T58" s="31">
        <v>2</v>
      </c>
      <c r="U58" s="31">
        <v>2</v>
      </c>
      <c r="V58" s="30">
        <v>3</v>
      </c>
      <c r="W58" s="31">
        <v>2</v>
      </c>
      <c r="X58" s="31">
        <v>2</v>
      </c>
      <c r="Y58" s="31">
        <v>2</v>
      </c>
      <c r="Z58" s="32"/>
      <c r="AA58" s="32"/>
      <c r="AB58" s="32"/>
      <c r="AC58" s="32"/>
      <c r="AD58" s="32"/>
      <c r="AE58" s="32"/>
      <c r="AF58" s="32"/>
      <c r="AG58" s="34">
        <v>3.5</v>
      </c>
      <c r="AH58" s="34">
        <v>2</v>
      </c>
      <c r="AI58" s="34">
        <v>2</v>
      </c>
      <c r="AJ58" s="34">
        <v>2</v>
      </c>
      <c r="AK58" s="34">
        <v>2</v>
      </c>
      <c r="AL58" s="34">
        <v>2</v>
      </c>
      <c r="AM58" s="34">
        <v>2</v>
      </c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3">
        <v>1</v>
      </c>
      <c r="AY58" s="33">
        <v>1</v>
      </c>
      <c r="AZ58" s="33">
        <v>1</v>
      </c>
      <c r="BA58" s="33">
        <v>1</v>
      </c>
      <c r="BB58" s="33">
        <v>1</v>
      </c>
      <c r="BC58" s="33">
        <v>1</v>
      </c>
      <c r="BD58" s="33">
        <v>1</v>
      </c>
      <c r="BE58" s="33">
        <v>1</v>
      </c>
      <c r="BF58" s="33">
        <v>1</v>
      </c>
      <c r="BG58" s="33">
        <v>1</v>
      </c>
      <c r="BH58" s="33">
        <v>1</v>
      </c>
      <c r="BI58" s="33">
        <v>1</v>
      </c>
      <c r="BJ58" s="33">
        <v>1</v>
      </c>
      <c r="BK58" s="33">
        <v>1</v>
      </c>
      <c r="BL58" s="33">
        <v>1</v>
      </c>
      <c r="BM58" s="33">
        <v>1</v>
      </c>
      <c r="BN58" s="33">
        <v>1</v>
      </c>
      <c r="BO58" s="33">
        <v>1</v>
      </c>
      <c r="BP58" s="39">
        <v>0.7</v>
      </c>
      <c r="BQ58" s="39">
        <v>0.7</v>
      </c>
      <c r="BR58" s="39">
        <v>0.7</v>
      </c>
      <c r="BS58" s="39">
        <v>0.7</v>
      </c>
      <c r="BT58" s="39">
        <v>0.7</v>
      </c>
      <c r="BU58" s="39">
        <v>0.7</v>
      </c>
      <c r="BV58" s="31">
        <v>3</v>
      </c>
      <c r="BW58" s="31">
        <v>2</v>
      </c>
      <c r="BX58" s="31">
        <v>2</v>
      </c>
      <c r="BY58" s="47">
        <v>3</v>
      </c>
      <c r="BZ58" s="31">
        <v>2</v>
      </c>
      <c r="CA58" s="31">
        <v>2</v>
      </c>
      <c r="CB58" s="31">
        <v>2</v>
      </c>
      <c r="CC58" s="31">
        <v>2</v>
      </c>
      <c r="CD58" s="47">
        <v>3</v>
      </c>
      <c r="CE58" s="47">
        <v>3</v>
      </c>
      <c r="CF58" s="144">
        <v>3</v>
      </c>
      <c r="CG58" s="144">
        <v>2</v>
      </c>
      <c r="CH58" s="144">
        <v>2.5</v>
      </c>
      <c r="CI58" s="144">
        <v>2</v>
      </c>
      <c r="CJ58" s="145">
        <v>2</v>
      </c>
      <c r="CK58" s="176">
        <v>2</v>
      </c>
      <c r="CL58" s="176">
        <v>2</v>
      </c>
      <c r="CM58" s="183">
        <v>3</v>
      </c>
      <c r="CN58" s="192">
        <v>3</v>
      </c>
      <c r="CO58" s="237">
        <v>3</v>
      </c>
      <c r="CP58" s="237">
        <v>2</v>
      </c>
      <c r="CQ58" s="237">
        <v>2.5</v>
      </c>
      <c r="CR58" s="237">
        <v>2</v>
      </c>
      <c r="CS58" s="238">
        <v>2</v>
      </c>
      <c r="CT58" s="2"/>
    </row>
    <row r="59" spans="1:98">
      <c r="A59" s="24">
        <v>160972</v>
      </c>
      <c r="B59" s="24" t="s">
        <v>67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>
      <c r="A60" s="24">
        <v>162138</v>
      </c>
      <c r="B60" s="24" t="s">
        <v>68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>
      <c r="A61" s="24">
        <v>160243</v>
      </c>
      <c r="B61" s="26" t="s">
        <v>69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>
      <c r="A62" s="24" t="s">
        <v>70</v>
      </c>
      <c r="B62" s="24" t="s">
        <v>71</v>
      </c>
      <c r="C62" s="28">
        <v>1.5</v>
      </c>
      <c r="D62" s="28">
        <v>1.5</v>
      </c>
      <c r="E62" s="28">
        <v>1.5</v>
      </c>
      <c r="F62" s="28">
        <v>1.5</v>
      </c>
      <c r="G62" s="29">
        <v>1.5</v>
      </c>
      <c r="H62" s="29">
        <v>1.5</v>
      </c>
      <c r="I62" s="29">
        <v>1.5</v>
      </c>
      <c r="J62" s="29">
        <v>1.5</v>
      </c>
      <c r="K62" s="28">
        <v>1.5</v>
      </c>
      <c r="L62" s="28">
        <v>1.5</v>
      </c>
      <c r="M62" s="28">
        <v>1.5</v>
      </c>
      <c r="N62" s="28">
        <v>1.5</v>
      </c>
      <c r="O62" s="28">
        <v>1.8</v>
      </c>
      <c r="P62" s="28">
        <v>1.5</v>
      </c>
      <c r="Q62" s="28">
        <v>1.5</v>
      </c>
      <c r="R62" s="31">
        <v>1.5</v>
      </c>
      <c r="S62" s="31">
        <v>1.5</v>
      </c>
      <c r="T62" s="31">
        <v>1.5</v>
      </c>
      <c r="U62" s="31">
        <v>1.5</v>
      </c>
      <c r="V62" s="30">
        <v>1.5</v>
      </c>
      <c r="W62" s="31">
        <v>1.5</v>
      </c>
      <c r="X62" s="31">
        <v>1.5</v>
      </c>
      <c r="Y62" s="31">
        <v>1.5</v>
      </c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2"/>
      <c r="BS62" s="2"/>
      <c r="BT62" s="2"/>
      <c r="BU62" s="2"/>
      <c r="BV62" s="31">
        <v>1.5</v>
      </c>
      <c r="BW62" s="31">
        <v>1.5</v>
      </c>
      <c r="BX62" s="31">
        <v>1.5</v>
      </c>
      <c r="BY62" s="47">
        <v>1.5</v>
      </c>
      <c r="BZ62" s="31">
        <v>1.5</v>
      </c>
      <c r="CA62" s="31">
        <v>1.5</v>
      </c>
      <c r="CB62" s="31">
        <v>1.5</v>
      </c>
      <c r="CC62" s="31">
        <v>1.5</v>
      </c>
      <c r="CD62" s="47">
        <v>1.5</v>
      </c>
      <c r="CE62" s="47">
        <v>1.5</v>
      </c>
      <c r="CF62" s="144">
        <v>1.8</v>
      </c>
      <c r="CG62" s="144">
        <v>1.5</v>
      </c>
      <c r="CH62" s="144">
        <v>1.5</v>
      </c>
      <c r="CI62" s="144">
        <v>1.5</v>
      </c>
      <c r="CJ62" s="145">
        <v>1.5</v>
      </c>
      <c r="CK62" s="176">
        <v>1.5</v>
      </c>
      <c r="CL62" s="176">
        <v>1.5</v>
      </c>
      <c r="CM62" s="183">
        <v>1.5</v>
      </c>
      <c r="CN62" s="192">
        <v>1.5</v>
      </c>
      <c r="CO62" s="239">
        <v>1.8</v>
      </c>
      <c r="CP62" s="239">
        <v>1.5</v>
      </c>
      <c r="CQ62" s="239">
        <v>1.5</v>
      </c>
      <c r="CR62" s="239">
        <v>1.5</v>
      </c>
      <c r="CS62" s="240">
        <v>1.5</v>
      </c>
      <c r="CT62" s="2"/>
    </row>
    <row r="63" spans="1:98">
      <c r="A63" s="24">
        <v>160727</v>
      </c>
      <c r="B63" s="24" t="s">
        <v>72</v>
      </c>
      <c r="C63" s="28">
        <v>2.75</v>
      </c>
      <c r="D63" s="28">
        <v>2.75</v>
      </c>
      <c r="E63" s="28">
        <v>2.75</v>
      </c>
      <c r="F63" s="28">
        <v>2.75</v>
      </c>
      <c r="G63" s="29">
        <v>2.75</v>
      </c>
      <c r="H63" s="29">
        <v>2.75</v>
      </c>
      <c r="I63" s="29">
        <v>2.75</v>
      </c>
      <c r="J63" s="29">
        <v>2.75</v>
      </c>
      <c r="K63" s="28">
        <v>2.75</v>
      </c>
      <c r="L63" s="28">
        <v>2.75</v>
      </c>
      <c r="M63" s="28">
        <v>2.75</v>
      </c>
      <c r="N63" s="28">
        <v>2.75</v>
      </c>
      <c r="O63" s="28">
        <v>2.5</v>
      </c>
      <c r="P63" s="28">
        <v>2.5</v>
      </c>
      <c r="Q63" s="28">
        <v>2.5</v>
      </c>
      <c r="R63" s="31">
        <v>2.75</v>
      </c>
      <c r="S63" s="31">
        <v>2.75</v>
      </c>
      <c r="T63" s="31">
        <v>2.5</v>
      </c>
      <c r="U63" s="31">
        <v>2.5</v>
      </c>
      <c r="V63" s="30">
        <v>2.75</v>
      </c>
      <c r="W63" s="31">
        <v>2.5</v>
      </c>
      <c r="X63" s="31">
        <v>2.5</v>
      </c>
      <c r="Y63" s="31">
        <v>2.5</v>
      </c>
      <c r="Z63" s="32"/>
      <c r="AA63" s="32"/>
      <c r="AB63" s="32"/>
      <c r="AC63" s="32"/>
      <c r="AD63" s="32"/>
      <c r="AE63" s="32"/>
      <c r="AF63" s="32"/>
      <c r="AG63" s="34">
        <v>2.2000000000000002</v>
      </c>
      <c r="AH63" s="34">
        <v>2</v>
      </c>
      <c r="AI63" s="34">
        <v>2</v>
      </c>
      <c r="AJ63" s="34">
        <v>2.5</v>
      </c>
      <c r="AK63" s="34">
        <v>1.5</v>
      </c>
      <c r="AL63" s="34">
        <v>0.4</v>
      </c>
      <c r="AM63" s="34">
        <v>0.4</v>
      </c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3">
        <v>1.5</v>
      </c>
      <c r="AY63" s="33">
        <v>1.5</v>
      </c>
      <c r="AZ63" s="33">
        <v>1.5</v>
      </c>
      <c r="BA63" s="33">
        <v>1.5</v>
      </c>
      <c r="BB63" s="33">
        <v>1.5</v>
      </c>
      <c r="BC63" s="33">
        <v>1.5</v>
      </c>
      <c r="BD63" s="33">
        <v>1.5</v>
      </c>
      <c r="BE63" s="33">
        <v>1.5</v>
      </c>
      <c r="BF63" s="33">
        <v>1.5</v>
      </c>
      <c r="BG63" s="33">
        <v>1.5</v>
      </c>
      <c r="BH63" s="33">
        <v>1.5</v>
      </c>
      <c r="BI63" s="33">
        <v>1.5</v>
      </c>
      <c r="BJ63" s="33">
        <v>1.5</v>
      </c>
      <c r="BK63" s="33">
        <v>1.5</v>
      </c>
      <c r="BL63" s="33">
        <v>1.5</v>
      </c>
      <c r="BM63" s="33">
        <v>1.5</v>
      </c>
      <c r="BN63" s="33">
        <v>1.5</v>
      </c>
      <c r="BO63" s="33">
        <v>1.5</v>
      </c>
      <c r="BP63" s="39">
        <v>1.5</v>
      </c>
      <c r="BQ63" s="39">
        <v>1.5</v>
      </c>
      <c r="BR63" s="39">
        <v>1.5</v>
      </c>
      <c r="BS63" s="39">
        <v>1.5</v>
      </c>
      <c r="BT63" s="39">
        <v>1.5</v>
      </c>
      <c r="BU63" s="39">
        <v>1.5</v>
      </c>
      <c r="BV63" s="31">
        <v>2.75</v>
      </c>
      <c r="BW63" s="31">
        <v>2.75</v>
      </c>
      <c r="BX63" s="31">
        <v>2.5</v>
      </c>
      <c r="BY63" s="47">
        <v>2.75</v>
      </c>
      <c r="BZ63" s="31">
        <v>2.5</v>
      </c>
      <c r="CA63" s="31">
        <v>2.5</v>
      </c>
      <c r="CB63" s="31">
        <v>2.75</v>
      </c>
      <c r="CC63" s="31">
        <v>2.5</v>
      </c>
      <c r="CD63" s="47">
        <v>2.75</v>
      </c>
      <c r="CE63" s="47">
        <v>2.75</v>
      </c>
      <c r="CF63" s="144">
        <v>2.5</v>
      </c>
      <c r="CG63" s="144">
        <v>2</v>
      </c>
      <c r="CH63" s="144">
        <v>2.5</v>
      </c>
      <c r="CI63" s="144">
        <v>2.5</v>
      </c>
      <c r="CJ63" s="145">
        <v>2.5</v>
      </c>
      <c r="CK63" s="176">
        <v>2.75</v>
      </c>
      <c r="CL63" s="176">
        <v>2.5</v>
      </c>
      <c r="CM63" s="183">
        <v>2.75</v>
      </c>
      <c r="CN63" s="192">
        <v>2.75</v>
      </c>
      <c r="CO63" s="239">
        <v>2.5</v>
      </c>
      <c r="CP63" s="239">
        <v>2</v>
      </c>
      <c r="CQ63" s="239">
        <v>2.5</v>
      </c>
      <c r="CR63" s="239">
        <v>2.5</v>
      </c>
      <c r="CS63" s="240">
        <v>2.5</v>
      </c>
      <c r="CT63" s="2"/>
    </row>
    <row r="64" spans="1:98">
      <c r="A64" s="24">
        <v>160280</v>
      </c>
      <c r="B64" s="24" t="s">
        <v>73</v>
      </c>
      <c r="C64" s="28">
        <v>1</v>
      </c>
      <c r="D64" s="28">
        <v>1.5</v>
      </c>
      <c r="E64" s="28">
        <v>1.5</v>
      </c>
      <c r="F64" s="28">
        <v>1.5</v>
      </c>
      <c r="G64" s="29">
        <v>1</v>
      </c>
      <c r="H64" s="29">
        <v>1</v>
      </c>
      <c r="I64" s="29">
        <v>1</v>
      </c>
      <c r="J64" s="29">
        <v>1</v>
      </c>
      <c r="K64" s="28">
        <v>1</v>
      </c>
      <c r="L64" s="28">
        <v>1.5</v>
      </c>
      <c r="M64" s="28">
        <v>1.5</v>
      </c>
      <c r="N64" s="28">
        <v>1.5</v>
      </c>
      <c r="O64" s="28">
        <v>1.5</v>
      </c>
      <c r="P64" s="28">
        <v>1.5</v>
      </c>
      <c r="Q64" s="28">
        <v>1.5</v>
      </c>
      <c r="R64" s="31">
        <v>1</v>
      </c>
      <c r="S64" s="31">
        <v>1</v>
      </c>
      <c r="T64" s="31">
        <v>1.5</v>
      </c>
      <c r="U64" s="31">
        <v>1.5</v>
      </c>
      <c r="V64" s="30">
        <v>1.5</v>
      </c>
      <c r="W64" s="31">
        <v>1.5</v>
      </c>
      <c r="X64" s="31">
        <v>1.5</v>
      </c>
      <c r="Y64" s="31">
        <v>1.5</v>
      </c>
      <c r="Z64" s="32"/>
      <c r="AA64" s="32"/>
      <c r="AB64" s="32"/>
      <c r="AC64" s="32"/>
      <c r="AD64" s="32"/>
      <c r="AE64" s="32"/>
      <c r="AF64" s="32"/>
      <c r="AG64" s="34">
        <v>0.65</v>
      </c>
      <c r="AH64" s="34">
        <v>1.5</v>
      </c>
      <c r="AI64" s="34">
        <v>1.5</v>
      </c>
      <c r="AJ64" s="34">
        <v>1.5</v>
      </c>
      <c r="AK64" s="34">
        <v>1.25</v>
      </c>
      <c r="AL64" s="34">
        <v>1.5</v>
      </c>
      <c r="AM64" s="34">
        <v>1.5</v>
      </c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0">
        <v>2</v>
      </c>
      <c r="AY64" s="30">
        <v>2</v>
      </c>
      <c r="AZ64" s="30">
        <v>2</v>
      </c>
      <c r="BA64" s="30">
        <v>2</v>
      </c>
      <c r="BB64" s="30">
        <v>2</v>
      </c>
      <c r="BC64" s="30">
        <v>2</v>
      </c>
      <c r="BD64" s="30">
        <v>2</v>
      </c>
      <c r="BE64" s="30">
        <v>2</v>
      </c>
      <c r="BF64" s="30">
        <v>2</v>
      </c>
      <c r="BG64" s="30">
        <v>2</v>
      </c>
      <c r="BH64" s="30">
        <v>2</v>
      </c>
      <c r="BI64" s="30">
        <v>2</v>
      </c>
      <c r="BJ64" s="30">
        <v>2</v>
      </c>
      <c r="BK64" s="30">
        <v>2</v>
      </c>
      <c r="BL64" s="30">
        <v>2</v>
      </c>
      <c r="BM64" s="30">
        <v>2</v>
      </c>
      <c r="BN64" s="30">
        <v>2</v>
      </c>
      <c r="BO64" s="30">
        <v>2</v>
      </c>
      <c r="BP64" s="39">
        <v>1.7</v>
      </c>
      <c r="BQ64" s="39">
        <v>1.7</v>
      </c>
      <c r="BR64" s="39">
        <v>1.7</v>
      </c>
      <c r="BS64" s="39">
        <v>1.7</v>
      </c>
      <c r="BT64" s="39">
        <v>1.7</v>
      </c>
      <c r="BU64" s="39">
        <v>1.7</v>
      </c>
      <c r="BV64" s="31">
        <v>1</v>
      </c>
      <c r="BW64" s="31">
        <v>1</v>
      </c>
      <c r="BX64" s="31">
        <v>1.5</v>
      </c>
      <c r="BY64" s="47">
        <v>1.5</v>
      </c>
      <c r="BZ64" s="31">
        <v>1.5</v>
      </c>
      <c r="CA64" s="31">
        <v>1.5</v>
      </c>
      <c r="CB64" s="31">
        <v>1</v>
      </c>
      <c r="CC64" s="31">
        <v>1.5</v>
      </c>
      <c r="CD64" s="47">
        <v>1.5</v>
      </c>
      <c r="CE64" s="47">
        <v>1.5</v>
      </c>
      <c r="CF64" s="144">
        <v>1.5</v>
      </c>
      <c r="CG64" s="144">
        <v>0.5</v>
      </c>
      <c r="CH64" s="144">
        <v>1.5</v>
      </c>
      <c r="CI64" s="144">
        <v>1.5</v>
      </c>
      <c r="CJ64" s="145">
        <v>1.5</v>
      </c>
      <c r="CK64" s="176">
        <v>1</v>
      </c>
      <c r="CL64" s="176">
        <v>1.5</v>
      </c>
      <c r="CM64" s="183">
        <v>1.5</v>
      </c>
      <c r="CN64" s="192">
        <v>1.5</v>
      </c>
      <c r="CO64" s="239">
        <v>1.5</v>
      </c>
      <c r="CP64" s="239">
        <v>0.5</v>
      </c>
      <c r="CQ64" s="239">
        <v>1.5</v>
      </c>
      <c r="CR64" s="239">
        <v>1.5</v>
      </c>
      <c r="CS64" s="240">
        <v>1.5</v>
      </c>
      <c r="CT64" s="2"/>
    </row>
    <row r="65" spans="1:98">
      <c r="A65" s="24">
        <v>160582</v>
      </c>
      <c r="B65" s="43" t="s">
        <v>170</v>
      </c>
      <c r="C65" s="28"/>
      <c r="D65" s="28"/>
      <c r="E65" s="28"/>
      <c r="F65" s="28"/>
      <c r="G65" s="29"/>
      <c r="H65" s="29"/>
      <c r="I65" s="29"/>
      <c r="J65" s="29"/>
      <c r="K65" s="28"/>
      <c r="L65" s="28"/>
      <c r="M65" s="28"/>
      <c r="N65" s="28"/>
      <c r="O65" s="28"/>
      <c r="P65" s="28"/>
      <c r="Q65" s="28"/>
      <c r="R65" s="31"/>
      <c r="S65" s="31"/>
      <c r="T65" s="31"/>
      <c r="U65" s="31"/>
      <c r="V65" s="30"/>
      <c r="W65" s="31"/>
      <c r="X65" s="31"/>
      <c r="Y65" s="31"/>
      <c r="Z65" s="32"/>
      <c r="AA65" s="32"/>
      <c r="AB65" s="32"/>
      <c r="AC65" s="32"/>
      <c r="AD65" s="32"/>
      <c r="AE65" s="32"/>
      <c r="AF65" s="32"/>
      <c r="AG65" s="34">
        <v>2</v>
      </c>
      <c r="AH65" s="34">
        <v>2</v>
      </c>
      <c r="AI65" s="34">
        <v>1.5</v>
      </c>
      <c r="AJ65" s="34">
        <v>1.5</v>
      </c>
      <c r="AK65" s="34">
        <v>0.7</v>
      </c>
      <c r="AL65" s="34">
        <v>2</v>
      </c>
      <c r="AM65" s="34">
        <v>2</v>
      </c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>
      <c r="A66" s="24">
        <v>161871</v>
      </c>
      <c r="B66" s="26" t="s">
        <v>74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3">
        <v>4.5</v>
      </c>
      <c r="AO66" s="33">
        <v>4.5</v>
      </c>
      <c r="AP66" s="33">
        <v>4.5</v>
      </c>
      <c r="AQ66" s="33">
        <v>3.88</v>
      </c>
      <c r="AR66" s="33">
        <v>3.88</v>
      </c>
      <c r="AS66" s="33">
        <v>3.88</v>
      </c>
      <c r="AT66" s="33">
        <v>3.25</v>
      </c>
      <c r="AU66" s="33">
        <v>3.25</v>
      </c>
      <c r="AV66" s="33">
        <v>3.25</v>
      </c>
      <c r="AW66" s="33">
        <v>4.5</v>
      </c>
      <c r="AX66" s="33">
        <v>4.5</v>
      </c>
      <c r="AY66" s="33">
        <v>4.5</v>
      </c>
      <c r="AZ66" s="33">
        <v>3.25</v>
      </c>
      <c r="BA66" s="33">
        <v>3.25</v>
      </c>
      <c r="BB66" s="33">
        <v>4.5</v>
      </c>
      <c r="BC66" s="33">
        <v>3.9</v>
      </c>
      <c r="BD66" s="33">
        <v>4.5</v>
      </c>
      <c r="BE66" s="30">
        <v>4.5</v>
      </c>
      <c r="BF66" s="30">
        <v>3.88</v>
      </c>
      <c r="BG66" s="30">
        <v>3.25</v>
      </c>
      <c r="BH66" s="33">
        <v>4.5</v>
      </c>
      <c r="BI66" s="30">
        <v>4.5</v>
      </c>
      <c r="BJ66" s="30">
        <v>3.88</v>
      </c>
      <c r="BK66" s="30">
        <v>3.25</v>
      </c>
      <c r="BL66" s="33">
        <v>3.25</v>
      </c>
      <c r="BM66" s="33">
        <v>3.88</v>
      </c>
      <c r="BN66" s="33">
        <v>4.5</v>
      </c>
      <c r="BO66" s="33">
        <v>4</v>
      </c>
      <c r="BP66" s="39">
        <v>4.5</v>
      </c>
      <c r="BQ66" s="39">
        <v>4.5</v>
      </c>
      <c r="BR66" s="39">
        <v>3.75</v>
      </c>
      <c r="BS66" s="39">
        <v>4.5</v>
      </c>
      <c r="BT66" s="39">
        <v>4.5</v>
      </c>
      <c r="BU66" s="46">
        <v>3.75</v>
      </c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>
      <c r="A67" s="24">
        <v>160612</v>
      </c>
      <c r="B67" s="26" t="s">
        <v>75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>
      <c r="A68" s="24">
        <v>160108</v>
      </c>
      <c r="B68" s="24" t="s">
        <v>76</v>
      </c>
      <c r="C68" s="28">
        <v>1.2</v>
      </c>
      <c r="D68" s="28">
        <v>1.2</v>
      </c>
      <c r="E68" s="28">
        <v>1.2</v>
      </c>
      <c r="F68" s="28">
        <v>1.2</v>
      </c>
      <c r="G68" s="29">
        <v>1.2</v>
      </c>
      <c r="H68" s="29">
        <v>1.2</v>
      </c>
      <c r="I68" s="29">
        <v>1.2</v>
      </c>
      <c r="J68" s="29">
        <v>1.2</v>
      </c>
      <c r="K68" s="28">
        <v>1.2</v>
      </c>
      <c r="L68" s="28">
        <v>1.1000000000000001</v>
      </c>
      <c r="M68" s="28">
        <v>1.2</v>
      </c>
      <c r="N68" s="28">
        <v>1.2</v>
      </c>
      <c r="O68" s="28">
        <v>1.2</v>
      </c>
      <c r="P68" s="28">
        <v>1.2</v>
      </c>
      <c r="Q68" s="28">
        <v>1.2</v>
      </c>
      <c r="R68" s="31">
        <v>1.2</v>
      </c>
      <c r="S68" s="31">
        <v>1.75</v>
      </c>
      <c r="T68" s="31">
        <v>1.3</v>
      </c>
      <c r="U68" s="31">
        <v>1.3</v>
      </c>
      <c r="V68" s="30">
        <v>1.2</v>
      </c>
      <c r="W68" s="31">
        <v>1.2</v>
      </c>
      <c r="X68" s="31">
        <v>1.1000000000000001</v>
      </c>
      <c r="Y68" s="31">
        <v>1.1000000000000001</v>
      </c>
      <c r="Z68" s="30">
        <v>1.2</v>
      </c>
      <c r="AA68" s="30">
        <v>1</v>
      </c>
      <c r="AB68" s="30">
        <v>1</v>
      </c>
      <c r="AC68" s="30">
        <v>1.3</v>
      </c>
      <c r="AD68" s="30">
        <v>1.5</v>
      </c>
      <c r="AE68" s="30">
        <v>1.4</v>
      </c>
      <c r="AF68" s="30">
        <v>1.5</v>
      </c>
      <c r="AG68" s="34">
        <v>1.3</v>
      </c>
      <c r="AH68" s="34">
        <v>1.3</v>
      </c>
      <c r="AI68" s="34">
        <v>1.4</v>
      </c>
      <c r="AJ68" s="34">
        <v>1.4</v>
      </c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2"/>
      <c r="BS68" s="2"/>
      <c r="BT68" s="2"/>
      <c r="BU68" s="2"/>
      <c r="BV68" s="35">
        <v>1.2</v>
      </c>
      <c r="BW68" s="35">
        <v>1.75</v>
      </c>
      <c r="BX68" s="35">
        <v>1.3</v>
      </c>
      <c r="BY68" s="44">
        <v>1.2</v>
      </c>
      <c r="BZ68" s="35">
        <v>1.1000000000000001</v>
      </c>
      <c r="CA68" s="35">
        <v>1.1000000000000001</v>
      </c>
      <c r="CB68" s="35">
        <v>1.75</v>
      </c>
      <c r="CC68" s="36">
        <v>1.2</v>
      </c>
      <c r="CD68" s="45">
        <v>1.2</v>
      </c>
      <c r="CE68" s="45">
        <v>1.2</v>
      </c>
      <c r="CF68" s="147">
        <v>1.2</v>
      </c>
      <c r="CG68" s="147">
        <v>1</v>
      </c>
      <c r="CH68" s="148">
        <v>1.4</v>
      </c>
      <c r="CI68" s="148">
        <v>1.5</v>
      </c>
      <c r="CJ68" s="149">
        <v>1.3</v>
      </c>
      <c r="CK68" s="177">
        <v>1.75</v>
      </c>
      <c r="CL68" s="194">
        <v>1.2</v>
      </c>
      <c r="CM68" s="193">
        <v>1.2</v>
      </c>
      <c r="CN68" s="195">
        <v>1.2</v>
      </c>
      <c r="CO68" s="245">
        <v>1.2</v>
      </c>
      <c r="CP68" s="245">
        <v>1</v>
      </c>
      <c r="CQ68" s="246">
        <v>1.4</v>
      </c>
      <c r="CR68" s="246">
        <v>1.5</v>
      </c>
      <c r="CS68" s="247">
        <v>1.3</v>
      </c>
      <c r="CT68" s="2"/>
    </row>
    <row r="69" spans="1:98">
      <c r="A69" s="24">
        <v>160146</v>
      </c>
      <c r="B69" s="24" t="s">
        <v>77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8">
        <v>0.4</v>
      </c>
      <c r="R69" s="29"/>
      <c r="S69" s="32"/>
      <c r="T69" s="32"/>
      <c r="U69" s="32"/>
      <c r="V69" s="32"/>
      <c r="W69" s="32"/>
      <c r="X69" s="32"/>
      <c r="Y69" s="32"/>
      <c r="Z69" s="30"/>
      <c r="AA69" s="30">
        <v>0.3</v>
      </c>
      <c r="AB69" s="30">
        <v>0.3</v>
      </c>
      <c r="AC69" s="30">
        <v>0.5</v>
      </c>
      <c r="AD69" s="30">
        <v>0.5</v>
      </c>
      <c r="AE69" s="30">
        <v>0.5</v>
      </c>
      <c r="AF69" s="30">
        <v>0.5</v>
      </c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35"/>
      <c r="CC69" s="31">
        <v>0</v>
      </c>
      <c r="CD69" s="31">
        <v>0</v>
      </c>
      <c r="CE69" s="48">
        <v>0.2</v>
      </c>
      <c r="CF69" s="148"/>
      <c r="CG69" s="148">
        <v>0.4</v>
      </c>
      <c r="CH69" s="148">
        <v>0.15</v>
      </c>
      <c r="CI69" s="148">
        <v>0.15</v>
      </c>
      <c r="CJ69" s="149">
        <v>0.15</v>
      </c>
      <c r="CK69" s="177"/>
      <c r="CL69" s="176">
        <v>0</v>
      </c>
      <c r="CM69" s="181">
        <v>0</v>
      </c>
      <c r="CN69" s="197">
        <v>0.2</v>
      </c>
      <c r="CO69" s="246"/>
      <c r="CP69" s="246">
        <v>0.4</v>
      </c>
      <c r="CQ69" s="246">
        <v>0.15</v>
      </c>
      <c r="CR69" s="246">
        <v>0.15</v>
      </c>
      <c r="CS69" s="247">
        <v>0.15</v>
      </c>
      <c r="CT69" s="2"/>
    </row>
    <row r="70" spans="1:98">
      <c r="A70" s="24">
        <v>160148</v>
      </c>
      <c r="B70" s="25" t="s">
        <v>171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8"/>
      <c r="R70" s="29"/>
      <c r="S70" s="32"/>
      <c r="T70" s="32"/>
      <c r="U70" s="32"/>
      <c r="V70" s="32"/>
      <c r="W70" s="32"/>
      <c r="X70" s="32"/>
      <c r="Y70" s="32"/>
      <c r="Z70" s="30"/>
      <c r="AA70" s="30"/>
      <c r="AB70" s="30"/>
      <c r="AC70" s="30"/>
      <c r="AD70" s="30"/>
      <c r="AE70" s="30"/>
      <c r="AF70" s="30"/>
      <c r="AG70" s="32"/>
      <c r="AH70" s="32"/>
      <c r="AI70" s="32"/>
      <c r="AJ70" s="32"/>
      <c r="AK70" s="34">
        <v>0.1</v>
      </c>
      <c r="AL70" s="34">
        <v>0.05</v>
      </c>
      <c r="AM70" s="34">
        <v>0.1</v>
      </c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T70" s="2"/>
    </row>
    <row r="71" spans="1:98">
      <c r="A71" s="24">
        <v>160200</v>
      </c>
      <c r="B71" s="24" t="s">
        <v>78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>
        <v>0.75</v>
      </c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9">
        <v>0.6</v>
      </c>
      <c r="BQ71" s="39">
        <v>0.4</v>
      </c>
      <c r="BR71" s="39">
        <v>0.6</v>
      </c>
      <c r="BS71" s="39">
        <v>0.6</v>
      </c>
      <c r="BT71" s="39">
        <v>0.4</v>
      </c>
      <c r="BU71" s="46">
        <v>0</v>
      </c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T71" s="2"/>
    </row>
    <row r="72" spans="1:98">
      <c r="A72" s="24">
        <v>160732</v>
      </c>
      <c r="B72" s="24" t="s">
        <v>79</v>
      </c>
      <c r="C72" s="28">
        <v>1.6</v>
      </c>
      <c r="D72" s="28">
        <v>1.3</v>
      </c>
      <c r="E72" s="28">
        <v>1.3</v>
      </c>
      <c r="F72" s="28">
        <v>1.3</v>
      </c>
      <c r="G72" s="29">
        <v>1.6</v>
      </c>
      <c r="H72" s="29">
        <v>1.6</v>
      </c>
      <c r="I72" s="29">
        <v>1.6</v>
      </c>
      <c r="J72" s="29">
        <v>1.6</v>
      </c>
      <c r="K72" s="28">
        <v>1.6</v>
      </c>
      <c r="L72" s="28">
        <v>1.5</v>
      </c>
      <c r="M72" s="28">
        <v>1.6</v>
      </c>
      <c r="N72" s="28">
        <v>1.6</v>
      </c>
      <c r="O72" s="28">
        <v>1.4</v>
      </c>
      <c r="P72" s="29"/>
      <c r="Q72" s="29"/>
      <c r="R72" s="31">
        <v>1.6</v>
      </c>
      <c r="S72" s="31"/>
      <c r="T72" s="31"/>
      <c r="U72" s="31">
        <v>1.8</v>
      </c>
      <c r="V72" s="30"/>
      <c r="W72" s="31">
        <v>1.6</v>
      </c>
      <c r="X72" s="31">
        <v>1.8</v>
      </c>
      <c r="Y72" s="31">
        <v>1.8</v>
      </c>
      <c r="Z72" s="30">
        <v>1.6</v>
      </c>
      <c r="AA72" s="30">
        <v>1.5</v>
      </c>
      <c r="AB72" s="30">
        <v>1.5</v>
      </c>
      <c r="AC72" s="30">
        <v>1.7</v>
      </c>
      <c r="AD72" s="30">
        <v>1.5</v>
      </c>
      <c r="AE72" s="30">
        <v>1.6</v>
      </c>
      <c r="AF72" s="30">
        <v>1.5</v>
      </c>
      <c r="AG72" s="34">
        <v>1.6</v>
      </c>
      <c r="AH72" s="34">
        <v>1.3</v>
      </c>
      <c r="AI72" s="34">
        <v>1.4</v>
      </c>
      <c r="AJ72" s="34">
        <v>1.4</v>
      </c>
      <c r="AK72" s="34">
        <v>0.7</v>
      </c>
      <c r="AL72" s="34">
        <v>1</v>
      </c>
      <c r="AM72" s="34">
        <v>1</v>
      </c>
      <c r="AN72" s="33">
        <v>0.9</v>
      </c>
      <c r="AO72" s="33">
        <v>0.7</v>
      </c>
      <c r="AP72" s="33">
        <v>0.5</v>
      </c>
      <c r="AQ72" s="33">
        <v>0.9</v>
      </c>
      <c r="AR72" s="33">
        <v>0.7</v>
      </c>
      <c r="AS72" s="33">
        <v>0.5</v>
      </c>
      <c r="AT72" s="33">
        <v>0.9</v>
      </c>
      <c r="AU72" s="33">
        <v>0.7</v>
      </c>
      <c r="AV72" s="33">
        <v>0.5</v>
      </c>
      <c r="AW72" s="33">
        <v>0.9</v>
      </c>
      <c r="AX72" s="33">
        <v>0.9</v>
      </c>
      <c r="AY72" s="33">
        <v>0.9</v>
      </c>
      <c r="AZ72" s="33">
        <v>0.5</v>
      </c>
      <c r="BA72" s="33">
        <v>0.5</v>
      </c>
      <c r="BB72" s="33">
        <v>0.9</v>
      </c>
      <c r="BC72" s="33">
        <v>0.2</v>
      </c>
      <c r="BD72" s="33">
        <v>0.9</v>
      </c>
      <c r="BE72" s="30">
        <v>0.9</v>
      </c>
      <c r="BF72" s="30">
        <v>0.9</v>
      </c>
      <c r="BG72" s="30">
        <v>0.7</v>
      </c>
      <c r="BH72" s="33">
        <v>0.9</v>
      </c>
      <c r="BI72" s="30">
        <v>0.9</v>
      </c>
      <c r="BJ72" s="30">
        <v>0.9</v>
      </c>
      <c r="BK72" s="30">
        <v>0.7</v>
      </c>
      <c r="BL72" s="33">
        <v>0.5</v>
      </c>
      <c r="BM72" s="33">
        <v>0.7</v>
      </c>
      <c r="BN72" s="33">
        <v>0.9</v>
      </c>
      <c r="BO72" s="33">
        <v>0.9</v>
      </c>
      <c r="BP72" s="39">
        <v>0.6</v>
      </c>
      <c r="BQ72" s="39">
        <v>0.4</v>
      </c>
      <c r="BR72" s="39">
        <v>0.9</v>
      </c>
      <c r="BS72" s="39">
        <v>0.6</v>
      </c>
      <c r="BT72" s="39">
        <v>0.4</v>
      </c>
      <c r="BU72" s="46">
        <v>1</v>
      </c>
      <c r="BV72" s="35">
        <v>1.6</v>
      </c>
      <c r="BW72" s="31"/>
      <c r="BX72" s="35">
        <v>1.8</v>
      </c>
      <c r="BY72" s="47"/>
      <c r="BZ72" s="35">
        <v>1.8</v>
      </c>
      <c r="CA72" s="35">
        <v>1.8</v>
      </c>
      <c r="CB72" s="31"/>
      <c r="CC72" s="36">
        <v>1.8</v>
      </c>
      <c r="CD72" s="45">
        <v>1.9</v>
      </c>
      <c r="CE72" s="31">
        <v>0</v>
      </c>
      <c r="CF72" s="148">
        <v>1.4</v>
      </c>
      <c r="CG72" s="2"/>
      <c r="CH72" s="2"/>
      <c r="CI72" s="2"/>
      <c r="CJ72" s="2"/>
      <c r="CK72" s="176"/>
      <c r="CL72" s="194">
        <v>1.8</v>
      </c>
      <c r="CM72" s="193">
        <v>1.9</v>
      </c>
      <c r="CN72" s="182">
        <v>0</v>
      </c>
      <c r="CO72" s="246">
        <v>1.4</v>
      </c>
      <c r="CP72" s="246"/>
      <c r="CQ72" s="246"/>
      <c r="CR72" s="246"/>
      <c r="CS72" s="247"/>
      <c r="CT72" s="2"/>
    </row>
    <row r="73" spans="1:98">
      <c r="A73" s="24">
        <v>160327</v>
      </c>
      <c r="B73" s="24" t="s">
        <v>80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>
        <v>1.5</v>
      </c>
      <c r="Q73" s="29">
        <v>1</v>
      </c>
      <c r="R73" s="31"/>
      <c r="S73" s="31">
        <v>1.5</v>
      </c>
      <c r="T73" s="31">
        <v>1.5</v>
      </c>
      <c r="U73" s="31"/>
      <c r="V73" s="30">
        <v>1.8</v>
      </c>
      <c r="W73" s="31"/>
      <c r="X73" s="31"/>
      <c r="Y73" s="31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2"/>
      <c r="BS73" s="2"/>
      <c r="BT73" s="2"/>
      <c r="BU73" s="2"/>
      <c r="BV73" s="31"/>
      <c r="BW73" s="35">
        <v>1.5</v>
      </c>
      <c r="BX73" s="31"/>
      <c r="BY73" s="44">
        <v>1.8</v>
      </c>
      <c r="BZ73" s="31"/>
      <c r="CA73" s="31"/>
      <c r="CB73" s="35">
        <v>1.5</v>
      </c>
      <c r="CC73" s="31">
        <v>0</v>
      </c>
      <c r="CD73" s="31">
        <v>0</v>
      </c>
      <c r="CE73" s="48">
        <v>1.8</v>
      </c>
      <c r="CF73" s="148"/>
      <c r="CG73" s="148">
        <v>0.7</v>
      </c>
      <c r="CH73" s="148">
        <v>1.3</v>
      </c>
      <c r="CI73" s="148">
        <v>1.2</v>
      </c>
      <c r="CJ73" s="149">
        <v>1.3</v>
      </c>
      <c r="CK73" s="177">
        <v>1.5</v>
      </c>
      <c r="CL73" s="176">
        <v>0</v>
      </c>
      <c r="CM73" s="176">
        <v>0</v>
      </c>
      <c r="CN73" s="196">
        <v>1.8</v>
      </c>
      <c r="CO73" s="246"/>
      <c r="CP73" s="246">
        <v>0.7</v>
      </c>
      <c r="CQ73" s="246">
        <v>1.3</v>
      </c>
      <c r="CR73" s="246">
        <v>1.2</v>
      </c>
      <c r="CS73" s="247">
        <v>1.3</v>
      </c>
      <c r="CT73" s="2"/>
    </row>
    <row r="74" spans="1:98">
      <c r="A74" s="49">
        <v>160907</v>
      </c>
      <c r="B74" s="50" t="s">
        <v>172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31"/>
      <c r="S74" s="31"/>
      <c r="T74" s="31"/>
      <c r="U74" s="31"/>
      <c r="V74" s="30"/>
      <c r="W74" s="31"/>
      <c r="X74" s="31"/>
      <c r="Y74" s="31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  <c r="AT74" s="33">
        <v>0</v>
      </c>
      <c r="AU74" s="33">
        <v>0</v>
      </c>
      <c r="AV74" s="33">
        <v>0</v>
      </c>
      <c r="AW74" s="33">
        <v>1</v>
      </c>
      <c r="AX74" s="33">
        <v>0</v>
      </c>
      <c r="AY74" s="33">
        <v>0</v>
      </c>
      <c r="AZ74" s="33">
        <v>0</v>
      </c>
      <c r="BA74" s="33">
        <v>1</v>
      </c>
      <c r="BB74" s="33">
        <v>0</v>
      </c>
      <c r="BC74" s="33">
        <v>0</v>
      </c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T74" s="2"/>
    </row>
    <row r="75" spans="1:98">
      <c r="A75" s="24">
        <v>164215</v>
      </c>
      <c r="B75" s="24" t="s">
        <v>81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>
      <c r="A76" s="24">
        <v>161832</v>
      </c>
      <c r="B76" s="24" t="s">
        <v>82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48"/>
      <c r="CG76" s="148"/>
      <c r="CH76" s="148">
        <v>0.15</v>
      </c>
      <c r="CI76" s="148">
        <v>0.15</v>
      </c>
      <c r="CJ76" s="149">
        <v>0.25</v>
      </c>
      <c r="CK76" s="2"/>
      <c r="CL76" s="2"/>
      <c r="CM76" s="2"/>
      <c r="CN76" s="2"/>
      <c r="CO76" s="248"/>
      <c r="CP76" s="248"/>
      <c r="CQ76" s="248">
        <v>0.15</v>
      </c>
      <c r="CR76" s="248">
        <v>0.15</v>
      </c>
      <c r="CS76" s="250">
        <v>0.25</v>
      </c>
      <c r="CT76" s="2"/>
    </row>
    <row r="77" spans="1:98">
      <c r="A77" s="24">
        <v>160235</v>
      </c>
      <c r="B77" s="24" t="s">
        <v>83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T77" s="2"/>
    </row>
    <row r="78" spans="1:98">
      <c r="A78" s="24">
        <v>160774</v>
      </c>
      <c r="B78" s="24" t="s">
        <v>84</v>
      </c>
      <c r="C78" s="28">
        <v>0.2</v>
      </c>
      <c r="D78" s="28">
        <v>0.2</v>
      </c>
      <c r="E78" s="28">
        <v>0.2</v>
      </c>
      <c r="F78" s="28">
        <v>0.2</v>
      </c>
      <c r="G78" s="29">
        <v>0.4</v>
      </c>
      <c r="H78" s="29">
        <v>0.4</v>
      </c>
      <c r="I78" s="29">
        <v>0.4</v>
      </c>
      <c r="J78" s="29">
        <v>0.4</v>
      </c>
      <c r="K78" s="28">
        <v>0.2</v>
      </c>
      <c r="L78" s="28">
        <v>0.2</v>
      </c>
      <c r="M78" s="28">
        <v>0.2</v>
      </c>
      <c r="N78" s="28">
        <v>0.2</v>
      </c>
      <c r="O78" s="28">
        <v>0.2</v>
      </c>
      <c r="P78" s="28">
        <v>0.1</v>
      </c>
      <c r="Q78" s="28">
        <v>0.1</v>
      </c>
      <c r="R78" s="31">
        <v>0.2</v>
      </c>
      <c r="S78" s="31">
        <v>0.1</v>
      </c>
      <c r="T78" s="31">
        <v>0.2</v>
      </c>
      <c r="U78" s="31">
        <v>0.2</v>
      </c>
      <c r="V78" s="30">
        <v>0.2</v>
      </c>
      <c r="W78" s="31">
        <v>0.2</v>
      </c>
      <c r="X78" s="31">
        <v>0.2</v>
      </c>
      <c r="Y78" s="31">
        <v>0.2</v>
      </c>
      <c r="Z78" s="30">
        <v>0.2</v>
      </c>
      <c r="AA78" s="30">
        <v>0.2</v>
      </c>
      <c r="AB78" s="30">
        <v>0.2</v>
      </c>
      <c r="AC78" s="30">
        <v>0.2</v>
      </c>
      <c r="AD78" s="30">
        <v>0.2</v>
      </c>
      <c r="AE78" s="30">
        <v>0.2</v>
      </c>
      <c r="AF78" s="30">
        <v>0.2</v>
      </c>
      <c r="AG78" s="34">
        <v>0.05</v>
      </c>
      <c r="AH78" s="34">
        <v>0.05</v>
      </c>
      <c r="AI78" s="34">
        <v>0.1</v>
      </c>
      <c r="AJ78" s="34">
        <v>0.1</v>
      </c>
      <c r="AK78" s="34">
        <v>0</v>
      </c>
      <c r="AL78" s="34">
        <v>0.2</v>
      </c>
      <c r="AM78" s="34">
        <v>0.2</v>
      </c>
      <c r="AN78" s="33">
        <v>0.1</v>
      </c>
      <c r="AO78" s="33">
        <v>0.1</v>
      </c>
      <c r="AP78" s="33">
        <v>0.1</v>
      </c>
      <c r="AQ78" s="33">
        <v>0.1</v>
      </c>
      <c r="AR78" s="33">
        <v>0.1</v>
      </c>
      <c r="AS78" s="33">
        <v>0.1</v>
      </c>
      <c r="AT78" s="33">
        <v>0.1</v>
      </c>
      <c r="AU78" s="33">
        <v>0.1</v>
      </c>
      <c r="AV78" s="33">
        <v>0.1</v>
      </c>
      <c r="AW78" s="33">
        <v>0.1</v>
      </c>
      <c r="AX78" s="33">
        <v>0.1</v>
      </c>
      <c r="AY78" s="33">
        <v>0.1</v>
      </c>
      <c r="AZ78" s="33">
        <v>0.1</v>
      </c>
      <c r="BA78" s="33">
        <v>0.1</v>
      </c>
      <c r="BB78" s="33">
        <v>0.1</v>
      </c>
      <c r="BC78" s="33">
        <v>0.25</v>
      </c>
      <c r="BD78" s="33">
        <v>0.1</v>
      </c>
      <c r="BE78" s="30">
        <v>0.1</v>
      </c>
      <c r="BF78" s="30">
        <v>0.25</v>
      </c>
      <c r="BG78" s="30">
        <v>0.25</v>
      </c>
      <c r="BH78" s="33">
        <v>0.1</v>
      </c>
      <c r="BI78" s="30">
        <v>0.1</v>
      </c>
      <c r="BJ78" s="30">
        <v>0.25</v>
      </c>
      <c r="BK78" s="30">
        <v>0.25</v>
      </c>
      <c r="BL78" s="33">
        <v>0.1</v>
      </c>
      <c r="BM78" s="33">
        <v>0.25</v>
      </c>
      <c r="BN78" s="33">
        <v>0.1</v>
      </c>
      <c r="BO78" s="33">
        <v>0.25</v>
      </c>
      <c r="BP78" s="32">
        <v>0.1</v>
      </c>
      <c r="BQ78" s="32">
        <v>0.1</v>
      </c>
      <c r="BR78" s="32">
        <v>0.1</v>
      </c>
      <c r="BS78" s="32">
        <v>0.1</v>
      </c>
      <c r="BT78" s="32">
        <v>0.1</v>
      </c>
      <c r="BU78" s="32">
        <v>0.1</v>
      </c>
      <c r="BV78" s="31">
        <v>0.2</v>
      </c>
      <c r="BW78" s="31">
        <v>0.1</v>
      </c>
      <c r="BX78" s="31">
        <v>0.2</v>
      </c>
      <c r="BY78" s="47">
        <v>0.2</v>
      </c>
      <c r="BZ78" s="31">
        <v>0.2</v>
      </c>
      <c r="CA78" s="31">
        <v>0.2</v>
      </c>
      <c r="CB78" s="31">
        <v>0.1</v>
      </c>
      <c r="CC78" s="31">
        <v>0.2</v>
      </c>
      <c r="CD78" s="47">
        <v>0.2</v>
      </c>
      <c r="CE78" s="47">
        <v>0.2</v>
      </c>
      <c r="CF78" s="150">
        <v>0.2</v>
      </c>
      <c r="CG78" s="150">
        <v>0.3</v>
      </c>
      <c r="CH78" s="151">
        <v>0.1</v>
      </c>
      <c r="CI78" s="151">
        <v>0.1</v>
      </c>
      <c r="CJ78" s="152">
        <v>0.1</v>
      </c>
      <c r="CK78" s="176">
        <v>0.1</v>
      </c>
      <c r="CL78" s="176">
        <v>0.2</v>
      </c>
      <c r="CM78" s="183">
        <v>0.2</v>
      </c>
      <c r="CN78" s="192">
        <v>0.2</v>
      </c>
      <c r="CO78" s="249">
        <v>0.2</v>
      </c>
      <c r="CP78" s="249">
        <v>0.3</v>
      </c>
      <c r="CQ78" s="251">
        <v>0.1</v>
      </c>
      <c r="CR78" s="251">
        <v>0.1</v>
      </c>
      <c r="CS78" s="252">
        <v>0.1</v>
      </c>
      <c r="CT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EA82-63D1-40A7-8B6B-374853AF8F4C}">
  <dimension ref="A1:CR50"/>
  <sheetViews>
    <sheetView tabSelected="1" zoomScale="85" zoomScaleNormal="85" workbookViewId="0">
      <pane xSplit="1" ySplit="1" topLeftCell="CM28" activePane="bottomRight" state="frozen"/>
      <selection pane="topRight" activeCell="B1" sqref="B1"/>
      <selection pane="bottomLeft" activeCell="A2" sqref="A2"/>
      <selection pane="bottomRight" activeCell="CR49" sqref="CR49"/>
    </sheetView>
  </sheetViews>
  <sheetFormatPr defaultRowHeight="14.4"/>
  <cols>
    <col min="1" max="1" width="59.88671875" bestFit="1" customWidth="1"/>
  </cols>
  <sheetData>
    <row r="1" spans="1:96" ht="57.6">
      <c r="A1" s="113" t="s">
        <v>85</v>
      </c>
      <c r="B1" s="114" t="s">
        <v>2</v>
      </c>
      <c r="C1" s="114" t="s">
        <v>3</v>
      </c>
      <c r="D1" s="114" t="s">
        <v>4</v>
      </c>
      <c r="E1" s="114" t="s">
        <v>5</v>
      </c>
      <c r="F1" s="79" t="s">
        <v>6</v>
      </c>
      <c r="G1" s="79" t="s">
        <v>7</v>
      </c>
      <c r="H1" s="79" t="s">
        <v>8</v>
      </c>
      <c r="I1" s="114" t="s">
        <v>9</v>
      </c>
      <c r="J1" s="115" t="s">
        <v>10</v>
      </c>
      <c r="K1" s="115" t="s">
        <v>11</v>
      </c>
      <c r="L1" s="115" t="s">
        <v>12</v>
      </c>
      <c r="M1" s="115" t="s">
        <v>13</v>
      </c>
      <c r="N1" s="116" t="s">
        <v>14</v>
      </c>
      <c r="O1" s="114" t="s">
        <v>15</v>
      </c>
      <c r="P1" s="114" t="s">
        <v>16</v>
      </c>
      <c r="Q1" s="116" t="s">
        <v>87</v>
      </c>
      <c r="R1" s="114" t="s">
        <v>88</v>
      </c>
      <c r="S1" s="114" t="s">
        <v>89</v>
      </c>
      <c r="T1" s="114" t="s">
        <v>90</v>
      </c>
      <c r="U1" s="116" t="s">
        <v>91</v>
      </c>
      <c r="V1" s="114" t="s">
        <v>92</v>
      </c>
      <c r="W1" s="114" t="s">
        <v>93</v>
      </c>
      <c r="X1" s="114" t="s">
        <v>94</v>
      </c>
      <c r="Y1" s="29" t="s">
        <v>95</v>
      </c>
      <c r="Z1" s="29" t="s">
        <v>96</v>
      </c>
      <c r="AA1" s="29" t="s">
        <v>97</v>
      </c>
      <c r="AB1" s="29" t="s">
        <v>98</v>
      </c>
      <c r="AC1" s="29" t="s">
        <v>99</v>
      </c>
      <c r="AD1" s="29" t="s">
        <v>100</v>
      </c>
      <c r="AE1" s="29" t="s">
        <v>101</v>
      </c>
      <c r="AF1" s="114" t="s">
        <v>102</v>
      </c>
      <c r="AG1" s="114" t="s">
        <v>103</v>
      </c>
      <c r="AH1" s="114" t="s">
        <v>104</v>
      </c>
      <c r="AI1" s="114" t="s">
        <v>105</v>
      </c>
      <c r="AJ1" s="116" t="s">
        <v>106</v>
      </c>
      <c r="AK1" s="116" t="s">
        <v>107</v>
      </c>
      <c r="AL1" s="116" t="s">
        <v>108</v>
      </c>
      <c r="AM1" s="114" t="s">
        <v>109</v>
      </c>
      <c r="AN1" s="114" t="s">
        <v>110</v>
      </c>
      <c r="AO1" s="114" t="s">
        <v>111</v>
      </c>
      <c r="AP1" s="114" t="s">
        <v>112</v>
      </c>
      <c r="AQ1" s="114" t="s">
        <v>113</v>
      </c>
      <c r="AR1" s="114" t="s">
        <v>114</v>
      </c>
      <c r="AS1" s="114" t="s">
        <v>115</v>
      </c>
      <c r="AT1" s="114" t="s">
        <v>116</v>
      </c>
      <c r="AU1" s="114" t="s">
        <v>117</v>
      </c>
      <c r="AV1" s="114" t="s">
        <v>118</v>
      </c>
      <c r="AW1" s="114" t="s">
        <v>119</v>
      </c>
      <c r="AX1" s="114" t="s">
        <v>120</v>
      </c>
      <c r="AY1" s="114" t="s">
        <v>121</v>
      </c>
      <c r="AZ1" s="114" t="s">
        <v>122</v>
      </c>
      <c r="BA1" s="114" t="s">
        <v>123</v>
      </c>
      <c r="BB1" s="114" t="s">
        <v>124</v>
      </c>
      <c r="BC1" s="114" t="s">
        <v>125</v>
      </c>
      <c r="BD1" s="114" t="s">
        <v>126</v>
      </c>
      <c r="BE1" s="114" t="s">
        <v>127</v>
      </c>
      <c r="BF1" s="114" t="s">
        <v>128</v>
      </c>
      <c r="BG1" s="114" t="s">
        <v>129</v>
      </c>
      <c r="BH1" s="114" t="s">
        <v>130</v>
      </c>
      <c r="BI1" s="114" t="s">
        <v>131</v>
      </c>
      <c r="BJ1" s="114" t="s">
        <v>132</v>
      </c>
      <c r="BK1" s="114" t="s">
        <v>133</v>
      </c>
      <c r="BL1" s="114" t="s">
        <v>134</v>
      </c>
      <c r="BM1" s="114" t="s">
        <v>135</v>
      </c>
      <c r="BN1" s="114" t="s">
        <v>136</v>
      </c>
      <c r="BO1" s="38" t="s">
        <v>137</v>
      </c>
      <c r="BP1" s="38" t="s">
        <v>138</v>
      </c>
      <c r="BQ1" s="38" t="s">
        <v>139</v>
      </c>
      <c r="BR1" s="38" t="s">
        <v>140</v>
      </c>
      <c r="BS1" s="38" t="s">
        <v>141</v>
      </c>
      <c r="BT1" s="38" t="s">
        <v>142</v>
      </c>
      <c r="BU1" s="117" t="s">
        <v>143</v>
      </c>
      <c r="BV1" s="117" t="s">
        <v>144</v>
      </c>
      <c r="BW1" s="117" t="s">
        <v>145</v>
      </c>
      <c r="BX1" s="117" t="s">
        <v>146</v>
      </c>
      <c r="BY1" s="117" t="s">
        <v>147</v>
      </c>
      <c r="BZ1" s="117" t="s">
        <v>148</v>
      </c>
      <c r="CA1" s="117" t="s">
        <v>149</v>
      </c>
      <c r="CB1" s="117" t="s">
        <v>150</v>
      </c>
      <c r="CC1" s="117" t="s">
        <v>151</v>
      </c>
      <c r="CD1" s="117" t="s">
        <v>152</v>
      </c>
      <c r="CE1" s="1" t="s">
        <v>203</v>
      </c>
      <c r="CF1" s="1" t="s">
        <v>204</v>
      </c>
      <c r="CG1" s="1" t="s">
        <v>205</v>
      </c>
      <c r="CH1" s="1" t="s">
        <v>206</v>
      </c>
      <c r="CI1" s="1" t="s">
        <v>207</v>
      </c>
      <c r="CJ1" s="184" t="s">
        <v>149</v>
      </c>
      <c r="CK1" s="184" t="s">
        <v>150</v>
      </c>
      <c r="CL1" s="184" t="s">
        <v>151</v>
      </c>
      <c r="CM1" s="184" t="s">
        <v>152</v>
      </c>
      <c r="CN1" s="253" t="s">
        <v>203</v>
      </c>
      <c r="CO1" s="253" t="s">
        <v>204</v>
      </c>
      <c r="CP1" s="253" t="s">
        <v>205</v>
      </c>
      <c r="CQ1" s="253" t="s">
        <v>206</v>
      </c>
      <c r="CR1" s="254" t="s">
        <v>207</v>
      </c>
    </row>
    <row r="2" spans="1:96">
      <c r="A2" s="51" t="s">
        <v>173</v>
      </c>
      <c r="B2" s="55">
        <v>62.6</v>
      </c>
      <c r="C2" s="55">
        <v>59.5</v>
      </c>
      <c r="D2" s="55">
        <v>58.3</v>
      </c>
      <c r="E2" s="55">
        <v>59.3</v>
      </c>
      <c r="F2" s="60">
        <v>63</v>
      </c>
      <c r="G2" s="61">
        <v>63</v>
      </c>
      <c r="H2" s="61">
        <v>63</v>
      </c>
      <c r="I2" s="61">
        <v>61</v>
      </c>
      <c r="J2" s="61">
        <v>66.400000000000006</v>
      </c>
      <c r="K2" s="61">
        <v>62</v>
      </c>
      <c r="L2" s="61">
        <v>63.3</v>
      </c>
      <c r="M2" s="62">
        <v>63.6</v>
      </c>
      <c r="N2" s="5">
        <v>62</v>
      </c>
      <c r="O2" s="6">
        <v>63</v>
      </c>
      <c r="P2" s="6">
        <v>63.3</v>
      </c>
      <c r="Q2" s="5">
        <v>65.5</v>
      </c>
      <c r="R2" s="5">
        <v>68.2</v>
      </c>
      <c r="S2" s="5">
        <v>63.1</v>
      </c>
      <c r="T2" s="5">
        <v>65.2</v>
      </c>
      <c r="U2" s="6">
        <v>61.4</v>
      </c>
      <c r="V2" s="6">
        <v>62.3</v>
      </c>
      <c r="W2" s="119">
        <v>62.7</v>
      </c>
      <c r="X2" s="119">
        <v>63.5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63">
        <v>54</v>
      </c>
      <c r="BP2" s="64">
        <v>53</v>
      </c>
      <c r="BQ2" s="53">
        <v>53.3</v>
      </c>
      <c r="BR2" s="63">
        <v>55.5</v>
      </c>
      <c r="BS2" s="63">
        <v>53.7</v>
      </c>
      <c r="BT2" s="63">
        <v>50</v>
      </c>
      <c r="BU2" s="5">
        <v>65</v>
      </c>
      <c r="BV2" s="5">
        <v>68</v>
      </c>
      <c r="BW2" s="5">
        <v>66</v>
      </c>
      <c r="BX2" s="6">
        <v>61</v>
      </c>
      <c r="BY2" s="119">
        <v>64</v>
      </c>
      <c r="BZ2" s="119">
        <v>64</v>
      </c>
      <c r="CA2" s="5">
        <v>68</v>
      </c>
      <c r="CB2" s="119">
        <v>64</v>
      </c>
      <c r="CC2" s="119">
        <v>63</v>
      </c>
      <c r="CD2" s="114">
        <v>62</v>
      </c>
      <c r="CE2" s="161">
        <v>64</v>
      </c>
      <c r="CF2" s="161">
        <v>62.7</v>
      </c>
      <c r="CG2" s="161">
        <v>67.3</v>
      </c>
      <c r="CH2" s="162">
        <v>65.400000000000006</v>
      </c>
      <c r="CI2" s="163">
        <v>66.3</v>
      </c>
      <c r="CJ2" s="178">
        <v>68</v>
      </c>
      <c r="CK2" s="190">
        <v>64</v>
      </c>
      <c r="CL2" s="190">
        <v>63</v>
      </c>
      <c r="CM2" s="175">
        <v>62</v>
      </c>
      <c r="CN2" s="262">
        <v>64</v>
      </c>
      <c r="CO2" s="262">
        <v>62.7</v>
      </c>
      <c r="CP2" s="262">
        <v>67.3</v>
      </c>
      <c r="CQ2" s="263">
        <v>65.400000000000006</v>
      </c>
      <c r="CR2" s="265">
        <v>66.3</v>
      </c>
    </row>
    <row r="3" spans="1:96">
      <c r="A3" s="51" t="s">
        <v>174</v>
      </c>
      <c r="B3" s="56">
        <v>1.23</v>
      </c>
      <c r="C3" s="56">
        <v>1.03</v>
      </c>
      <c r="D3" s="56">
        <v>0.94</v>
      </c>
      <c r="E3" s="56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13">
        <v>0.9</v>
      </c>
      <c r="BP3" s="13">
        <v>0.76</v>
      </c>
      <c r="BQ3" s="13">
        <v>0.84</v>
      </c>
      <c r="BR3" s="13">
        <v>0.93</v>
      </c>
      <c r="BS3" s="13">
        <v>0.79</v>
      </c>
      <c r="BT3" s="13">
        <v>0.69</v>
      </c>
      <c r="BU3" s="2"/>
      <c r="BV3" s="2"/>
      <c r="BW3" s="2"/>
      <c r="BX3" s="2"/>
      <c r="BY3" s="2"/>
      <c r="BZ3" s="2"/>
      <c r="CA3" s="2"/>
      <c r="CB3" s="2"/>
      <c r="CC3" s="2"/>
      <c r="CD3" s="2"/>
    </row>
    <row r="4" spans="1:96">
      <c r="A4" s="51" t="s">
        <v>175</v>
      </c>
      <c r="B4" s="56">
        <v>2.11</v>
      </c>
      <c r="C4" s="56">
        <v>1.64</v>
      </c>
      <c r="D4" s="56">
        <v>1.45</v>
      </c>
      <c r="E4" s="56">
        <v>1.55</v>
      </c>
      <c r="F4" s="60">
        <v>1.7</v>
      </c>
      <c r="G4" s="57">
        <v>1.81</v>
      </c>
      <c r="H4" s="57">
        <v>2.0499999999999998</v>
      </c>
      <c r="I4" s="57">
        <v>1.88</v>
      </c>
      <c r="J4" s="57">
        <v>2.2799999999999998</v>
      </c>
      <c r="K4" s="57">
        <v>1.75</v>
      </c>
      <c r="L4" s="57">
        <v>1.79</v>
      </c>
      <c r="M4" s="57">
        <v>2.09</v>
      </c>
      <c r="N4" s="8">
        <v>2.02</v>
      </c>
      <c r="O4" s="7">
        <v>1.95</v>
      </c>
      <c r="P4" s="7">
        <v>1.91</v>
      </c>
      <c r="Q4" s="8">
        <v>2.2999999999999998</v>
      </c>
      <c r="R4" s="8">
        <v>2.96</v>
      </c>
      <c r="S4" s="8">
        <v>2.19</v>
      </c>
      <c r="T4" s="8">
        <v>2.65</v>
      </c>
      <c r="U4" s="7">
        <v>1.91</v>
      </c>
      <c r="V4" s="7">
        <v>2.0699999999999998</v>
      </c>
      <c r="W4" s="120">
        <v>2.27</v>
      </c>
      <c r="X4" s="120">
        <v>2.11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65">
        <v>1.54</v>
      </c>
      <c r="BP4" s="66">
        <v>1.27</v>
      </c>
      <c r="BQ4" s="66">
        <v>1.47</v>
      </c>
      <c r="BR4" s="65">
        <v>1.64</v>
      </c>
      <c r="BS4" s="65">
        <v>1.37</v>
      </c>
      <c r="BT4" s="65">
        <v>1.1399999999999999</v>
      </c>
      <c r="BU4" s="8">
        <v>2</v>
      </c>
      <c r="BV4" s="8">
        <v>2.9</v>
      </c>
      <c r="BW4" s="8">
        <v>2.5</v>
      </c>
      <c r="BX4" s="7">
        <v>1.9</v>
      </c>
      <c r="BY4" s="120">
        <v>2.2000000000000002</v>
      </c>
      <c r="BZ4" s="120">
        <v>2.1</v>
      </c>
      <c r="CA4" s="2"/>
      <c r="CB4" s="2"/>
      <c r="CC4" s="2"/>
      <c r="CD4" s="2"/>
      <c r="CE4" s="156">
        <v>2.4500000000000002</v>
      </c>
      <c r="CF4" s="156">
        <v>1.61</v>
      </c>
      <c r="CG4" s="156">
        <v>2.77</v>
      </c>
      <c r="CH4" s="157">
        <v>2.57</v>
      </c>
      <c r="CI4" s="164">
        <v>2.94</v>
      </c>
      <c r="CN4" s="256">
        <v>2.4500000000000002</v>
      </c>
      <c r="CO4" s="256">
        <v>1.61</v>
      </c>
      <c r="CP4" s="256">
        <v>2.77</v>
      </c>
      <c r="CQ4" s="257">
        <v>2.57</v>
      </c>
      <c r="CR4" s="266">
        <v>2.94</v>
      </c>
    </row>
    <row r="5" spans="1:96">
      <c r="A5" s="51" t="s">
        <v>176</v>
      </c>
      <c r="B5" s="56">
        <v>6.08</v>
      </c>
      <c r="C5" s="56">
        <v>4.18</v>
      </c>
      <c r="D5" s="56">
        <v>3.69</v>
      </c>
      <c r="E5" s="56">
        <v>3.98</v>
      </c>
      <c r="F5" s="60">
        <v>4.8</v>
      </c>
      <c r="G5" s="57">
        <v>4.45</v>
      </c>
      <c r="H5" s="57">
        <v>5.39</v>
      </c>
      <c r="I5" s="57">
        <v>4.79</v>
      </c>
      <c r="J5" s="57">
        <v>6.36</v>
      </c>
      <c r="K5" s="57">
        <v>4.51</v>
      </c>
      <c r="L5" s="57">
        <v>4.6399999999999997</v>
      </c>
      <c r="M5" s="57">
        <v>5.61</v>
      </c>
      <c r="N5" s="8">
        <v>5.51</v>
      </c>
      <c r="O5" s="7">
        <v>4.63</v>
      </c>
      <c r="P5" s="7">
        <v>4.45</v>
      </c>
      <c r="Q5" s="8">
        <v>6.46</v>
      </c>
      <c r="R5" s="8">
        <v>8.15</v>
      </c>
      <c r="S5" s="8">
        <v>6.26</v>
      </c>
      <c r="T5" s="8">
        <v>7.45</v>
      </c>
      <c r="U5" s="7">
        <v>5.24</v>
      </c>
      <c r="V5" s="7">
        <v>5.82</v>
      </c>
      <c r="W5" s="120">
        <v>6.45</v>
      </c>
      <c r="X5" s="120">
        <v>5.97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65">
        <v>3.86</v>
      </c>
      <c r="BP5" s="66">
        <v>2.87</v>
      </c>
      <c r="BQ5" s="66">
        <v>3.92</v>
      </c>
      <c r="BR5" s="65">
        <v>3.96</v>
      </c>
      <c r="BS5" s="65">
        <v>3.4</v>
      </c>
      <c r="BT5" s="65">
        <v>2.73</v>
      </c>
      <c r="BU5" s="8">
        <v>5.7</v>
      </c>
      <c r="BV5" s="8">
        <v>8.4</v>
      </c>
      <c r="BW5" s="8">
        <v>7.1</v>
      </c>
      <c r="BX5" s="7">
        <v>5.2</v>
      </c>
      <c r="BY5" s="120">
        <v>6.1</v>
      </c>
      <c r="BZ5" s="120">
        <v>6.1</v>
      </c>
      <c r="CA5" s="2"/>
      <c r="CB5" s="2"/>
      <c r="CC5" s="2"/>
      <c r="CD5" s="2"/>
      <c r="CE5" s="156">
        <v>7.04</v>
      </c>
      <c r="CF5" s="156">
        <v>3.47</v>
      </c>
      <c r="CG5" s="156">
        <v>7.32</v>
      </c>
      <c r="CH5" s="157">
        <v>7.12</v>
      </c>
      <c r="CI5" s="164">
        <v>8.1</v>
      </c>
      <c r="CN5" s="256">
        <v>7.04</v>
      </c>
      <c r="CO5" s="256">
        <v>3.47</v>
      </c>
      <c r="CP5" s="256">
        <v>7.32</v>
      </c>
      <c r="CQ5" s="257">
        <v>7.12</v>
      </c>
      <c r="CR5" s="266">
        <v>8.1</v>
      </c>
    </row>
    <row r="6" spans="1:96">
      <c r="A6" s="51" t="s">
        <v>177</v>
      </c>
      <c r="B6" s="56">
        <v>12.37</v>
      </c>
      <c r="C6" s="56">
        <v>8.8800000000000008</v>
      </c>
      <c r="D6" s="56">
        <v>7.99</v>
      </c>
      <c r="E6" s="56">
        <v>8.5299999999999994</v>
      </c>
      <c r="F6" s="60">
        <v>9.9</v>
      </c>
      <c r="G6" s="57">
        <v>8.7799999999999994</v>
      </c>
      <c r="H6" s="57">
        <v>10.38</v>
      </c>
      <c r="I6" s="57">
        <v>9.0500000000000007</v>
      </c>
      <c r="J6" s="57">
        <v>12.2</v>
      </c>
      <c r="K6" s="57">
        <v>9.5399999999999991</v>
      </c>
      <c r="L6" s="57">
        <v>9.81</v>
      </c>
      <c r="M6" s="57">
        <v>11.08</v>
      </c>
      <c r="N6" s="8">
        <v>11.29</v>
      </c>
      <c r="O6" s="7">
        <v>9.61</v>
      </c>
      <c r="P6" s="7">
        <v>9.15</v>
      </c>
      <c r="Q6" s="8">
        <v>12.45</v>
      </c>
      <c r="R6" s="8">
        <v>14.92</v>
      </c>
      <c r="S6" s="8">
        <v>12.34</v>
      </c>
      <c r="T6" s="8">
        <v>14.19</v>
      </c>
      <c r="U6" s="7">
        <v>10.89</v>
      </c>
      <c r="V6" s="7">
        <v>11.75</v>
      </c>
      <c r="W6" s="120">
        <v>12.7</v>
      </c>
      <c r="X6" s="120">
        <v>12.29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65">
        <v>7.92</v>
      </c>
      <c r="BP6" s="66">
        <v>5.7</v>
      </c>
      <c r="BQ6" s="66">
        <v>8.57</v>
      </c>
      <c r="BR6" s="65">
        <v>7.57</v>
      </c>
      <c r="BS6" s="65">
        <v>6.83</v>
      </c>
      <c r="BT6" s="65">
        <v>5.66</v>
      </c>
      <c r="BU6" s="67">
        <v>11.8</v>
      </c>
      <c r="BV6" s="67">
        <v>15.6</v>
      </c>
      <c r="BW6" s="67">
        <v>14</v>
      </c>
      <c r="BX6" s="68">
        <v>10.8</v>
      </c>
      <c r="BY6" s="121">
        <v>12.5</v>
      </c>
      <c r="BZ6" s="121">
        <v>12.6</v>
      </c>
      <c r="CA6" s="67">
        <v>15.3</v>
      </c>
      <c r="CB6" s="120">
        <v>13</v>
      </c>
      <c r="CC6" s="120">
        <f>15.6-3.7</f>
        <v>11.899999999999999</v>
      </c>
      <c r="CD6" s="114">
        <f>12</f>
        <v>12</v>
      </c>
      <c r="CE6" s="159">
        <v>13.47</v>
      </c>
      <c r="CF6" s="159">
        <v>7.35</v>
      </c>
      <c r="CG6" s="159">
        <v>13.82</v>
      </c>
      <c r="CH6" s="160">
        <v>14.11</v>
      </c>
      <c r="CI6" s="165">
        <v>15.08</v>
      </c>
      <c r="CJ6" s="187">
        <v>15.3</v>
      </c>
      <c r="CK6" s="191">
        <v>13</v>
      </c>
      <c r="CL6" s="191">
        <f>15.6-3.7</f>
        <v>11.899999999999999</v>
      </c>
      <c r="CM6" s="175">
        <f>12</f>
        <v>12</v>
      </c>
      <c r="CN6" s="260">
        <v>13.47</v>
      </c>
      <c r="CO6" s="260">
        <v>7.35</v>
      </c>
      <c r="CP6" s="260">
        <v>13.82</v>
      </c>
      <c r="CQ6" s="261">
        <v>14.11</v>
      </c>
      <c r="CR6" s="267">
        <v>15.08</v>
      </c>
    </row>
    <row r="7" spans="1:96">
      <c r="A7" s="51" t="s">
        <v>178</v>
      </c>
      <c r="B7" s="56">
        <v>27.92</v>
      </c>
      <c r="C7" s="56">
        <v>29.68</v>
      </c>
      <c r="D7" s="56">
        <v>27.35</v>
      </c>
      <c r="E7" s="56">
        <v>27.49</v>
      </c>
      <c r="F7" s="60">
        <v>24.2</v>
      </c>
      <c r="G7" s="57">
        <v>23.84</v>
      </c>
      <c r="H7" s="57">
        <v>24</v>
      </c>
      <c r="I7" s="57">
        <v>22.83</v>
      </c>
      <c r="J7" s="57">
        <v>25.69</v>
      </c>
      <c r="K7" s="57">
        <v>28.56</v>
      </c>
      <c r="L7" s="57">
        <v>28.18</v>
      </c>
      <c r="M7" s="69">
        <v>27.25</v>
      </c>
      <c r="N7" s="8">
        <v>27.24</v>
      </c>
      <c r="O7" s="7">
        <v>27.17</v>
      </c>
      <c r="P7" s="7">
        <v>27.06</v>
      </c>
      <c r="Q7" s="8">
        <v>27.6</v>
      </c>
      <c r="R7" s="8">
        <v>26.92</v>
      </c>
      <c r="S7" s="8">
        <v>28.09</v>
      </c>
      <c r="T7" s="8">
        <v>28.16</v>
      </c>
      <c r="U7" s="7">
        <v>28.26</v>
      </c>
      <c r="V7" s="7">
        <v>27.99</v>
      </c>
      <c r="W7" s="120">
        <v>26.07</v>
      </c>
      <c r="X7" s="120">
        <v>29.62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65">
        <v>25.76</v>
      </c>
      <c r="BP7" s="66">
        <v>21.21</v>
      </c>
      <c r="BQ7" s="66">
        <v>24.71</v>
      </c>
      <c r="BR7" s="65">
        <v>25.18</v>
      </c>
      <c r="BS7" s="65">
        <v>21.7</v>
      </c>
      <c r="BT7" s="65">
        <v>21.26</v>
      </c>
      <c r="BU7" s="8">
        <v>25.6</v>
      </c>
      <c r="BV7" s="8">
        <v>27.2</v>
      </c>
      <c r="BW7" s="8">
        <v>27.9</v>
      </c>
      <c r="BX7" s="7">
        <v>28.8</v>
      </c>
      <c r="BY7" s="120">
        <v>28.7</v>
      </c>
      <c r="BZ7" s="120">
        <v>28.9</v>
      </c>
      <c r="CA7" s="8">
        <v>27</v>
      </c>
      <c r="CB7" s="122">
        <v>29</v>
      </c>
      <c r="CC7" s="123">
        <v>28.8</v>
      </c>
      <c r="CD7" s="124">
        <v>29.1</v>
      </c>
      <c r="CE7" s="156">
        <v>26.44</v>
      </c>
      <c r="CF7" s="156">
        <v>24.13</v>
      </c>
      <c r="CG7" s="156">
        <v>26.8</v>
      </c>
      <c r="CH7" s="157">
        <v>26.7</v>
      </c>
      <c r="CI7" s="164">
        <v>26.69</v>
      </c>
      <c r="CJ7" s="187">
        <v>15.3</v>
      </c>
      <c r="CK7" s="191">
        <v>13</v>
      </c>
      <c r="CL7" s="191">
        <f>15.6-3.7</f>
        <v>11.899999999999999</v>
      </c>
      <c r="CM7" s="175">
        <f>12</f>
        <v>12</v>
      </c>
      <c r="CN7" s="256">
        <v>26.44</v>
      </c>
      <c r="CO7" s="256">
        <v>24.13</v>
      </c>
      <c r="CP7" s="256">
        <v>26.8</v>
      </c>
      <c r="CQ7" s="257">
        <v>26.7</v>
      </c>
      <c r="CR7" s="266">
        <v>26.69</v>
      </c>
    </row>
    <row r="8" spans="1:96">
      <c r="A8" s="51" t="s">
        <v>179</v>
      </c>
      <c r="B8" s="55">
        <v>534</v>
      </c>
      <c r="C8" s="55">
        <v>628</v>
      </c>
      <c r="D8" s="55">
        <v>625</v>
      </c>
      <c r="E8" s="55">
        <v>610</v>
      </c>
      <c r="F8" s="60">
        <v>582</v>
      </c>
      <c r="G8" s="60">
        <v>593</v>
      </c>
      <c r="H8" s="60">
        <v>550</v>
      </c>
      <c r="I8" s="60">
        <v>582</v>
      </c>
      <c r="J8" s="60">
        <v>524</v>
      </c>
      <c r="K8" s="60">
        <v>572</v>
      </c>
      <c r="L8" s="60">
        <v>572</v>
      </c>
      <c r="M8" s="62">
        <v>551</v>
      </c>
      <c r="N8" s="9">
        <v>530</v>
      </c>
      <c r="O8" s="10">
        <v>583</v>
      </c>
      <c r="P8" s="10">
        <v>611</v>
      </c>
      <c r="Q8" s="9">
        <v>538</v>
      </c>
      <c r="R8" s="9">
        <v>488</v>
      </c>
      <c r="S8" s="9">
        <v>536</v>
      </c>
      <c r="T8" s="9">
        <v>507</v>
      </c>
      <c r="U8" s="10">
        <v>548</v>
      </c>
      <c r="V8" s="10">
        <v>537</v>
      </c>
      <c r="W8" s="114">
        <v>522</v>
      </c>
      <c r="X8" s="114">
        <v>541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70">
        <v>578</v>
      </c>
      <c r="BP8" s="54">
        <v>597</v>
      </c>
      <c r="BQ8" s="54">
        <v>544</v>
      </c>
      <c r="BR8" s="70">
        <v>596</v>
      </c>
      <c r="BS8" s="70">
        <v>572</v>
      </c>
      <c r="BT8" s="70">
        <v>600</v>
      </c>
      <c r="BU8" s="59">
        <v>506</v>
      </c>
      <c r="BV8" s="59">
        <v>468</v>
      </c>
      <c r="BW8" s="59">
        <v>505</v>
      </c>
      <c r="BX8" s="71">
        <v>571</v>
      </c>
      <c r="BY8" s="118">
        <v>525</v>
      </c>
      <c r="BZ8" s="118">
        <v>524</v>
      </c>
      <c r="CA8" s="59">
        <v>470</v>
      </c>
      <c r="CB8" s="125">
        <v>522</v>
      </c>
      <c r="CC8" s="126">
        <v>518</v>
      </c>
      <c r="CD8" s="124">
        <f>468+61</f>
        <v>529</v>
      </c>
      <c r="CE8" s="153">
        <v>502</v>
      </c>
      <c r="CF8" s="153">
        <v>632</v>
      </c>
      <c r="CG8" s="153">
        <v>491</v>
      </c>
      <c r="CH8" s="154">
        <v>481</v>
      </c>
      <c r="CI8" s="155">
        <v>467</v>
      </c>
      <c r="CJ8" s="179">
        <v>27</v>
      </c>
      <c r="CK8" s="198">
        <v>29</v>
      </c>
      <c r="CL8" s="202">
        <v>28.8</v>
      </c>
      <c r="CM8" s="203">
        <v>29.1</v>
      </c>
      <c r="CN8" s="255">
        <v>502</v>
      </c>
      <c r="CO8" s="255">
        <v>632</v>
      </c>
      <c r="CP8" s="255">
        <v>491</v>
      </c>
      <c r="CQ8" s="258">
        <v>481</v>
      </c>
      <c r="CR8" s="264">
        <v>467</v>
      </c>
    </row>
    <row r="9" spans="1:96">
      <c r="A9" s="51" t="s">
        <v>180</v>
      </c>
      <c r="B9" s="55">
        <f>B8*B7</f>
        <v>14909.28</v>
      </c>
      <c r="C9" s="55">
        <f>C8*C7</f>
        <v>18639.04</v>
      </c>
      <c r="D9" s="55">
        <f>D8*D7</f>
        <v>17093.75</v>
      </c>
      <c r="E9" s="55">
        <f>E8*E7</f>
        <v>16768.899999999998</v>
      </c>
      <c r="F9" s="56"/>
      <c r="G9" s="56"/>
      <c r="H9" s="56"/>
      <c r="I9" s="56"/>
      <c r="J9" s="72">
        <v>13461.560000000001</v>
      </c>
      <c r="K9" s="72">
        <v>16336.32</v>
      </c>
      <c r="L9" s="72">
        <v>16118.96</v>
      </c>
      <c r="M9" s="72">
        <v>15014.75</v>
      </c>
      <c r="N9" s="15">
        <v>14437.199999999999</v>
      </c>
      <c r="O9" s="15">
        <v>15840.11</v>
      </c>
      <c r="P9" s="15">
        <v>16533.66</v>
      </c>
      <c r="Q9" s="5">
        <v>14848.800000000001</v>
      </c>
      <c r="R9" s="5">
        <v>13136.960000000001</v>
      </c>
      <c r="S9" s="5">
        <v>15056.24</v>
      </c>
      <c r="T9" s="5">
        <v>14277.12</v>
      </c>
      <c r="U9" s="5">
        <v>15486.480000000001</v>
      </c>
      <c r="V9" s="5">
        <v>15030.63</v>
      </c>
      <c r="W9" s="5">
        <v>13608.54</v>
      </c>
      <c r="X9" s="5">
        <v>16024.42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73">
        <v>14889.28</v>
      </c>
      <c r="BP9" s="73">
        <v>12662.37</v>
      </c>
      <c r="BQ9" s="73">
        <v>13442.24</v>
      </c>
      <c r="BR9" s="74">
        <v>15007.28</v>
      </c>
      <c r="BS9" s="73">
        <v>12412.4</v>
      </c>
      <c r="BT9" s="73">
        <v>12756.000000000002</v>
      </c>
      <c r="BU9" s="75">
        <v>12954</v>
      </c>
      <c r="BV9" s="75">
        <v>12730</v>
      </c>
      <c r="BW9" s="75">
        <v>14090</v>
      </c>
      <c r="BX9" s="75">
        <v>16445</v>
      </c>
      <c r="BY9" s="75">
        <v>15068</v>
      </c>
      <c r="BZ9" s="75">
        <v>15144</v>
      </c>
      <c r="CA9" s="75">
        <f>CA8*CA7</f>
        <v>12690</v>
      </c>
      <c r="CB9" s="125">
        <f>CB7*CB8</f>
        <v>15138</v>
      </c>
      <c r="CC9" s="119">
        <f>CC7*CC8</f>
        <v>14918.4</v>
      </c>
      <c r="CD9" s="119">
        <f>CD7*CD8</f>
        <v>15393.900000000001</v>
      </c>
      <c r="CE9" s="158">
        <v>13272.880000000001</v>
      </c>
      <c r="CF9" s="158">
        <v>15250.16</v>
      </c>
      <c r="CG9" s="158">
        <v>13158.800000000001</v>
      </c>
      <c r="CH9" s="158">
        <v>12842.699999999999</v>
      </c>
      <c r="CI9" s="166">
        <v>12464.230000000001</v>
      </c>
      <c r="CJ9" s="188">
        <v>12690</v>
      </c>
      <c r="CK9" s="199">
        <v>15138</v>
      </c>
      <c r="CL9" s="190">
        <v>14918.4</v>
      </c>
      <c r="CM9" s="190">
        <v>15393.900000000001</v>
      </c>
      <c r="CN9" s="259">
        <v>13272.880000000001</v>
      </c>
      <c r="CO9" s="259">
        <v>15250.16</v>
      </c>
      <c r="CP9" s="259">
        <v>13158.800000000001</v>
      </c>
      <c r="CQ9" s="259">
        <v>12842.699999999999</v>
      </c>
      <c r="CR9" s="268">
        <v>12464.230000000001</v>
      </c>
    </row>
    <row r="10" spans="1:96">
      <c r="A10" s="51" t="s">
        <v>181</v>
      </c>
      <c r="B10" s="55">
        <v>115.84</v>
      </c>
      <c r="C10" s="55">
        <v>113.04</v>
      </c>
      <c r="D10" s="55">
        <v>107.34</v>
      </c>
      <c r="E10" s="55">
        <v>111.65</v>
      </c>
      <c r="F10" s="56"/>
      <c r="G10" s="56"/>
      <c r="H10" s="56"/>
      <c r="I10" s="56"/>
      <c r="J10" s="2"/>
      <c r="K10" s="2"/>
      <c r="L10" s="2"/>
      <c r="M10" s="2"/>
      <c r="N10" s="4">
        <v>99.5</v>
      </c>
      <c r="O10" s="4">
        <v>107.05</v>
      </c>
      <c r="P10" s="4">
        <v>107.14</v>
      </c>
      <c r="Q10" s="5">
        <v>104</v>
      </c>
      <c r="R10" s="5">
        <v>114.7</v>
      </c>
      <c r="S10" s="5">
        <v>110.03</v>
      </c>
      <c r="T10" s="4">
        <v>106.21</v>
      </c>
      <c r="U10" s="4">
        <v>107.42</v>
      </c>
      <c r="V10" s="4">
        <v>108.34</v>
      </c>
      <c r="W10" s="4">
        <v>109.61</v>
      </c>
      <c r="X10" s="4">
        <v>109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64">
        <v>54.54</v>
      </c>
      <c r="BP10" s="64">
        <v>45.32</v>
      </c>
      <c r="BQ10" s="64">
        <v>53.58</v>
      </c>
      <c r="BR10" s="64">
        <v>80.55</v>
      </c>
      <c r="BS10" s="64">
        <v>48.22</v>
      </c>
      <c r="BT10" s="64">
        <v>41.31</v>
      </c>
      <c r="BU10" s="5">
        <v>114</v>
      </c>
      <c r="BV10" s="5">
        <v>73</v>
      </c>
      <c r="BW10" s="4">
        <v>122</v>
      </c>
      <c r="BX10" s="4">
        <v>117</v>
      </c>
      <c r="BY10" s="4">
        <v>115</v>
      </c>
      <c r="BZ10" s="4">
        <v>120</v>
      </c>
      <c r="CA10" s="2">
        <v>73</v>
      </c>
      <c r="CB10" s="2"/>
      <c r="CC10" s="2"/>
      <c r="CD10" s="2"/>
      <c r="CE10" s="158">
        <v>100</v>
      </c>
      <c r="CF10" s="158" t="s">
        <v>209</v>
      </c>
      <c r="CG10" s="158">
        <v>90</v>
      </c>
      <c r="CH10" s="162">
        <v>86</v>
      </c>
      <c r="CI10" s="163">
        <v>96</v>
      </c>
      <c r="CK10" s="189"/>
      <c r="CL10" s="175"/>
      <c r="CM10" s="175"/>
      <c r="CN10" s="259">
        <v>100</v>
      </c>
      <c r="CO10" s="259"/>
      <c r="CP10" s="259">
        <v>90</v>
      </c>
      <c r="CQ10" s="263">
        <v>86</v>
      </c>
      <c r="CR10" s="265">
        <v>96</v>
      </c>
    </row>
    <row r="11" spans="1:96">
      <c r="A11" s="51" t="s">
        <v>182</v>
      </c>
      <c r="B11" s="29">
        <v>75</v>
      </c>
      <c r="C11" s="55">
        <v>87</v>
      </c>
      <c r="D11" s="114">
        <v>90</v>
      </c>
      <c r="E11" s="114">
        <v>84</v>
      </c>
      <c r="F11" s="56"/>
      <c r="G11" s="56"/>
      <c r="H11" s="56"/>
      <c r="I11" s="56"/>
      <c r="J11" s="56"/>
      <c r="K11" s="2"/>
      <c r="L11" s="2"/>
      <c r="M11" s="2"/>
      <c r="N11" s="2">
        <v>56</v>
      </c>
      <c r="O11" s="2">
        <v>86</v>
      </c>
      <c r="P11" s="2">
        <v>103</v>
      </c>
      <c r="Q11" s="5">
        <v>76.28</v>
      </c>
      <c r="R11" s="5">
        <v>66.150000000000006</v>
      </c>
      <c r="S11" s="5">
        <v>87.86</v>
      </c>
      <c r="T11" s="5">
        <v>78.14</v>
      </c>
      <c r="U11" s="4">
        <v>89.7</v>
      </c>
      <c r="V11" s="4">
        <v>72.47</v>
      </c>
      <c r="W11" s="119">
        <v>79.94</v>
      </c>
      <c r="X11" s="119">
        <v>78.13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75">
        <v>78</v>
      </c>
      <c r="BV11" s="75">
        <v>69.17</v>
      </c>
      <c r="BW11" s="75">
        <v>69.040000000000006</v>
      </c>
      <c r="BX11" s="127">
        <v>80.41</v>
      </c>
      <c r="BY11" s="128">
        <v>84.55</v>
      </c>
      <c r="BZ11" s="128">
        <v>77.86</v>
      </c>
      <c r="CA11" s="2">
        <v>65</v>
      </c>
      <c r="CB11" s="2"/>
      <c r="CC11" s="2"/>
      <c r="CD11" s="2"/>
      <c r="CE11" s="158">
        <v>60</v>
      </c>
      <c r="CF11" s="158">
        <v>81.099999999999994</v>
      </c>
      <c r="CG11" s="158">
        <v>43</v>
      </c>
      <c r="CH11" s="158">
        <v>52</v>
      </c>
      <c r="CI11" s="166">
        <v>46.4</v>
      </c>
      <c r="CJ11" s="178">
        <v>73</v>
      </c>
      <c r="CK11" s="199"/>
      <c r="CL11" s="190"/>
      <c r="CM11" s="190"/>
      <c r="CN11" s="259">
        <v>60</v>
      </c>
      <c r="CO11" s="259">
        <v>81.099999999999994</v>
      </c>
      <c r="CP11" s="259">
        <v>43</v>
      </c>
      <c r="CQ11" s="259">
        <v>52</v>
      </c>
      <c r="CR11" s="268">
        <v>46.4</v>
      </c>
    </row>
    <row r="12" spans="1:96">
      <c r="A12" s="51" t="s">
        <v>183</v>
      </c>
      <c r="B12" s="55"/>
      <c r="C12" s="55"/>
      <c r="D12" s="55"/>
      <c r="E12" s="55"/>
      <c r="F12" s="60"/>
      <c r="G12" s="61"/>
      <c r="H12" s="61"/>
      <c r="I12" s="61"/>
      <c r="J12" s="61"/>
      <c r="K12" s="61"/>
      <c r="L12" s="61"/>
      <c r="M12" s="62"/>
      <c r="N12" s="5"/>
      <c r="O12" s="6"/>
      <c r="P12" s="6"/>
      <c r="Q12" s="5"/>
      <c r="R12" s="5"/>
      <c r="S12" s="5"/>
      <c r="T12" s="5"/>
      <c r="U12" s="6"/>
      <c r="V12" s="6"/>
      <c r="W12" s="119"/>
      <c r="X12" s="119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4">
        <v>52.6</v>
      </c>
      <c r="AN12" s="4">
        <v>50.5</v>
      </c>
      <c r="AO12" s="4">
        <v>49.1</v>
      </c>
      <c r="AP12" s="4">
        <v>51.6</v>
      </c>
      <c r="AQ12" s="4">
        <v>50.4</v>
      </c>
      <c r="AR12" s="4">
        <v>47.4</v>
      </c>
      <c r="AS12" s="4">
        <v>50.8</v>
      </c>
      <c r="AT12" s="4">
        <v>48</v>
      </c>
      <c r="AU12" s="4">
        <v>47.1</v>
      </c>
      <c r="AV12" s="4">
        <v>55</v>
      </c>
      <c r="AW12" s="4">
        <v>53.3</v>
      </c>
      <c r="AX12" s="4">
        <v>55.7</v>
      </c>
      <c r="AY12" s="4">
        <v>57.8</v>
      </c>
      <c r="AZ12" s="4">
        <v>56.9</v>
      </c>
      <c r="BA12" s="4">
        <v>56.3</v>
      </c>
      <c r="BB12" s="4">
        <v>58</v>
      </c>
      <c r="BC12" s="5">
        <v>53</v>
      </c>
      <c r="BD12" s="5">
        <v>55</v>
      </c>
      <c r="BE12" s="5">
        <v>53</v>
      </c>
      <c r="BF12" s="5">
        <v>52</v>
      </c>
      <c r="BG12" s="5">
        <v>53</v>
      </c>
      <c r="BH12" s="5">
        <v>55</v>
      </c>
      <c r="BI12" s="5">
        <v>53</v>
      </c>
      <c r="BJ12" s="5">
        <v>52</v>
      </c>
      <c r="BK12" s="5">
        <v>54</v>
      </c>
      <c r="BL12" s="5">
        <v>54</v>
      </c>
      <c r="BM12" s="5">
        <v>58</v>
      </c>
      <c r="BN12" s="5">
        <v>52</v>
      </c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J12" s="179"/>
      <c r="CK12" s="200"/>
      <c r="CL12" s="204"/>
      <c r="CM12" s="204"/>
    </row>
    <row r="13" spans="1:96">
      <c r="A13" s="51" t="s">
        <v>184</v>
      </c>
      <c r="B13" s="56"/>
      <c r="C13" s="56"/>
      <c r="D13" s="56"/>
      <c r="E13" s="56"/>
      <c r="F13" s="60"/>
      <c r="G13" s="57"/>
      <c r="H13" s="57"/>
      <c r="I13" s="57"/>
      <c r="J13" s="57"/>
      <c r="K13" s="57"/>
      <c r="L13" s="57"/>
      <c r="M13" s="57"/>
      <c r="N13" s="8"/>
      <c r="O13" s="7"/>
      <c r="P13" s="7"/>
      <c r="Q13" s="8"/>
      <c r="R13" s="8"/>
      <c r="S13" s="8"/>
      <c r="T13" s="8"/>
      <c r="U13" s="7"/>
      <c r="V13" s="7"/>
      <c r="W13" s="120"/>
      <c r="X13" s="120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v>1.36</v>
      </c>
      <c r="AN13" s="3">
        <v>1.22</v>
      </c>
      <c r="AO13" s="3">
        <v>1.1499999999999999</v>
      </c>
      <c r="AP13" s="3">
        <v>1.25</v>
      </c>
      <c r="AQ13" s="3">
        <v>1.2</v>
      </c>
      <c r="AR13" s="3">
        <v>1.07</v>
      </c>
      <c r="AS13" s="3">
        <v>1.2</v>
      </c>
      <c r="AT13" s="3">
        <v>1.1299999999999999</v>
      </c>
      <c r="AU13" s="3">
        <v>0.996</v>
      </c>
      <c r="AV13" s="3">
        <v>1.64</v>
      </c>
      <c r="AW13" s="3">
        <v>1.42</v>
      </c>
      <c r="AX13" s="3">
        <v>1.56</v>
      </c>
      <c r="AY13" s="3">
        <v>1.5</v>
      </c>
      <c r="AZ13" s="3">
        <v>1.49</v>
      </c>
      <c r="BA13" s="3">
        <v>1.6</v>
      </c>
      <c r="BB13" s="3">
        <v>1.66</v>
      </c>
      <c r="BC13" s="7">
        <v>1.47</v>
      </c>
      <c r="BD13" s="7">
        <v>1.44</v>
      </c>
      <c r="BE13" s="7">
        <v>1.28</v>
      </c>
      <c r="BF13" s="7">
        <v>1.28</v>
      </c>
      <c r="BG13" s="7">
        <v>1.47</v>
      </c>
      <c r="BH13" s="7">
        <v>1.44</v>
      </c>
      <c r="BI13" s="7">
        <v>1.28</v>
      </c>
      <c r="BJ13" s="7">
        <v>1.28</v>
      </c>
      <c r="BK13" s="7">
        <v>1.3</v>
      </c>
      <c r="BL13" s="7">
        <v>1.37</v>
      </c>
      <c r="BM13" s="7">
        <v>1.57</v>
      </c>
      <c r="BN13" s="7">
        <v>1.35</v>
      </c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</row>
    <row r="14" spans="1:96">
      <c r="A14" s="51" t="s">
        <v>185</v>
      </c>
      <c r="B14" s="56"/>
      <c r="C14" s="56"/>
      <c r="D14" s="56"/>
      <c r="E14" s="56"/>
      <c r="F14" s="60"/>
      <c r="G14" s="57"/>
      <c r="H14" s="57"/>
      <c r="I14" s="57"/>
      <c r="J14" s="57"/>
      <c r="K14" s="57"/>
      <c r="L14" s="57"/>
      <c r="M14" s="57"/>
      <c r="N14" s="8"/>
      <c r="O14" s="7"/>
      <c r="P14" s="7"/>
      <c r="Q14" s="8"/>
      <c r="R14" s="8"/>
      <c r="S14" s="8"/>
      <c r="T14" s="8"/>
      <c r="U14" s="7"/>
      <c r="V14" s="7"/>
      <c r="W14" s="120"/>
      <c r="X14" s="120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>
        <v>3.11</v>
      </c>
      <c r="AN14" s="3">
        <v>2.76</v>
      </c>
      <c r="AO14" s="3">
        <v>2.5499999999999998</v>
      </c>
      <c r="AP14" s="3">
        <v>2.77</v>
      </c>
      <c r="AQ14" s="3">
        <v>2.69</v>
      </c>
      <c r="AR14" s="3">
        <v>2.34</v>
      </c>
      <c r="AS14" s="3">
        <v>2.72</v>
      </c>
      <c r="AT14" s="3">
        <v>2.39</v>
      </c>
      <c r="AU14" s="3">
        <v>2.06</v>
      </c>
      <c r="AV14" s="3">
        <v>3.85</v>
      </c>
      <c r="AW14" s="3">
        <v>3.29</v>
      </c>
      <c r="AX14" s="3">
        <v>3.73</v>
      </c>
      <c r="AY14" s="3">
        <v>3.21</v>
      </c>
      <c r="AZ14" s="3">
        <v>3.37</v>
      </c>
      <c r="BA14" s="3">
        <v>3.74</v>
      </c>
      <c r="BB14" s="3">
        <v>3.78</v>
      </c>
      <c r="BC14" s="7">
        <v>3.73</v>
      </c>
      <c r="BD14" s="7">
        <v>3.67</v>
      </c>
      <c r="BE14" s="7">
        <v>3.09</v>
      </c>
      <c r="BF14" s="7">
        <v>3.11</v>
      </c>
      <c r="BG14" s="7">
        <v>3.73</v>
      </c>
      <c r="BH14" s="7">
        <v>3.67</v>
      </c>
      <c r="BI14" s="7">
        <v>3.09</v>
      </c>
      <c r="BJ14" s="7">
        <v>3.11</v>
      </c>
      <c r="BK14" s="7">
        <v>3.05</v>
      </c>
      <c r="BL14" s="7">
        <v>3.38</v>
      </c>
      <c r="BM14" s="7">
        <v>3.8</v>
      </c>
      <c r="BN14" s="7">
        <v>3.37</v>
      </c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spans="1:96">
      <c r="A15" s="51" t="s">
        <v>186</v>
      </c>
      <c r="B15" s="56"/>
      <c r="C15" s="56"/>
      <c r="D15" s="56"/>
      <c r="E15" s="56"/>
      <c r="F15" s="60"/>
      <c r="G15" s="57"/>
      <c r="H15" s="57"/>
      <c r="I15" s="57"/>
      <c r="J15" s="57"/>
      <c r="K15" s="57"/>
      <c r="L15" s="57"/>
      <c r="M15" s="57"/>
      <c r="N15" s="8"/>
      <c r="O15" s="7"/>
      <c r="P15" s="7"/>
      <c r="Q15" s="8"/>
      <c r="R15" s="8"/>
      <c r="S15" s="8"/>
      <c r="T15" s="8"/>
      <c r="U15" s="7"/>
      <c r="V15" s="7"/>
      <c r="W15" s="120"/>
      <c r="X15" s="120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v>6.27</v>
      </c>
      <c r="AN15" s="3">
        <v>5.69</v>
      </c>
      <c r="AO15" s="3">
        <v>5.15</v>
      </c>
      <c r="AP15" s="3">
        <v>5.55</v>
      </c>
      <c r="AQ15" s="3">
        <v>5.49</v>
      </c>
      <c r="AR15" s="3">
        <v>4.8600000000000003</v>
      </c>
      <c r="AS15" s="3">
        <v>5.66</v>
      </c>
      <c r="AT15" s="3">
        <v>4.7699999999999996</v>
      </c>
      <c r="AU15" s="3">
        <v>4.1399999999999997</v>
      </c>
      <c r="AV15" s="3">
        <v>7.38</v>
      </c>
      <c r="AW15" s="3">
        <v>6.53</v>
      </c>
      <c r="AX15" s="3">
        <v>7.44</v>
      </c>
      <c r="AY15" s="3">
        <v>6.06</v>
      </c>
      <c r="AZ15" s="3">
        <v>6.64</v>
      </c>
      <c r="BA15" s="3">
        <v>7.33</v>
      </c>
      <c r="BB15" s="3">
        <v>7.04</v>
      </c>
      <c r="BC15" s="7">
        <v>7.62</v>
      </c>
      <c r="BD15" s="7">
        <v>7.63</v>
      </c>
      <c r="BE15" s="7">
        <v>6.35</v>
      </c>
      <c r="BF15" s="7">
        <v>6.43</v>
      </c>
      <c r="BG15" s="7">
        <v>7.62</v>
      </c>
      <c r="BH15" s="7">
        <v>7.63</v>
      </c>
      <c r="BI15" s="7">
        <v>6.35</v>
      </c>
      <c r="BJ15" s="7">
        <v>6.43</v>
      </c>
      <c r="BK15" s="7">
        <v>6.13</v>
      </c>
      <c r="BL15" s="7">
        <v>6.86</v>
      </c>
      <c r="BM15" s="7">
        <v>7.35</v>
      </c>
      <c r="BN15" s="7">
        <v>6.95</v>
      </c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96">
      <c r="A16" s="51" t="s">
        <v>187</v>
      </c>
      <c r="B16" s="56"/>
      <c r="C16" s="56"/>
      <c r="D16" s="56"/>
      <c r="E16" s="56"/>
      <c r="F16" s="60"/>
      <c r="G16" s="57"/>
      <c r="H16" s="57"/>
      <c r="I16" s="57"/>
      <c r="J16" s="57"/>
      <c r="K16" s="57"/>
      <c r="L16" s="57"/>
      <c r="M16" s="69"/>
      <c r="N16" s="8"/>
      <c r="O16" s="7"/>
      <c r="P16" s="7"/>
      <c r="Q16" s="8"/>
      <c r="R16" s="8"/>
      <c r="S16" s="8"/>
      <c r="T16" s="8"/>
      <c r="U16" s="7"/>
      <c r="V16" s="7"/>
      <c r="W16" s="120"/>
      <c r="X16" s="120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v>21.1</v>
      </c>
      <c r="AN16" s="3">
        <v>21.5</v>
      </c>
      <c r="AO16" s="3">
        <v>19.100000000000001</v>
      </c>
      <c r="AP16" s="3">
        <v>21.3</v>
      </c>
      <c r="AQ16" s="3">
        <v>20.2</v>
      </c>
      <c r="AR16" s="3">
        <v>19.5</v>
      </c>
      <c r="AS16" s="3">
        <v>21.7</v>
      </c>
      <c r="AT16" s="3">
        <v>20.5</v>
      </c>
      <c r="AU16" s="3">
        <v>18.100000000000001</v>
      </c>
      <c r="AV16" s="3">
        <v>23.2</v>
      </c>
      <c r="AW16" s="3">
        <v>22.2</v>
      </c>
      <c r="AX16" s="3">
        <v>22.4</v>
      </c>
      <c r="AY16" s="3">
        <v>24.3</v>
      </c>
      <c r="AZ16" s="3">
        <v>24.1</v>
      </c>
      <c r="BA16" s="3">
        <v>23.3</v>
      </c>
      <c r="BB16" s="3">
        <v>23.1</v>
      </c>
      <c r="BC16" s="7">
        <v>22.98</v>
      </c>
      <c r="BD16" s="7">
        <v>22.52</v>
      </c>
      <c r="BE16" s="7">
        <v>22.44</v>
      </c>
      <c r="BF16" s="7">
        <v>22.82</v>
      </c>
      <c r="BG16" s="7">
        <v>22.98</v>
      </c>
      <c r="BH16" s="7">
        <v>22.52</v>
      </c>
      <c r="BI16" s="7">
        <v>22.44</v>
      </c>
      <c r="BJ16" s="7">
        <v>22.82</v>
      </c>
      <c r="BK16" s="7">
        <v>23.88</v>
      </c>
      <c r="BL16" s="7">
        <v>22.25</v>
      </c>
      <c r="BM16" s="7">
        <v>24.28</v>
      </c>
      <c r="BN16" s="7">
        <v>23.17</v>
      </c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spans="1:96">
      <c r="A17" s="51" t="s">
        <v>188</v>
      </c>
      <c r="B17" s="55"/>
      <c r="C17" s="55"/>
      <c r="D17" s="55"/>
      <c r="E17" s="55"/>
      <c r="F17" s="60"/>
      <c r="G17" s="60"/>
      <c r="H17" s="60"/>
      <c r="I17" s="60"/>
      <c r="J17" s="60"/>
      <c r="K17" s="60"/>
      <c r="L17" s="60"/>
      <c r="M17" s="62"/>
      <c r="N17" s="9"/>
      <c r="O17" s="10"/>
      <c r="P17" s="10"/>
      <c r="Q17" s="9"/>
      <c r="R17" s="9"/>
      <c r="S17" s="9"/>
      <c r="T17" s="9"/>
      <c r="U17" s="10"/>
      <c r="V17" s="10"/>
      <c r="W17" s="114"/>
      <c r="X17" s="114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4">
        <v>586.9</v>
      </c>
      <c r="AN17" s="4">
        <v>619.4</v>
      </c>
      <c r="AO17" s="4">
        <v>621.6</v>
      </c>
      <c r="AP17" s="4">
        <v>624.20000000000005</v>
      </c>
      <c r="AQ17" s="4">
        <v>604.5</v>
      </c>
      <c r="AR17" s="4">
        <v>626.79999999999995</v>
      </c>
      <c r="AS17" s="4">
        <v>611.70000000000005</v>
      </c>
      <c r="AT17" s="4">
        <v>648.6</v>
      </c>
      <c r="AU17" s="4">
        <v>651.4</v>
      </c>
      <c r="AV17" s="4">
        <v>596.1</v>
      </c>
      <c r="AW17" s="4">
        <v>580.4</v>
      </c>
      <c r="AX17" s="4">
        <v>558.29999999999995</v>
      </c>
      <c r="AY17" s="4">
        <v>582</v>
      </c>
      <c r="AZ17" s="4">
        <v>554</v>
      </c>
      <c r="BA17" s="4">
        <v>605.1</v>
      </c>
      <c r="BB17" s="4">
        <v>588</v>
      </c>
      <c r="BC17" s="4">
        <v>571</v>
      </c>
      <c r="BD17" s="4">
        <v>559.66999999999996</v>
      </c>
      <c r="BE17" s="4">
        <v>604.33000000000004</v>
      </c>
      <c r="BF17" s="4">
        <v>621.33000000000004</v>
      </c>
      <c r="BG17" s="4">
        <v>571</v>
      </c>
      <c r="BH17" s="4">
        <v>559.66999999999996</v>
      </c>
      <c r="BI17" s="4">
        <v>604.33000000000004</v>
      </c>
      <c r="BJ17" s="4">
        <v>621.33000000000004</v>
      </c>
      <c r="BK17" s="4">
        <v>643.66999999999996</v>
      </c>
      <c r="BL17" s="4">
        <v>594.66999999999996</v>
      </c>
      <c r="BM17" s="4">
        <v>611.33000000000004</v>
      </c>
      <c r="BN17" s="4">
        <v>604.25</v>
      </c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 spans="1:96">
      <c r="A18" s="51" t="s">
        <v>189</v>
      </c>
      <c r="B18" s="55"/>
      <c r="C18" s="55"/>
      <c r="D18" s="55"/>
      <c r="E18" s="55"/>
      <c r="F18" s="56"/>
      <c r="G18" s="56"/>
      <c r="H18" s="56"/>
      <c r="I18" s="56"/>
      <c r="J18" s="72"/>
      <c r="K18" s="72"/>
      <c r="L18" s="72"/>
      <c r="M18" s="72"/>
      <c r="N18" s="15"/>
      <c r="O18" s="15"/>
      <c r="P18" s="15"/>
      <c r="Q18" s="5"/>
      <c r="R18" s="5"/>
      <c r="S18" s="5"/>
      <c r="T18" s="5"/>
      <c r="U18" s="5"/>
      <c r="V18" s="5"/>
      <c r="W18" s="5"/>
      <c r="X18" s="5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4">
        <f>+AM17*AM16</f>
        <v>12383.59</v>
      </c>
      <c r="AN18" s="4">
        <f t="shared" ref="AN18:AV18" si="0">+AN17*AN16</f>
        <v>13317.1</v>
      </c>
      <c r="AO18" s="4">
        <f t="shared" si="0"/>
        <v>11872.560000000001</v>
      </c>
      <c r="AP18" s="4">
        <f t="shared" si="0"/>
        <v>13295.460000000001</v>
      </c>
      <c r="AQ18" s="4">
        <f t="shared" si="0"/>
        <v>12210.9</v>
      </c>
      <c r="AR18" s="4">
        <f t="shared" si="0"/>
        <v>12222.599999999999</v>
      </c>
      <c r="AS18" s="4">
        <f t="shared" si="0"/>
        <v>13273.890000000001</v>
      </c>
      <c r="AT18" s="4">
        <f t="shared" si="0"/>
        <v>13296.300000000001</v>
      </c>
      <c r="AU18" s="4">
        <f t="shared" si="0"/>
        <v>11790.34</v>
      </c>
      <c r="AV18" s="4">
        <f t="shared" si="0"/>
        <v>13829.52</v>
      </c>
      <c r="AW18" s="4">
        <v>12884.88</v>
      </c>
      <c r="AX18" s="4">
        <v>12505.919999999998</v>
      </c>
      <c r="AY18" s="4">
        <v>14142.6</v>
      </c>
      <c r="AZ18" s="4">
        <v>13351.400000000001</v>
      </c>
      <c r="BA18" s="4">
        <v>14098.830000000002</v>
      </c>
      <c r="BB18" s="4">
        <v>13582.800000000001</v>
      </c>
      <c r="BC18" s="4">
        <v>13121.58</v>
      </c>
      <c r="BD18" s="4">
        <v>12603.768399999999</v>
      </c>
      <c r="BE18" s="4">
        <v>13561.165200000001</v>
      </c>
      <c r="BF18" s="4">
        <v>14178.750600000001</v>
      </c>
      <c r="BG18" s="4">
        <v>13121.58</v>
      </c>
      <c r="BH18" s="4">
        <v>12603.768399999999</v>
      </c>
      <c r="BI18" s="4">
        <v>13561.165200000001</v>
      </c>
      <c r="BJ18" s="4">
        <v>14178.750600000001</v>
      </c>
      <c r="BK18" s="4">
        <v>15370.839599999998</v>
      </c>
      <c r="BL18" s="4">
        <v>13231.407499999999</v>
      </c>
      <c r="BM18" s="4">
        <v>14843.092400000001</v>
      </c>
      <c r="BN18" s="4">
        <v>14000.472500000002</v>
      </c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spans="1:96">
      <c r="A19" s="51" t="s">
        <v>190</v>
      </c>
      <c r="B19" s="55"/>
      <c r="C19" s="55"/>
      <c r="D19" s="55"/>
      <c r="E19" s="55"/>
      <c r="F19" s="56"/>
      <c r="G19" s="56"/>
      <c r="H19" s="56"/>
      <c r="I19" s="56"/>
      <c r="J19" s="2"/>
      <c r="K19" s="2"/>
      <c r="L19" s="2"/>
      <c r="M19" s="2"/>
      <c r="N19" s="4"/>
      <c r="O19" s="4"/>
      <c r="P19" s="4"/>
      <c r="Q19" s="5"/>
      <c r="R19" s="5"/>
      <c r="S19" s="5"/>
      <c r="T19" s="4"/>
      <c r="U19" s="4"/>
      <c r="V19" s="4"/>
      <c r="W19" s="4"/>
      <c r="X19" s="4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7">
        <v>40.840000000000003</v>
      </c>
      <c r="AN19" s="7">
        <v>42.58</v>
      </c>
      <c r="AO19" s="7">
        <v>37.020000000000003</v>
      </c>
      <c r="AP19" s="7">
        <v>40.090000000000003</v>
      </c>
      <c r="AQ19" s="7">
        <v>38.79</v>
      </c>
      <c r="AR19" s="7">
        <v>37.44</v>
      </c>
      <c r="AS19" s="7">
        <v>42.41</v>
      </c>
      <c r="AT19" s="7">
        <v>39.979999999999997</v>
      </c>
      <c r="AU19" s="7">
        <v>37.04</v>
      </c>
      <c r="AV19" s="7">
        <v>43.15</v>
      </c>
      <c r="AW19" s="4">
        <v>44.97</v>
      </c>
      <c r="AX19" s="4">
        <v>52.12</v>
      </c>
      <c r="AY19" s="4">
        <v>75.760000000000005</v>
      </c>
      <c r="AZ19" s="4">
        <v>54.32</v>
      </c>
      <c r="BA19" s="4">
        <v>53.65</v>
      </c>
      <c r="BB19" s="4">
        <v>83</v>
      </c>
      <c r="BC19" s="2"/>
      <c r="BD19" s="2"/>
      <c r="BE19" s="2"/>
      <c r="BF19" s="2"/>
      <c r="BG19" s="4">
        <v>43</v>
      </c>
      <c r="BH19" s="4">
        <v>46.8</v>
      </c>
      <c r="BI19" s="76">
        <v>77.260000000000005</v>
      </c>
      <c r="BJ19" s="4">
        <v>43</v>
      </c>
      <c r="BK19" s="4">
        <v>76</v>
      </c>
      <c r="BL19" s="4">
        <v>62</v>
      </c>
      <c r="BM19" s="4">
        <v>48</v>
      </c>
      <c r="BN19" s="4">
        <v>42</v>
      </c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spans="1:96">
      <c r="A20" s="51" t="s">
        <v>191</v>
      </c>
      <c r="B20" s="29"/>
      <c r="C20" s="55"/>
      <c r="D20" s="114"/>
      <c r="E20" s="114"/>
      <c r="F20" s="56"/>
      <c r="G20" s="56"/>
      <c r="H20" s="56"/>
      <c r="I20" s="56"/>
      <c r="J20" s="56"/>
      <c r="K20" s="2"/>
      <c r="L20" s="2"/>
      <c r="M20" s="2"/>
      <c r="N20" s="2"/>
      <c r="O20" s="2"/>
      <c r="P20" s="2"/>
      <c r="Q20" s="5"/>
      <c r="R20" s="5"/>
      <c r="S20" s="5"/>
      <c r="T20" s="5"/>
      <c r="U20" s="4"/>
      <c r="V20" s="4"/>
      <c r="W20" s="119"/>
      <c r="X20" s="119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4">
        <v>50.13</v>
      </c>
      <c r="AN20" s="4">
        <v>53.61</v>
      </c>
      <c r="AO20" s="4">
        <v>53.12</v>
      </c>
      <c r="AP20" s="4">
        <v>51.25</v>
      </c>
      <c r="AQ20" s="4">
        <v>41.82</v>
      </c>
      <c r="AR20" s="4">
        <v>29.75</v>
      </c>
      <c r="AS20" s="4">
        <v>49.88</v>
      </c>
      <c r="AT20" s="4">
        <v>48.21</v>
      </c>
      <c r="AU20" s="4">
        <v>30.5</v>
      </c>
      <c r="AV20" s="4">
        <v>39.9</v>
      </c>
      <c r="AW20" s="4">
        <v>61</v>
      </c>
      <c r="AX20" s="4">
        <v>83</v>
      </c>
      <c r="AY20" s="4">
        <v>91</v>
      </c>
      <c r="AZ20" s="4">
        <v>86</v>
      </c>
      <c r="BA20" s="4">
        <v>91</v>
      </c>
      <c r="BB20" s="4">
        <v>83</v>
      </c>
      <c r="BC20" s="77">
        <v>58</v>
      </c>
      <c r="BD20" s="77">
        <v>60</v>
      </c>
      <c r="BE20" s="77">
        <v>58</v>
      </c>
      <c r="BF20" s="77">
        <v>58</v>
      </c>
      <c r="BG20" s="77">
        <v>58</v>
      </c>
      <c r="BH20" s="77">
        <v>60</v>
      </c>
      <c r="BI20" s="77">
        <v>58</v>
      </c>
      <c r="BJ20" s="77">
        <v>58</v>
      </c>
      <c r="BK20" s="77">
        <v>71</v>
      </c>
      <c r="BL20" s="77">
        <v>62</v>
      </c>
      <c r="BM20" s="77">
        <v>69</v>
      </c>
      <c r="BN20" s="77">
        <v>67</v>
      </c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spans="1:96">
      <c r="A21" s="51" t="s">
        <v>219</v>
      </c>
      <c r="B21" s="32"/>
      <c r="C21" s="78"/>
      <c r="D21" s="79"/>
      <c r="E21" s="79"/>
      <c r="F21" s="79"/>
      <c r="G21" s="79"/>
      <c r="H21" s="79"/>
      <c r="I21" s="79"/>
      <c r="J21" s="61">
        <v>70.900000000000006</v>
      </c>
      <c r="K21" s="61">
        <v>65.7</v>
      </c>
      <c r="L21" s="61">
        <v>68.099999999999994</v>
      </c>
      <c r="M21" s="61">
        <v>67.599999999999994</v>
      </c>
      <c r="N21" s="12">
        <v>67.400000000000006</v>
      </c>
      <c r="O21" s="6">
        <v>69.3</v>
      </c>
      <c r="P21" s="6">
        <v>69</v>
      </c>
      <c r="Q21" s="6"/>
      <c r="R21" s="2"/>
      <c r="S21" s="2"/>
      <c r="T21" s="2"/>
      <c r="U21" s="2"/>
      <c r="V21" s="2"/>
      <c r="W21" s="2"/>
      <c r="X21" s="2"/>
      <c r="Y21" s="12">
        <v>67.7</v>
      </c>
      <c r="Z21" s="12">
        <v>72.5</v>
      </c>
      <c r="AA21" s="12">
        <v>68.7</v>
      </c>
      <c r="AB21" s="12">
        <v>71.5</v>
      </c>
      <c r="AC21" s="12">
        <v>65.3</v>
      </c>
      <c r="AD21" s="12">
        <v>70.900000000000006</v>
      </c>
      <c r="AE21" s="12">
        <v>72.2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64">
        <v>62.3</v>
      </c>
      <c r="BP21" s="64">
        <v>60.7</v>
      </c>
      <c r="BQ21" s="64">
        <v>60.9</v>
      </c>
      <c r="BR21" s="64">
        <v>63.2</v>
      </c>
      <c r="BS21" s="64">
        <v>61.6</v>
      </c>
      <c r="BT21" s="64">
        <v>59</v>
      </c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161">
        <v>68.900000000000006</v>
      </c>
      <c r="CF21" s="161">
        <v>68.5</v>
      </c>
      <c r="CG21" s="161">
        <v>71.8</v>
      </c>
      <c r="CH21" s="162">
        <v>70.599999999999994</v>
      </c>
      <c r="CI21" s="163">
        <v>71.3</v>
      </c>
      <c r="CN21" s="276">
        <v>68.900000000000006</v>
      </c>
      <c r="CO21" s="276">
        <v>68.5</v>
      </c>
      <c r="CP21" s="276">
        <v>71.8</v>
      </c>
      <c r="CQ21" s="277">
        <v>70.599999999999994</v>
      </c>
      <c r="CR21" s="279">
        <v>71.3</v>
      </c>
    </row>
    <row r="22" spans="1:96">
      <c r="A22" s="51" t="s">
        <v>218</v>
      </c>
      <c r="B22" s="32"/>
      <c r="C22" s="78"/>
      <c r="D22" s="79"/>
      <c r="E22" s="79"/>
      <c r="F22" s="79"/>
      <c r="G22" s="79"/>
      <c r="H22" s="79"/>
      <c r="I22" s="79"/>
      <c r="J22" s="31">
        <v>3.27</v>
      </c>
      <c r="K22" s="31">
        <v>2.34</v>
      </c>
      <c r="L22" s="31">
        <v>2.62</v>
      </c>
      <c r="M22" s="60">
        <v>2.83</v>
      </c>
      <c r="N22" s="14">
        <v>3.09</v>
      </c>
      <c r="O22" s="7">
        <v>3.09</v>
      </c>
      <c r="P22" s="7">
        <v>2.85</v>
      </c>
      <c r="Q22" s="7"/>
      <c r="R22" s="2"/>
      <c r="S22" s="2"/>
      <c r="T22" s="2"/>
      <c r="U22" s="2"/>
      <c r="V22" s="2"/>
      <c r="W22" s="2"/>
      <c r="X22" s="2"/>
      <c r="Y22" s="14">
        <v>3.33</v>
      </c>
      <c r="Z22" s="14">
        <v>3.47</v>
      </c>
      <c r="AA22" s="14">
        <v>3.24</v>
      </c>
      <c r="AB22" s="14">
        <v>3.84</v>
      </c>
      <c r="AC22" s="14">
        <v>3.24</v>
      </c>
      <c r="AD22" s="14">
        <v>4.17</v>
      </c>
      <c r="AE22" s="14">
        <v>4.4800000000000004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80">
        <v>2.81</v>
      </c>
      <c r="BP22" s="66">
        <v>2.4300000000000002</v>
      </c>
      <c r="BQ22" s="66">
        <v>2.8</v>
      </c>
      <c r="BR22" s="80">
        <v>2.44</v>
      </c>
      <c r="BS22" s="80">
        <v>2.5499999999999998</v>
      </c>
      <c r="BT22" s="80">
        <v>2.12</v>
      </c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156">
        <v>3.46</v>
      </c>
      <c r="CF22" s="156">
        <v>2.57</v>
      </c>
      <c r="CG22" s="156">
        <v>3.86</v>
      </c>
      <c r="CH22" s="157">
        <v>3.6</v>
      </c>
      <c r="CI22" s="164">
        <v>3.82</v>
      </c>
      <c r="CN22" s="270">
        <v>3.46</v>
      </c>
      <c r="CO22" s="270">
        <v>2.57</v>
      </c>
      <c r="CP22" s="270">
        <v>3.86</v>
      </c>
      <c r="CQ22" s="271">
        <v>3.6</v>
      </c>
      <c r="CR22" s="280">
        <v>3.82</v>
      </c>
    </row>
    <row r="23" spans="1:96">
      <c r="A23" s="51" t="s">
        <v>217</v>
      </c>
      <c r="B23" s="32"/>
      <c r="C23" s="79"/>
      <c r="D23" s="79"/>
      <c r="E23" s="79"/>
      <c r="F23" s="79"/>
      <c r="G23" s="79"/>
      <c r="H23" s="79"/>
      <c r="I23" s="79"/>
      <c r="J23" s="31">
        <v>8.5299999999999994</v>
      </c>
      <c r="K23" s="31">
        <v>6.11</v>
      </c>
      <c r="L23" s="31">
        <v>6.68</v>
      </c>
      <c r="M23" s="60">
        <v>7.22</v>
      </c>
      <c r="N23" s="14">
        <v>8.33</v>
      </c>
      <c r="O23" s="7">
        <v>7.65</v>
      </c>
      <c r="P23" s="7">
        <v>6.91</v>
      </c>
      <c r="Q23" s="7"/>
      <c r="R23" s="2"/>
      <c r="S23" s="2"/>
      <c r="T23" s="2"/>
      <c r="U23" s="2"/>
      <c r="V23" s="2"/>
      <c r="W23" s="2"/>
      <c r="X23" s="2"/>
      <c r="Y23" s="14">
        <v>8.85</v>
      </c>
      <c r="Z23" s="14">
        <v>9.57</v>
      </c>
      <c r="AA23" s="14">
        <v>8.74</v>
      </c>
      <c r="AB23" s="14">
        <v>9.76</v>
      </c>
      <c r="AC23" s="14">
        <v>8.4</v>
      </c>
      <c r="AD23" s="14">
        <v>10.7</v>
      </c>
      <c r="AE23" s="14">
        <v>11.5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80">
        <v>7.87</v>
      </c>
      <c r="BP23" s="66">
        <v>6.22</v>
      </c>
      <c r="BQ23" s="66">
        <v>8.2799999999999994</v>
      </c>
      <c r="BR23" s="80">
        <v>6.17</v>
      </c>
      <c r="BS23" s="80">
        <v>6.62</v>
      </c>
      <c r="BT23" s="80">
        <v>5.76</v>
      </c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156">
        <v>9.41</v>
      </c>
      <c r="CF23" s="156">
        <v>6.14</v>
      </c>
      <c r="CG23" s="156">
        <v>9.75</v>
      </c>
      <c r="CH23" s="157">
        <v>9.69</v>
      </c>
      <c r="CI23" s="164">
        <v>10.41</v>
      </c>
      <c r="CN23" s="270">
        <v>9.41</v>
      </c>
      <c r="CO23" s="270">
        <v>6.14</v>
      </c>
      <c r="CP23" s="270">
        <v>9.75</v>
      </c>
      <c r="CQ23" s="271">
        <v>9.69</v>
      </c>
      <c r="CR23" s="280">
        <v>10.41</v>
      </c>
    </row>
    <row r="24" spans="1:96">
      <c r="A24" s="51" t="s">
        <v>216</v>
      </c>
      <c r="B24" s="32"/>
      <c r="C24" s="79"/>
      <c r="D24" s="79"/>
      <c r="E24" s="79"/>
      <c r="F24" s="79"/>
      <c r="G24" s="79"/>
      <c r="H24" s="79"/>
      <c r="I24" s="79"/>
      <c r="J24" s="57">
        <v>14.95</v>
      </c>
      <c r="K24" s="57">
        <v>12.21</v>
      </c>
      <c r="L24" s="57">
        <v>12.76</v>
      </c>
      <c r="M24" s="69">
        <v>13.18</v>
      </c>
      <c r="N24" s="14">
        <v>15.27</v>
      </c>
      <c r="O24" s="7">
        <v>14.52</v>
      </c>
      <c r="P24" s="7">
        <v>13.4</v>
      </c>
      <c r="Q24" s="7"/>
      <c r="R24" s="2"/>
      <c r="S24" s="2"/>
      <c r="T24" s="2"/>
      <c r="U24" s="2"/>
      <c r="V24" s="2"/>
      <c r="W24" s="2"/>
      <c r="X24" s="2"/>
      <c r="Y24" s="14">
        <v>15.5</v>
      </c>
      <c r="Z24" s="14">
        <v>16.600000000000001</v>
      </c>
      <c r="AA24" s="14">
        <v>15.5</v>
      </c>
      <c r="AB24" s="14">
        <v>16.8</v>
      </c>
      <c r="AC24" s="14">
        <v>14.4</v>
      </c>
      <c r="AD24" s="14">
        <v>17.8</v>
      </c>
      <c r="AE24" s="14">
        <v>18.600000000000001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80">
        <v>14.5</v>
      </c>
      <c r="BP24" s="66">
        <v>11.34</v>
      </c>
      <c r="BQ24" s="66"/>
      <c r="BR24" s="80">
        <v>11.22</v>
      </c>
      <c r="BS24" s="80">
        <v>12.24</v>
      </c>
      <c r="BT24" s="80">
        <v>10.87</v>
      </c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159">
        <v>16.489999999999998</v>
      </c>
      <c r="CF24" s="159">
        <v>11.58</v>
      </c>
      <c r="CG24" s="159">
        <v>16.989999999999998</v>
      </c>
      <c r="CH24" s="160">
        <v>17.54</v>
      </c>
      <c r="CI24" s="165">
        <v>18.27</v>
      </c>
      <c r="CN24" s="274">
        <v>16.489999999999998</v>
      </c>
      <c r="CO24" s="274">
        <v>11.58</v>
      </c>
      <c r="CP24" s="274">
        <v>16.989999999999998</v>
      </c>
      <c r="CQ24" s="275">
        <v>17.54</v>
      </c>
      <c r="CR24" s="281">
        <v>18.27</v>
      </c>
    </row>
    <row r="25" spans="1:96">
      <c r="A25" s="51" t="s">
        <v>215</v>
      </c>
      <c r="B25" s="2"/>
      <c r="C25" s="2"/>
      <c r="D25" s="2"/>
      <c r="E25" s="2"/>
      <c r="F25" s="2"/>
      <c r="G25" s="2"/>
      <c r="H25" s="2"/>
      <c r="I25" s="2"/>
      <c r="J25" s="61">
        <v>23.76</v>
      </c>
      <c r="K25" s="61">
        <v>24.57</v>
      </c>
      <c r="L25" s="61">
        <v>26.1</v>
      </c>
      <c r="M25" s="61">
        <v>23.92</v>
      </c>
      <c r="N25" s="14">
        <v>24.78</v>
      </c>
      <c r="O25" s="7">
        <v>25.74</v>
      </c>
      <c r="P25" s="7">
        <v>25.76</v>
      </c>
      <c r="Q25" s="7"/>
      <c r="R25" s="2"/>
      <c r="S25" s="2"/>
      <c r="T25" s="2"/>
      <c r="U25" s="2"/>
      <c r="V25" s="2"/>
      <c r="W25" s="2"/>
      <c r="X25" s="2"/>
      <c r="Y25" s="14">
        <v>23.5</v>
      </c>
      <c r="Z25" s="14">
        <v>24.2</v>
      </c>
      <c r="AA25" s="14">
        <v>23</v>
      </c>
      <c r="AB25" s="14">
        <v>21.5</v>
      </c>
      <c r="AC25" s="14">
        <v>22.6</v>
      </c>
      <c r="AD25" s="14">
        <v>21.5</v>
      </c>
      <c r="AE25" s="14">
        <v>23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80">
        <v>16</v>
      </c>
      <c r="BP25" s="66">
        <v>17.54</v>
      </c>
      <c r="BQ25" s="66">
        <v>15.3</v>
      </c>
      <c r="BR25" s="80">
        <v>18.78</v>
      </c>
      <c r="BS25" s="80">
        <v>17.04</v>
      </c>
      <c r="BT25" s="80">
        <v>19.03</v>
      </c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156">
        <v>25.32</v>
      </c>
      <c r="CF25" s="156">
        <v>23.2</v>
      </c>
      <c r="CG25" s="156">
        <v>23.58</v>
      </c>
      <c r="CH25" s="157">
        <v>24.83</v>
      </c>
      <c r="CI25" s="164">
        <v>23.57</v>
      </c>
      <c r="CN25" s="270">
        <v>25.32</v>
      </c>
      <c r="CO25" s="270">
        <v>23.2</v>
      </c>
      <c r="CP25" s="270">
        <v>23.58</v>
      </c>
      <c r="CQ25" s="271">
        <v>24.83</v>
      </c>
      <c r="CR25" s="280">
        <v>23.57</v>
      </c>
    </row>
    <row r="26" spans="1:96">
      <c r="A26" s="51" t="s">
        <v>214</v>
      </c>
      <c r="B26" s="2"/>
      <c r="C26" s="2"/>
      <c r="D26" s="2"/>
      <c r="E26" s="2"/>
      <c r="F26" s="2"/>
      <c r="G26" s="2"/>
      <c r="H26" s="2"/>
      <c r="I26" s="2"/>
      <c r="J26" s="81">
        <v>458</v>
      </c>
      <c r="K26" s="61">
        <v>479</v>
      </c>
      <c r="L26" s="61">
        <v>514</v>
      </c>
      <c r="M26" s="62">
        <v>480</v>
      </c>
      <c r="N26" s="13">
        <v>440</v>
      </c>
      <c r="O26" s="10">
        <v>458</v>
      </c>
      <c r="P26" s="10">
        <v>500</v>
      </c>
      <c r="Q26" s="10"/>
      <c r="R26" s="2"/>
      <c r="S26" s="2"/>
      <c r="T26" s="2"/>
      <c r="U26" s="2"/>
      <c r="V26" s="2"/>
      <c r="W26" s="2"/>
      <c r="X26" s="2"/>
      <c r="Y26" s="12">
        <v>443.5</v>
      </c>
      <c r="Z26" s="12">
        <v>449.4</v>
      </c>
      <c r="AA26" s="12">
        <v>442</v>
      </c>
      <c r="AB26" s="12">
        <v>372.8</v>
      </c>
      <c r="AC26" s="12">
        <v>454.7</v>
      </c>
      <c r="AD26" s="12">
        <v>359.3</v>
      </c>
      <c r="AE26" s="12">
        <v>377.7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82">
        <v>323</v>
      </c>
      <c r="BP26" s="54">
        <v>410</v>
      </c>
      <c r="BQ26" s="54">
        <v>297</v>
      </c>
      <c r="BR26" s="83">
        <v>430</v>
      </c>
      <c r="BS26" s="82">
        <v>379</v>
      </c>
      <c r="BT26" s="82">
        <v>445</v>
      </c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153">
        <v>438</v>
      </c>
      <c r="CF26" s="153">
        <v>520</v>
      </c>
      <c r="CG26" s="153">
        <v>396</v>
      </c>
      <c r="CH26" s="154">
        <v>403</v>
      </c>
      <c r="CI26" s="155">
        <v>377</v>
      </c>
      <c r="CN26" s="269">
        <v>438</v>
      </c>
      <c r="CO26" s="269">
        <v>520</v>
      </c>
      <c r="CP26" s="269">
        <v>396</v>
      </c>
      <c r="CQ26" s="272">
        <v>403</v>
      </c>
      <c r="CR26" s="278">
        <v>377</v>
      </c>
    </row>
    <row r="27" spans="1:96">
      <c r="A27" s="51" t="s">
        <v>213</v>
      </c>
      <c r="B27" s="2"/>
      <c r="C27" s="2"/>
      <c r="D27" s="2"/>
      <c r="E27" s="2"/>
      <c r="F27" s="2"/>
      <c r="G27" s="2"/>
      <c r="H27" s="2"/>
      <c r="I27" s="2"/>
      <c r="J27" s="81">
        <v>10822</v>
      </c>
      <c r="K27" s="61">
        <v>11769</v>
      </c>
      <c r="L27" s="61">
        <v>13415</v>
      </c>
      <c r="M27" s="62">
        <v>11482</v>
      </c>
      <c r="N27" s="15">
        <v>10903.2</v>
      </c>
      <c r="O27" s="15">
        <v>11788.92</v>
      </c>
      <c r="P27" s="15">
        <v>12880</v>
      </c>
      <c r="Q27" s="11"/>
      <c r="R27" s="2"/>
      <c r="S27" s="2"/>
      <c r="T27" s="2"/>
      <c r="U27" s="2"/>
      <c r="V27" s="2"/>
      <c r="W27" s="2"/>
      <c r="X27" s="2"/>
      <c r="Y27" s="12">
        <f>Y26*Y25</f>
        <v>10422.25</v>
      </c>
      <c r="Z27" s="12">
        <f>Z26*Z25</f>
        <v>10875.48</v>
      </c>
      <c r="AA27" s="12">
        <f>AA26*AA25</f>
        <v>10166</v>
      </c>
      <c r="AB27" s="12">
        <f t="shared" ref="AB27:AE27" si="1">AB26*AB25</f>
        <v>8015.2</v>
      </c>
      <c r="AC27" s="12">
        <f t="shared" si="1"/>
        <v>10276.220000000001</v>
      </c>
      <c r="AD27" s="12">
        <f t="shared" si="1"/>
        <v>7724.95</v>
      </c>
      <c r="AE27" s="12">
        <f t="shared" si="1"/>
        <v>8687.1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158">
        <v>11090.16</v>
      </c>
      <c r="CF27" s="158">
        <v>12064</v>
      </c>
      <c r="CG27" s="158">
        <v>9337.6799999999985</v>
      </c>
      <c r="CH27" s="158">
        <v>10006.49</v>
      </c>
      <c r="CI27" s="166">
        <v>8885.89</v>
      </c>
      <c r="CN27" s="273">
        <v>11090.16</v>
      </c>
      <c r="CO27" s="273">
        <v>12064</v>
      </c>
      <c r="CP27" s="273">
        <v>9337.6799999999985</v>
      </c>
      <c r="CQ27" s="273">
        <v>10006.49</v>
      </c>
      <c r="CR27" s="282">
        <v>8885.89</v>
      </c>
    </row>
    <row r="28" spans="1:96">
      <c r="A28" s="51" t="s">
        <v>212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4">
        <v>59.78</v>
      </c>
      <c r="O28" s="4">
        <v>57.79</v>
      </c>
      <c r="P28" s="11">
        <v>57.17</v>
      </c>
      <c r="Q28" s="2"/>
      <c r="R28" s="2"/>
      <c r="S28" s="2"/>
      <c r="T28" s="2"/>
      <c r="U28" s="2"/>
      <c r="V28" s="2"/>
      <c r="W28" s="2"/>
      <c r="X28" s="2"/>
      <c r="Y28" s="12">
        <v>60.68</v>
      </c>
      <c r="Z28" s="12">
        <f>(101+100+103)/3</f>
        <v>101.33333333333333</v>
      </c>
      <c r="AA28" s="12">
        <f>(103+109+115)/3</f>
        <v>109</v>
      </c>
      <c r="AB28" s="12">
        <v>51.05</v>
      </c>
      <c r="AC28" s="12">
        <v>55.75</v>
      </c>
      <c r="AD28" s="12">
        <v>56.54</v>
      </c>
      <c r="AE28" s="12">
        <v>51.77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64">
        <v>39.17</v>
      </c>
      <c r="BP28" s="64">
        <v>44.17</v>
      </c>
      <c r="BQ28" s="64">
        <v>41.02</v>
      </c>
      <c r="BR28" s="64">
        <v>49.97</v>
      </c>
      <c r="BS28" s="64">
        <v>45.48</v>
      </c>
      <c r="BT28" s="64">
        <v>44.27</v>
      </c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158">
        <v>69.459999999999994</v>
      </c>
      <c r="CF28" s="158">
        <v>57.9</v>
      </c>
      <c r="CG28" s="158">
        <v>72.790000000000006</v>
      </c>
      <c r="CH28" s="162">
        <v>68</v>
      </c>
      <c r="CI28" s="163">
        <v>71</v>
      </c>
      <c r="CN28" s="273">
        <v>69.459999999999994</v>
      </c>
      <c r="CO28" s="273">
        <v>57.9</v>
      </c>
      <c r="CP28" s="273">
        <v>72.790000000000006</v>
      </c>
      <c r="CQ28" s="277">
        <v>68</v>
      </c>
      <c r="CR28" s="279">
        <v>71</v>
      </c>
    </row>
    <row r="29" spans="1:96">
      <c r="A29" s="135" t="s">
        <v>211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</row>
    <row r="30" spans="1:96">
      <c r="A30" s="51" t="s">
        <v>220</v>
      </c>
      <c r="B30" s="32"/>
      <c r="C30" s="78"/>
      <c r="D30" s="79"/>
      <c r="E30" s="79"/>
      <c r="F30" s="79"/>
      <c r="G30" s="79"/>
      <c r="H30" s="79"/>
      <c r="I30" s="79"/>
      <c r="J30" s="61"/>
      <c r="K30" s="61"/>
      <c r="L30" s="61"/>
      <c r="M30" s="61"/>
      <c r="N30" s="12"/>
      <c r="O30" s="6"/>
      <c r="P30" s="6"/>
      <c r="Q30" s="6"/>
      <c r="R30" s="2"/>
      <c r="S30" s="2"/>
      <c r="T30" s="2"/>
      <c r="U30" s="2"/>
      <c r="V30" s="2"/>
      <c r="W30" s="2"/>
      <c r="X30" s="2"/>
      <c r="Y30" s="12"/>
      <c r="Z30" s="12"/>
      <c r="AA30" s="12"/>
      <c r="AB30" s="12"/>
      <c r="AC30" s="12"/>
      <c r="AD30" s="12"/>
      <c r="AE30" s="12"/>
      <c r="AF30" s="5">
        <v>69.400000000000006</v>
      </c>
      <c r="AG30" s="5">
        <v>71.5</v>
      </c>
      <c r="AH30" s="5">
        <v>71.2</v>
      </c>
      <c r="AI30" s="12">
        <v>69.7</v>
      </c>
      <c r="AJ30" s="5">
        <v>58.6</v>
      </c>
      <c r="AK30" s="5">
        <v>59.2</v>
      </c>
      <c r="AL30" s="5">
        <v>63.1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</row>
    <row r="31" spans="1:96">
      <c r="A31" s="51" t="s">
        <v>221</v>
      </c>
      <c r="B31" s="32"/>
      <c r="C31" s="78"/>
      <c r="D31" s="79"/>
      <c r="E31" s="79"/>
      <c r="F31" s="79"/>
      <c r="G31" s="79"/>
      <c r="H31" s="79"/>
      <c r="I31" s="79"/>
      <c r="J31" s="31"/>
      <c r="K31" s="31"/>
      <c r="L31" s="31"/>
      <c r="M31" s="60"/>
      <c r="N31" s="14"/>
      <c r="O31" s="7"/>
      <c r="P31" s="7"/>
      <c r="Q31" s="7"/>
      <c r="R31" s="2"/>
      <c r="S31" s="2"/>
      <c r="T31" s="2"/>
      <c r="U31" s="2"/>
      <c r="V31" s="2"/>
      <c r="W31" s="2"/>
      <c r="X31" s="2"/>
      <c r="Y31" s="14"/>
      <c r="Z31" s="14"/>
      <c r="AA31" s="14"/>
      <c r="AB31" s="14"/>
      <c r="AC31" s="14"/>
      <c r="AD31" s="14"/>
      <c r="AE31" s="14"/>
      <c r="AF31" s="3">
        <v>3.54</v>
      </c>
      <c r="AG31" s="10">
        <v>3.39</v>
      </c>
      <c r="AH31" s="58">
        <v>3.21</v>
      </c>
      <c r="AI31" s="13">
        <v>2.91</v>
      </c>
      <c r="AJ31" s="3">
        <v>2.0499999999999998</v>
      </c>
      <c r="AK31" s="10">
        <v>2.76</v>
      </c>
      <c r="AL31" s="58">
        <v>2.63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</row>
    <row r="32" spans="1:96">
      <c r="A32" s="51" t="s">
        <v>222</v>
      </c>
      <c r="B32" s="32"/>
      <c r="C32" s="79"/>
      <c r="D32" s="79"/>
      <c r="E32" s="79"/>
      <c r="F32" s="79"/>
      <c r="G32" s="79"/>
      <c r="H32" s="79"/>
      <c r="I32" s="79"/>
      <c r="J32" s="31"/>
      <c r="K32" s="31"/>
      <c r="L32" s="31"/>
      <c r="M32" s="60"/>
      <c r="N32" s="14"/>
      <c r="O32" s="7"/>
      <c r="P32" s="7"/>
      <c r="Q32" s="7"/>
      <c r="R32" s="2"/>
      <c r="S32" s="2"/>
      <c r="T32" s="2"/>
      <c r="U32" s="2"/>
      <c r="V32" s="2"/>
      <c r="W32" s="2"/>
      <c r="X32" s="2"/>
      <c r="Y32" s="14"/>
      <c r="Z32" s="14"/>
      <c r="AA32" s="14"/>
      <c r="AB32" s="14"/>
      <c r="AC32" s="14"/>
      <c r="AD32" s="14"/>
      <c r="AE32" s="14"/>
      <c r="AF32" s="58">
        <v>9.5299999999999994</v>
      </c>
      <c r="AG32" s="3">
        <v>9.0399999999999991</v>
      </c>
      <c r="AH32" s="10">
        <v>8.1999999999999993</v>
      </c>
      <c r="AI32" s="52">
        <v>7.39</v>
      </c>
      <c r="AJ32" s="58">
        <v>5.23</v>
      </c>
      <c r="AK32" s="3">
        <v>6.56</v>
      </c>
      <c r="AL32" s="10">
        <v>6.17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</row>
    <row r="33" spans="1:96">
      <c r="A33" s="51" t="s">
        <v>223</v>
      </c>
      <c r="B33" s="32"/>
      <c r="C33" s="79"/>
      <c r="D33" s="79"/>
      <c r="E33" s="79"/>
      <c r="F33" s="79"/>
      <c r="G33" s="79"/>
      <c r="H33" s="79"/>
      <c r="I33" s="79"/>
      <c r="J33" s="57"/>
      <c r="K33" s="57"/>
      <c r="L33" s="57"/>
      <c r="M33" s="69"/>
      <c r="N33" s="14"/>
      <c r="O33" s="7"/>
      <c r="P33" s="7"/>
      <c r="Q33" s="7"/>
      <c r="R33" s="2"/>
      <c r="S33" s="2"/>
      <c r="T33" s="2"/>
      <c r="U33" s="2"/>
      <c r="V33" s="2"/>
      <c r="W33" s="2"/>
      <c r="X33" s="2"/>
      <c r="Y33" s="14"/>
      <c r="Z33" s="14"/>
      <c r="AA33" s="14"/>
      <c r="AB33" s="14"/>
      <c r="AC33" s="14"/>
      <c r="AD33" s="14"/>
      <c r="AE33" s="14"/>
      <c r="AF33" s="58">
        <v>16.100000000000001</v>
      </c>
      <c r="AG33" s="10">
        <v>15.5</v>
      </c>
      <c r="AH33" s="3">
        <v>14.2</v>
      </c>
      <c r="AI33" s="13">
        <v>13.1</v>
      </c>
      <c r="AJ33" s="58">
        <v>9.81</v>
      </c>
      <c r="AK33" s="10">
        <v>11.2</v>
      </c>
      <c r="AL33" s="3">
        <v>10.9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</row>
    <row r="34" spans="1:96">
      <c r="A34" s="51" t="s">
        <v>224</v>
      </c>
      <c r="B34" s="2"/>
      <c r="C34" s="2"/>
      <c r="D34" s="2"/>
      <c r="E34" s="2"/>
      <c r="F34" s="2"/>
      <c r="G34" s="2"/>
      <c r="H34" s="2"/>
      <c r="I34" s="2"/>
      <c r="J34" s="61"/>
      <c r="K34" s="61"/>
      <c r="L34" s="61"/>
      <c r="M34" s="61"/>
      <c r="N34" s="14"/>
      <c r="O34" s="7"/>
      <c r="P34" s="7"/>
      <c r="Q34" s="7"/>
      <c r="R34" s="2"/>
      <c r="S34" s="2"/>
      <c r="T34" s="2"/>
      <c r="U34" s="2"/>
      <c r="V34" s="2"/>
      <c r="W34" s="2"/>
      <c r="X34" s="2"/>
      <c r="Y34" s="14"/>
      <c r="Z34" s="14"/>
      <c r="AA34" s="14"/>
      <c r="AB34" s="14"/>
      <c r="AC34" s="14"/>
      <c r="AD34" s="14"/>
      <c r="AE34" s="14"/>
      <c r="AF34" s="58">
        <v>23.7</v>
      </c>
      <c r="AG34" s="10">
        <v>24.2</v>
      </c>
      <c r="AH34" s="10">
        <v>23</v>
      </c>
      <c r="AI34" s="52">
        <v>23.8</v>
      </c>
      <c r="AJ34" s="58">
        <v>24.4</v>
      </c>
      <c r="AK34" s="10">
        <v>17.2</v>
      </c>
      <c r="AL34" s="10">
        <v>18.399999999999999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spans="1:96">
      <c r="A35" s="51" t="s">
        <v>225</v>
      </c>
      <c r="B35" s="2"/>
      <c r="C35" s="2"/>
      <c r="D35" s="2"/>
      <c r="E35" s="2"/>
      <c r="F35" s="2"/>
      <c r="G35" s="2"/>
      <c r="H35" s="2"/>
      <c r="I35" s="2"/>
      <c r="J35" s="81"/>
      <c r="K35" s="61"/>
      <c r="L35" s="61"/>
      <c r="M35" s="62"/>
      <c r="N35" s="13"/>
      <c r="O35" s="10"/>
      <c r="P35" s="10"/>
      <c r="Q35" s="10"/>
      <c r="R35" s="2"/>
      <c r="S35" s="2"/>
      <c r="T35" s="2"/>
      <c r="U35" s="2"/>
      <c r="V35" s="2"/>
      <c r="W35" s="2"/>
      <c r="X35" s="2"/>
      <c r="Y35" s="12"/>
      <c r="Z35" s="12"/>
      <c r="AA35" s="12"/>
      <c r="AB35" s="12"/>
      <c r="AC35" s="12"/>
      <c r="AD35" s="12"/>
      <c r="AE35" s="12"/>
      <c r="AF35" s="4">
        <v>446.6</v>
      </c>
      <c r="AG35" s="4">
        <v>472.1</v>
      </c>
      <c r="AH35" s="4">
        <v>472.6</v>
      </c>
      <c r="AI35" s="12">
        <v>498.8</v>
      </c>
      <c r="AJ35" s="4">
        <v>550.1</v>
      </c>
      <c r="AK35" s="4">
        <v>433.8</v>
      </c>
      <c r="AL35" s="4">
        <v>452.8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</row>
    <row r="36" spans="1:96">
      <c r="A36" s="135" t="s">
        <v>226</v>
      </c>
      <c r="B36" s="2"/>
      <c r="C36" s="2"/>
      <c r="D36" s="2"/>
      <c r="E36" s="2"/>
      <c r="F36" s="2"/>
      <c r="G36" s="2"/>
      <c r="H36" s="2"/>
      <c r="I36" s="2"/>
      <c r="J36" s="81"/>
      <c r="K36" s="61"/>
      <c r="L36" s="61"/>
      <c r="M36" s="62"/>
      <c r="N36" s="15"/>
      <c r="O36" s="15"/>
      <c r="P36" s="15"/>
      <c r="Q36" s="11"/>
      <c r="R36" s="2"/>
      <c r="S36" s="2"/>
      <c r="T36" s="2"/>
      <c r="U36" s="2"/>
      <c r="V36" s="2"/>
      <c r="W36" s="2"/>
      <c r="X36" s="2"/>
      <c r="Y36" s="12"/>
      <c r="Z36" s="12"/>
      <c r="AA36" s="12"/>
      <c r="AB36" s="12"/>
      <c r="AC36" s="12"/>
      <c r="AD36" s="12"/>
      <c r="AE36" s="1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</row>
    <row r="37" spans="1:96">
      <c r="A37" s="51" t="s">
        <v>227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4"/>
      <c r="O37" s="4"/>
      <c r="P37" s="11"/>
      <c r="Q37" s="2"/>
      <c r="R37" s="2"/>
      <c r="S37" s="2"/>
      <c r="T37" s="2"/>
      <c r="U37" s="2"/>
      <c r="V37" s="2"/>
      <c r="W37" s="2"/>
      <c r="X37" s="2"/>
      <c r="Y37" s="12"/>
      <c r="Z37" s="12"/>
      <c r="AA37" s="12"/>
      <c r="AB37" s="12"/>
      <c r="AC37" s="12"/>
      <c r="AD37" s="12"/>
      <c r="AE37" s="12"/>
      <c r="AF37" s="7">
        <v>87.16</v>
      </c>
      <c r="AG37" s="7">
        <v>111.54</v>
      </c>
      <c r="AH37" s="7">
        <v>108.93</v>
      </c>
      <c r="AI37" s="14">
        <v>112.07</v>
      </c>
      <c r="AJ37" s="7">
        <v>78.239999999999995</v>
      </c>
      <c r="AK37" s="7">
        <v>45.1</v>
      </c>
      <c r="AL37" s="7">
        <v>69.3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</row>
    <row r="38" spans="1:96">
      <c r="A38" s="135" t="s">
        <v>228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spans="1:96" ht="16.2">
      <c r="A39" s="135" t="s">
        <v>192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</row>
    <row r="40" spans="1:96" ht="16.2">
      <c r="A40" s="84" t="s">
        <v>193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8">
        <v>42</v>
      </c>
      <c r="O40" s="8">
        <v>63</v>
      </c>
      <c r="P40" s="8">
        <v>77</v>
      </c>
      <c r="Q40" s="2"/>
      <c r="R40" s="2"/>
      <c r="S40" s="2"/>
      <c r="T40" s="2"/>
      <c r="U40" s="2"/>
      <c r="V40" s="2"/>
      <c r="W40" s="2"/>
      <c r="X40" s="2"/>
      <c r="Y40" s="14">
        <v>21</v>
      </c>
      <c r="Z40" s="14">
        <v>23.5</v>
      </c>
      <c r="AA40" s="14">
        <v>23.5</v>
      </c>
      <c r="AB40" s="14">
        <v>20.5</v>
      </c>
      <c r="AC40" s="14">
        <v>10</v>
      </c>
      <c r="AD40" s="14">
        <v>17</v>
      </c>
      <c r="AE40" s="14">
        <v>18</v>
      </c>
      <c r="AF40" s="8">
        <v>18</v>
      </c>
      <c r="AG40" s="8">
        <v>34</v>
      </c>
      <c r="AH40" s="8">
        <v>25</v>
      </c>
      <c r="AI40" s="8">
        <v>26</v>
      </c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77">
        <v>15</v>
      </c>
      <c r="BH40" s="77">
        <v>18</v>
      </c>
      <c r="BI40" s="77">
        <v>17</v>
      </c>
      <c r="BJ40" s="77">
        <v>21</v>
      </c>
      <c r="BK40" s="77">
        <v>21</v>
      </c>
      <c r="BL40" s="77">
        <v>18</v>
      </c>
      <c r="BM40" s="77">
        <v>18</v>
      </c>
      <c r="BN40" s="77">
        <v>19</v>
      </c>
      <c r="BO40" s="85">
        <v>9</v>
      </c>
      <c r="BP40" s="8">
        <v>9</v>
      </c>
      <c r="BQ40" s="85">
        <v>8</v>
      </c>
      <c r="BR40" s="85">
        <v>6</v>
      </c>
      <c r="BS40" s="85">
        <v>10</v>
      </c>
      <c r="BT40" s="85">
        <v>10</v>
      </c>
      <c r="BU40" s="86">
        <v>18</v>
      </c>
      <c r="BV40" s="86">
        <v>18</v>
      </c>
      <c r="BW40" s="8">
        <v>17</v>
      </c>
      <c r="BX40" s="8">
        <v>16</v>
      </c>
      <c r="BY40" s="114">
        <v>17</v>
      </c>
      <c r="BZ40" s="114">
        <v>16</v>
      </c>
      <c r="CA40" s="2"/>
      <c r="CB40" s="2"/>
      <c r="CC40" s="2"/>
      <c r="CD40" s="2"/>
      <c r="CE40" s="167">
        <v>18</v>
      </c>
      <c r="CF40" s="167">
        <v>53</v>
      </c>
      <c r="CG40" s="167">
        <v>17</v>
      </c>
      <c r="CH40" s="167">
        <v>17</v>
      </c>
      <c r="CI40" s="169">
        <v>17</v>
      </c>
      <c r="CN40" s="283">
        <v>18</v>
      </c>
      <c r="CO40" s="283">
        <v>53</v>
      </c>
      <c r="CP40" s="283">
        <v>17</v>
      </c>
      <c r="CQ40" s="283">
        <v>17</v>
      </c>
      <c r="CR40" s="285">
        <v>17</v>
      </c>
    </row>
    <row r="41" spans="1:96" ht="16.2">
      <c r="A41" s="84" t="s">
        <v>194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8">
        <v>17</v>
      </c>
      <c r="O41" s="8">
        <v>22</v>
      </c>
      <c r="P41" s="8">
        <v>29</v>
      </c>
      <c r="Q41" s="2"/>
      <c r="R41" s="2"/>
      <c r="S41" s="2"/>
      <c r="T41" s="2"/>
      <c r="U41" s="2"/>
      <c r="V41" s="2"/>
      <c r="W41" s="2"/>
      <c r="X41" s="2"/>
      <c r="Y41" s="14">
        <v>54.5</v>
      </c>
      <c r="Z41" s="14">
        <v>63.5</v>
      </c>
      <c r="AA41" s="14">
        <v>63</v>
      </c>
      <c r="AB41" s="14">
        <v>60</v>
      </c>
      <c r="AC41" s="14">
        <v>32.5</v>
      </c>
      <c r="AD41" s="14">
        <v>44</v>
      </c>
      <c r="AE41" s="14">
        <v>43</v>
      </c>
      <c r="AF41" s="8">
        <v>46</v>
      </c>
      <c r="AG41" s="8">
        <v>86</v>
      </c>
      <c r="AH41" s="8">
        <v>75</v>
      </c>
      <c r="AI41" s="8">
        <v>70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77">
        <v>30</v>
      </c>
      <c r="BD41" s="77">
        <v>39</v>
      </c>
      <c r="BE41" s="77">
        <v>39</v>
      </c>
      <c r="BF41" s="77">
        <v>52</v>
      </c>
      <c r="BG41" s="77">
        <v>30</v>
      </c>
      <c r="BH41" s="77">
        <v>39</v>
      </c>
      <c r="BI41" s="77">
        <v>39</v>
      </c>
      <c r="BJ41" s="77">
        <v>52</v>
      </c>
      <c r="BK41" s="77">
        <v>55</v>
      </c>
      <c r="BL41" s="77">
        <v>41</v>
      </c>
      <c r="BM41" s="77">
        <v>44</v>
      </c>
      <c r="BN41" s="77">
        <v>46</v>
      </c>
      <c r="BO41" s="85">
        <v>24.5</v>
      </c>
      <c r="BP41" s="8">
        <v>22</v>
      </c>
      <c r="BQ41" s="85">
        <v>16</v>
      </c>
      <c r="BR41" s="85">
        <v>19</v>
      </c>
      <c r="BS41" s="85">
        <v>25.5</v>
      </c>
      <c r="BT41" s="85">
        <v>26</v>
      </c>
      <c r="BU41" s="86">
        <v>48</v>
      </c>
      <c r="BV41" s="86">
        <v>47</v>
      </c>
      <c r="BW41" s="8">
        <v>45</v>
      </c>
      <c r="BX41" s="8">
        <v>41</v>
      </c>
      <c r="BY41" s="114">
        <v>41</v>
      </c>
      <c r="BZ41" s="114">
        <v>40</v>
      </c>
      <c r="CA41" s="2"/>
      <c r="CB41" s="2"/>
      <c r="CC41" s="2"/>
      <c r="CD41" s="2"/>
      <c r="CE41" s="167">
        <v>42</v>
      </c>
      <c r="CF41" s="168" t="s">
        <v>210</v>
      </c>
      <c r="CG41" s="167">
        <v>41</v>
      </c>
      <c r="CH41" s="167">
        <v>42</v>
      </c>
      <c r="CI41" s="169">
        <v>42</v>
      </c>
      <c r="CN41" s="283">
        <v>42</v>
      </c>
      <c r="CO41" s="284" t="s">
        <v>210</v>
      </c>
      <c r="CP41" s="283">
        <v>41</v>
      </c>
      <c r="CQ41" s="283">
        <v>42</v>
      </c>
      <c r="CR41" s="285">
        <v>42</v>
      </c>
    </row>
    <row r="42" spans="1:96">
      <c r="A42" s="84" t="s">
        <v>86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2">
        <v>2.75</v>
      </c>
      <c r="Z42" s="52">
        <v>4.4749999999999996</v>
      </c>
      <c r="AA42" s="52">
        <v>4.7750000000000004</v>
      </c>
      <c r="AB42" s="52">
        <v>2.7949999999999999</v>
      </c>
      <c r="AC42" s="52">
        <v>3.7149999999999999</v>
      </c>
      <c r="AD42" s="52">
        <v>3.1749999999999998</v>
      </c>
      <c r="AE42" s="52">
        <v>2.74</v>
      </c>
      <c r="AF42" s="8">
        <v>3.407</v>
      </c>
      <c r="AG42" s="8">
        <v>7.1470000000000002</v>
      </c>
      <c r="AH42" s="8">
        <v>5.2450000000000001</v>
      </c>
      <c r="AI42" s="8">
        <v>5.17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spans="1:96" s="134" customFormat="1">
      <c r="A43" s="87" t="s">
        <v>195</v>
      </c>
      <c r="B43" s="87"/>
      <c r="C43" s="15">
        <v>96</v>
      </c>
      <c r="D43" s="15">
        <v>100</v>
      </c>
      <c r="E43" s="15">
        <v>104</v>
      </c>
      <c r="F43" s="88"/>
      <c r="G43" s="88"/>
      <c r="H43" s="88"/>
      <c r="I43" s="88"/>
      <c r="J43" s="88"/>
      <c r="K43" s="88"/>
      <c r="L43" s="88"/>
      <c r="M43" s="88"/>
      <c r="N43" s="88">
        <v>96</v>
      </c>
      <c r="O43" s="88">
        <v>100</v>
      </c>
      <c r="P43" s="88">
        <v>104</v>
      </c>
      <c r="Q43" s="88"/>
      <c r="R43" s="88"/>
      <c r="S43" s="88"/>
      <c r="T43" s="88"/>
      <c r="U43" s="88"/>
      <c r="V43" s="88"/>
      <c r="W43" s="88"/>
      <c r="X43" s="88"/>
      <c r="Y43" s="89">
        <v>100</v>
      </c>
      <c r="Z43" s="89">
        <v>103.21930474127795</v>
      </c>
      <c r="AA43" s="89">
        <v>109.64490746112529</v>
      </c>
      <c r="AB43" s="89">
        <v>106.25182239085714</v>
      </c>
      <c r="AC43" s="89">
        <v>80.150739803325735</v>
      </c>
      <c r="AD43" s="89">
        <v>86.643710544063978</v>
      </c>
      <c r="AE43" s="89">
        <v>85.178105559030627</v>
      </c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6">
        <v>100</v>
      </c>
      <c r="BV43" s="86">
        <v>120</v>
      </c>
      <c r="BW43" s="4">
        <v>111</v>
      </c>
      <c r="BX43" s="4">
        <v>99</v>
      </c>
      <c r="BY43" s="114">
        <v>102</v>
      </c>
      <c r="BZ43" s="114">
        <v>110</v>
      </c>
      <c r="CA43" s="88"/>
      <c r="CB43" s="88"/>
      <c r="CC43" s="88"/>
      <c r="CD43" s="88"/>
    </row>
    <row r="44" spans="1:96" s="134" customFormat="1">
      <c r="A44" s="87" t="s">
        <v>196</v>
      </c>
      <c r="B44" s="87"/>
      <c r="C44" s="90">
        <v>7.2999999999999995E-2</v>
      </c>
      <c r="D44" s="90">
        <v>7.3999999999999996E-2</v>
      </c>
      <c r="E44" s="90">
        <v>6.9000000000000006E-2</v>
      </c>
      <c r="F44" s="88"/>
      <c r="G44" s="88"/>
      <c r="H44" s="88"/>
      <c r="I44" s="88"/>
      <c r="J44" s="88"/>
      <c r="K44" s="88"/>
      <c r="L44" s="88"/>
      <c r="M44" s="88"/>
      <c r="N44" s="88">
        <v>7.2999999999999995E-2</v>
      </c>
      <c r="O44" s="88">
        <v>7.3999999999999996E-2</v>
      </c>
      <c r="P44" s="88">
        <v>6.9000000000000006E-2</v>
      </c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</row>
    <row r="45" spans="1:96">
      <c r="A45" s="91" t="s">
        <v>197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92">
        <v>0.55779999999999996</v>
      </c>
      <c r="Z45" s="92">
        <v>0.52</v>
      </c>
      <c r="AA45" s="92">
        <v>0.49280000000000002</v>
      </c>
      <c r="AB45" s="92">
        <v>0.5081</v>
      </c>
      <c r="AC45" s="92">
        <v>0.66890000000000005</v>
      </c>
      <c r="AD45" s="92">
        <v>0.60770000000000002</v>
      </c>
      <c r="AE45" s="92">
        <v>0.61119999999999997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spans="1:96">
      <c r="A46" s="91" t="s">
        <v>198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92">
        <v>0.32240000000000002</v>
      </c>
      <c r="Z46" s="92">
        <v>0.32129999999999997</v>
      </c>
      <c r="AA46" s="92">
        <v>0.2913</v>
      </c>
      <c r="AB46" s="92">
        <v>0.32779999999999998</v>
      </c>
      <c r="AC46" s="92">
        <v>0.38419999999999999</v>
      </c>
      <c r="AD46" s="92">
        <v>0.38729999999999998</v>
      </c>
      <c r="AE46" s="92">
        <v>0.39700000000000002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</row>
    <row r="47" spans="1:96" ht="15">
      <c r="A47" s="84" t="s">
        <v>199</v>
      </c>
      <c r="B47" s="30">
        <v>5.78</v>
      </c>
      <c r="C47" s="30">
        <v>5.18</v>
      </c>
      <c r="D47" s="30">
        <v>4.49</v>
      </c>
      <c r="E47" s="30">
        <f>AVERAGE(4.93,5.08)</f>
        <v>5.0049999999999999</v>
      </c>
      <c r="F47" s="31">
        <v>5.1585000000000001</v>
      </c>
      <c r="G47" s="60">
        <v>5.7</v>
      </c>
      <c r="H47" s="60">
        <v>5.2</v>
      </c>
      <c r="I47" s="60">
        <v>4.92</v>
      </c>
      <c r="J47" s="60">
        <v>6.42</v>
      </c>
      <c r="K47" s="60">
        <v>5.05</v>
      </c>
      <c r="L47" s="60">
        <v>6.05</v>
      </c>
      <c r="M47" s="60">
        <v>5.72</v>
      </c>
      <c r="N47" s="16">
        <v>5.67</v>
      </c>
      <c r="O47" s="16">
        <v>6.45</v>
      </c>
      <c r="P47" s="16">
        <v>6.51</v>
      </c>
      <c r="Q47" s="86">
        <v>6.47</v>
      </c>
      <c r="R47" s="86">
        <v>7.57</v>
      </c>
      <c r="S47" s="86">
        <v>5.92</v>
      </c>
      <c r="T47" s="86">
        <v>6.16</v>
      </c>
      <c r="U47" s="86">
        <v>5.51</v>
      </c>
      <c r="V47" s="86">
        <v>5.62</v>
      </c>
      <c r="W47" s="86">
        <v>5.73</v>
      </c>
      <c r="X47" s="86">
        <v>5.71</v>
      </c>
      <c r="Y47" s="94">
        <v>5.72</v>
      </c>
      <c r="Z47" s="94">
        <f>(5.87+6.1)/2</f>
        <v>5.9849999999999994</v>
      </c>
      <c r="AA47" s="94">
        <v>5.55</v>
      </c>
      <c r="AB47" s="94">
        <v>6.67</v>
      </c>
      <c r="AC47" s="94">
        <v>4.75</v>
      </c>
      <c r="AD47" s="94">
        <v>6.79</v>
      </c>
      <c r="AE47" s="94">
        <v>6.83</v>
      </c>
      <c r="AF47" s="16">
        <v>6.36</v>
      </c>
      <c r="AG47" s="17">
        <v>7.53</v>
      </c>
      <c r="AH47" s="17">
        <v>7.74</v>
      </c>
      <c r="AI47" s="17">
        <v>6.76</v>
      </c>
      <c r="AJ47" s="2"/>
      <c r="AK47" s="2"/>
      <c r="AL47" s="2"/>
      <c r="AM47" s="16">
        <v>3.82</v>
      </c>
      <c r="AN47" s="16">
        <v>3.9</v>
      </c>
      <c r="AO47" s="95">
        <v>3.5</v>
      </c>
      <c r="AP47" s="17">
        <v>3.86</v>
      </c>
      <c r="AQ47" s="16">
        <v>3.6</v>
      </c>
      <c r="AR47" s="16">
        <v>3.16</v>
      </c>
      <c r="AS47" s="16">
        <v>3.78</v>
      </c>
      <c r="AT47" s="17">
        <v>3.25</v>
      </c>
      <c r="AU47" s="16">
        <v>3.22</v>
      </c>
      <c r="AV47" s="17">
        <v>4.54</v>
      </c>
      <c r="AW47" s="16">
        <v>4.0999999999999996</v>
      </c>
      <c r="AX47" s="16">
        <v>4.37</v>
      </c>
      <c r="AY47" s="16">
        <v>5.21</v>
      </c>
      <c r="AZ47" s="16">
        <v>4.76</v>
      </c>
      <c r="BA47" s="16">
        <v>4.37</v>
      </c>
      <c r="BB47" s="16">
        <v>5.0999999999999996</v>
      </c>
      <c r="BC47" s="8">
        <v>3.71</v>
      </c>
      <c r="BD47" s="8">
        <v>4.085</v>
      </c>
      <c r="BE47" s="8">
        <v>4.085</v>
      </c>
      <c r="BF47" s="8">
        <v>4</v>
      </c>
      <c r="BG47" s="8">
        <v>3.71</v>
      </c>
      <c r="BH47" s="8">
        <v>4.085</v>
      </c>
      <c r="BI47" s="8">
        <v>4.085</v>
      </c>
      <c r="BJ47" s="8">
        <v>4</v>
      </c>
      <c r="BK47" s="8">
        <v>4.4850000000000003</v>
      </c>
      <c r="BL47" s="8">
        <v>3.9649999999999999</v>
      </c>
      <c r="BM47" s="8">
        <v>4.2</v>
      </c>
      <c r="BN47" s="8">
        <v>3.82</v>
      </c>
      <c r="BO47" s="96">
        <v>3.69</v>
      </c>
      <c r="BP47" s="97">
        <v>3.49</v>
      </c>
      <c r="BQ47" s="96">
        <v>3.1399999999999997</v>
      </c>
      <c r="BR47" s="96">
        <v>4.1400000000000006</v>
      </c>
      <c r="BS47" s="98">
        <v>3.6449999999999996</v>
      </c>
      <c r="BT47" s="98">
        <v>2.9050000000000002</v>
      </c>
      <c r="BU47" s="86">
        <v>5.9</v>
      </c>
      <c r="BV47" s="86">
        <v>6.5</v>
      </c>
      <c r="BW47" s="86">
        <v>6.06</v>
      </c>
      <c r="BX47" s="86">
        <v>5.37</v>
      </c>
      <c r="BY47" s="86">
        <v>5.63</v>
      </c>
      <c r="BZ47" s="86">
        <v>5.68</v>
      </c>
      <c r="CA47" s="86">
        <v>6.25</v>
      </c>
      <c r="CB47" s="86">
        <v>5.25</v>
      </c>
      <c r="CC47" s="86">
        <v>5.01</v>
      </c>
      <c r="CD47" s="86">
        <v>4.9000000000000004</v>
      </c>
      <c r="CE47" s="171">
        <v>6.06</v>
      </c>
      <c r="CF47" s="170">
        <v>6.06</v>
      </c>
      <c r="CG47" s="170">
        <v>6.92</v>
      </c>
      <c r="CH47" s="170">
        <v>6.32</v>
      </c>
      <c r="CI47" s="172">
        <v>6.12</v>
      </c>
      <c r="CJ47" s="180">
        <v>6.25</v>
      </c>
      <c r="CK47" s="180">
        <v>5.25</v>
      </c>
      <c r="CL47" s="180">
        <v>5.01</v>
      </c>
      <c r="CM47" s="180">
        <v>4.9000000000000004</v>
      </c>
      <c r="CN47" s="287">
        <v>6.06</v>
      </c>
      <c r="CO47" s="286">
        <v>6.06</v>
      </c>
      <c r="CP47" s="286">
        <v>6.92</v>
      </c>
      <c r="CQ47" s="286">
        <v>6.32</v>
      </c>
      <c r="CR47" s="288">
        <v>6.12</v>
      </c>
    </row>
    <row r="48" spans="1:96" ht="15">
      <c r="A48" s="84" t="s">
        <v>200</v>
      </c>
      <c r="B48" s="30">
        <v>1.115</v>
      </c>
      <c r="C48" s="30">
        <v>1.05</v>
      </c>
      <c r="D48" s="30">
        <v>0.92500000000000004</v>
      </c>
      <c r="E48" s="30">
        <v>1.08</v>
      </c>
      <c r="F48" s="31">
        <v>1.1242000000000001</v>
      </c>
      <c r="G48" s="60">
        <v>1.46</v>
      </c>
      <c r="H48" s="60">
        <v>1.17</v>
      </c>
      <c r="I48" s="31">
        <v>1.17</v>
      </c>
      <c r="J48" s="60">
        <v>1.46</v>
      </c>
      <c r="K48" s="60">
        <v>0.95199999999999996</v>
      </c>
      <c r="L48" s="31">
        <v>1.37</v>
      </c>
      <c r="M48" s="99">
        <v>1.23</v>
      </c>
      <c r="N48" s="16">
        <v>1.04</v>
      </c>
      <c r="O48" s="17">
        <v>1.33</v>
      </c>
      <c r="P48" s="17">
        <v>1.43</v>
      </c>
      <c r="Q48" s="86">
        <v>1.52</v>
      </c>
      <c r="R48" s="86">
        <v>1.62</v>
      </c>
      <c r="S48" s="86">
        <v>1.26</v>
      </c>
      <c r="T48" s="86">
        <v>1.1499999999999999</v>
      </c>
      <c r="U48" s="86">
        <v>1.0900000000000001</v>
      </c>
      <c r="V48" s="86">
        <v>1.1200000000000001</v>
      </c>
      <c r="W48" s="86">
        <v>1.1599999999999999</v>
      </c>
      <c r="X48" s="86">
        <v>1.1599999999999999</v>
      </c>
      <c r="Y48" s="94">
        <v>1.1399999999999999</v>
      </c>
      <c r="Z48" s="94">
        <f>(1.21+1.12)/2</f>
        <v>1.165</v>
      </c>
      <c r="AA48" s="94">
        <v>1.1000000000000001</v>
      </c>
      <c r="AB48" s="94">
        <v>1.26</v>
      </c>
      <c r="AC48" s="94">
        <v>0.69</v>
      </c>
      <c r="AD48" s="94">
        <v>1.21</v>
      </c>
      <c r="AE48" s="94">
        <v>1.1599999999999999</v>
      </c>
      <c r="AF48" s="16">
        <v>1.33</v>
      </c>
      <c r="AG48" s="17">
        <v>1.74</v>
      </c>
      <c r="AH48" s="17">
        <v>1.9</v>
      </c>
      <c r="AI48" s="17">
        <v>1.63</v>
      </c>
      <c r="AJ48" s="2"/>
      <c r="AK48" s="2"/>
      <c r="AL48" s="2"/>
      <c r="AM48" s="19">
        <v>0.57599999999999996</v>
      </c>
      <c r="AN48" s="19">
        <v>0.67100000000000004</v>
      </c>
      <c r="AO48" s="19">
        <v>0.59699999999999998</v>
      </c>
      <c r="AP48" s="19">
        <v>0.64500000000000002</v>
      </c>
      <c r="AQ48" s="19">
        <v>0.59499999999999997</v>
      </c>
      <c r="AR48" s="19">
        <v>0.52700000000000002</v>
      </c>
      <c r="AS48" s="19">
        <v>0.66700000000000004</v>
      </c>
      <c r="AT48" s="19">
        <v>0.63600000000000001</v>
      </c>
      <c r="AU48" s="19">
        <v>0.59399999999999997</v>
      </c>
      <c r="AV48" s="19">
        <v>0.69699999999999995</v>
      </c>
      <c r="AW48" s="19">
        <v>0.61499999999999999</v>
      </c>
      <c r="AX48" s="19">
        <v>0.70399999999999996</v>
      </c>
      <c r="AY48" s="16">
        <v>1.006</v>
      </c>
      <c r="AZ48" s="19">
        <v>0.88500000000000001</v>
      </c>
      <c r="BA48" s="19">
        <v>0.71699999999999997</v>
      </c>
      <c r="BB48" s="19">
        <v>0.92700000000000005</v>
      </c>
      <c r="BC48" s="3">
        <v>0.50700000000000001</v>
      </c>
      <c r="BD48" s="3">
        <v>0.625</v>
      </c>
      <c r="BE48" s="3">
        <v>0.76049999999999995</v>
      </c>
      <c r="BF48" s="3">
        <v>0.78300000000000003</v>
      </c>
      <c r="BG48" s="3">
        <v>0.50700000000000001</v>
      </c>
      <c r="BH48" s="3">
        <v>0.625</v>
      </c>
      <c r="BI48" s="3">
        <v>0.76049999999999995</v>
      </c>
      <c r="BJ48" s="3">
        <v>0.78300000000000003</v>
      </c>
      <c r="BK48" s="3">
        <v>0.83750000000000002</v>
      </c>
      <c r="BL48" s="3">
        <v>0.66600000000000004</v>
      </c>
      <c r="BM48" s="3">
        <v>0.79400000000000004</v>
      </c>
      <c r="BN48" s="3">
        <v>0.65200000000000002</v>
      </c>
      <c r="BO48" s="100">
        <v>0.40300000000000002</v>
      </c>
      <c r="BP48" s="101">
        <v>0.41300000000000003</v>
      </c>
      <c r="BQ48" s="100">
        <v>0.19850000000000001</v>
      </c>
      <c r="BR48" s="100">
        <v>0.47599999999999998</v>
      </c>
      <c r="BS48" s="100">
        <v>0.4325</v>
      </c>
      <c r="BT48" s="100">
        <v>0.26450000000000001</v>
      </c>
      <c r="BU48" s="86">
        <v>1.21</v>
      </c>
      <c r="BV48" s="86">
        <v>1.17</v>
      </c>
      <c r="BW48" s="86">
        <v>1.1299999999999999</v>
      </c>
      <c r="BX48" s="102">
        <v>1</v>
      </c>
      <c r="BY48" s="86">
        <v>1.06</v>
      </c>
      <c r="BZ48" s="86">
        <v>1.07</v>
      </c>
      <c r="CA48" s="86">
        <v>1.06</v>
      </c>
      <c r="CB48" s="102">
        <v>0.84</v>
      </c>
      <c r="CC48" s="102">
        <v>0.83</v>
      </c>
      <c r="CD48" s="102">
        <v>0.77600000000000002</v>
      </c>
      <c r="CE48" s="171">
        <v>1.24</v>
      </c>
      <c r="CF48" s="170">
        <v>1.85</v>
      </c>
      <c r="CG48" s="170">
        <v>1.07</v>
      </c>
      <c r="CH48" s="170">
        <v>0.98</v>
      </c>
      <c r="CI48" s="172">
        <v>0.94</v>
      </c>
      <c r="CJ48" s="180">
        <v>1.06</v>
      </c>
      <c r="CK48" s="186">
        <v>0.84</v>
      </c>
      <c r="CL48" s="186">
        <v>0.83</v>
      </c>
      <c r="CM48" s="186">
        <v>0.77600000000000002</v>
      </c>
      <c r="CN48" s="287">
        <v>1.24</v>
      </c>
      <c r="CO48" s="286">
        <v>1.85</v>
      </c>
      <c r="CP48" s="286">
        <v>1.07</v>
      </c>
      <c r="CQ48" s="286">
        <v>0.98</v>
      </c>
      <c r="CR48" s="288">
        <v>0.94</v>
      </c>
    </row>
    <row r="49" spans="1:96" ht="15">
      <c r="A49" s="84" t="s">
        <v>201</v>
      </c>
      <c r="B49" s="103">
        <v>0.193</v>
      </c>
      <c r="C49" s="103">
        <v>0.20300000000000001</v>
      </c>
      <c r="D49" s="103">
        <v>0.20599999999999999</v>
      </c>
      <c r="E49" s="103">
        <v>0.215</v>
      </c>
      <c r="F49" s="93">
        <v>0.21793156925462831</v>
      </c>
      <c r="G49" s="60">
        <v>0.25600000000000001</v>
      </c>
      <c r="H49" s="93">
        <v>0.22500000000000001</v>
      </c>
      <c r="I49" s="93">
        <v>0.23699999999999999</v>
      </c>
      <c r="J49" s="60">
        <v>0.22700000000000001</v>
      </c>
      <c r="K49" s="60">
        <v>0.189</v>
      </c>
      <c r="L49" s="93">
        <v>0.22600000000000001</v>
      </c>
      <c r="M49" s="99">
        <v>0.215</v>
      </c>
      <c r="N49" s="18">
        <v>0.183</v>
      </c>
      <c r="O49" s="18">
        <v>0.20699999999999999</v>
      </c>
      <c r="P49" s="18">
        <v>0.22</v>
      </c>
      <c r="Q49" s="129">
        <v>0.23499999999999999</v>
      </c>
      <c r="R49" s="129">
        <v>0.21299999999999999</v>
      </c>
      <c r="S49" s="129">
        <v>0.21199999999999999</v>
      </c>
      <c r="T49" s="129">
        <v>0.186</v>
      </c>
      <c r="U49" s="129">
        <v>0.19800000000000001</v>
      </c>
      <c r="V49" s="129">
        <v>0.19900000000000001</v>
      </c>
      <c r="W49" s="129">
        <v>0.20100000000000001</v>
      </c>
      <c r="X49" s="129">
        <v>0.20200000000000001</v>
      </c>
      <c r="Y49" s="104">
        <v>0.19900000000000001</v>
      </c>
      <c r="Z49" s="104">
        <v>0.19500000000000001</v>
      </c>
      <c r="AA49" s="104">
        <v>0.19800000000000001</v>
      </c>
      <c r="AB49" s="104">
        <v>0.189</v>
      </c>
      <c r="AC49" s="104">
        <v>0.14499999999999999</v>
      </c>
      <c r="AD49" s="104">
        <v>0.17799999999999999</v>
      </c>
      <c r="AE49" s="104">
        <v>0.17</v>
      </c>
      <c r="AF49" s="17">
        <v>0.20899999999999999</v>
      </c>
      <c r="AG49" s="17">
        <v>0.23100000000000001</v>
      </c>
      <c r="AH49" s="17">
        <v>0.245</v>
      </c>
      <c r="AI49" s="17">
        <v>0.24</v>
      </c>
      <c r="AJ49" s="2"/>
      <c r="AK49" s="2"/>
      <c r="AL49" s="2"/>
      <c r="AM49" s="19">
        <v>0.151</v>
      </c>
      <c r="AN49" s="19">
        <v>0.17199999999999999</v>
      </c>
      <c r="AO49" s="19">
        <v>0.17</v>
      </c>
      <c r="AP49" s="17">
        <v>0.16700000000000001</v>
      </c>
      <c r="AQ49" s="19">
        <v>0.16500000000000001</v>
      </c>
      <c r="AR49" s="19">
        <v>0.16700000000000001</v>
      </c>
      <c r="AS49" s="19">
        <v>0.17599999999999999</v>
      </c>
      <c r="AT49" s="17">
        <v>0.18099999999999999</v>
      </c>
      <c r="AU49" s="19">
        <v>0.184</v>
      </c>
      <c r="AV49" s="17">
        <v>0.154</v>
      </c>
      <c r="AW49" s="19">
        <v>0.15</v>
      </c>
      <c r="AX49" s="19">
        <v>0.161</v>
      </c>
      <c r="AY49" s="17">
        <v>0.193</v>
      </c>
      <c r="AZ49" s="19">
        <v>0.186</v>
      </c>
      <c r="BA49" s="19">
        <v>0.16400000000000001</v>
      </c>
      <c r="BB49" s="19">
        <v>0.1817</v>
      </c>
      <c r="BC49" s="105">
        <v>0.13700000000000001</v>
      </c>
      <c r="BD49" s="105">
        <v>0.153</v>
      </c>
      <c r="BE49" s="105">
        <v>0.187</v>
      </c>
      <c r="BF49" s="105">
        <v>0.19600000000000001</v>
      </c>
      <c r="BG49" s="105">
        <v>0.13700000000000001</v>
      </c>
      <c r="BH49" s="105">
        <v>0.153</v>
      </c>
      <c r="BI49" s="105">
        <v>0.187</v>
      </c>
      <c r="BJ49" s="105">
        <v>0.19600000000000001</v>
      </c>
      <c r="BK49" s="105">
        <v>0.187</v>
      </c>
      <c r="BL49" s="105">
        <v>0.16900000000000001</v>
      </c>
      <c r="BM49" s="105">
        <v>0.189</v>
      </c>
      <c r="BN49" s="105">
        <v>0.17100000000000001</v>
      </c>
      <c r="BO49" s="100">
        <v>0.109</v>
      </c>
      <c r="BP49" s="106">
        <v>0.11849999999999999</v>
      </c>
      <c r="BQ49" s="100">
        <v>6.3049999999999995E-2</v>
      </c>
      <c r="BR49" s="100">
        <v>0.11499999999999999</v>
      </c>
      <c r="BS49" s="100">
        <v>0.11849999999999999</v>
      </c>
      <c r="BT49" s="100">
        <v>9.1049999999999992E-2</v>
      </c>
      <c r="BU49" s="130">
        <f t="shared" ref="BU49:BZ49" si="2">BU48/BU47</f>
        <v>0.20508474576271185</v>
      </c>
      <c r="BV49" s="130">
        <f t="shared" si="2"/>
        <v>0.18</v>
      </c>
      <c r="BW49" s="130">
        <f t="shared" si="2"/>
        <v>0.18646864686468645</v>
      </c>
      <c r="BX49" s="130">
        <f t="shared" si="2"/>
        <v>0.18621973929236499</v>
      </c>
      <c r="BY49" s="130">
        <f t="shared" si="2"/>
        <v>0.18827708703374779</v>
      </c>
      <c r="BZ49" s="130">
        <f t="shared" si="2"/>
        <v>0.18838028169014087</v>
      </c>
      <c r="CA49" s="130">
        <v>0.17</v>
      </c>
      <c r="CB49" s="131">
        <f>CB48/CB47</f>
        <v>0.16</v>
      </c>
      <c r="CC49" s="132">
        <v>0.155</v>
      </c>
      <c r="CD49" s="132">
        <v>0.158</v>
      </c>
      <c r="CE49" s="170">
        <v>0.20399999999999999</v>
      </c>
      <c r="CF49" s="170">
        <v>0.30399999999999999</v>
      </c>
      <c r="CG49" s="170">
        <v>0.154</v>
      </c>
      <c r="CH49" s="170">
        <v>0.155</v>
      </c>
      <c r="CI49" s="172">
        <v>0.154</v>
      </c>
      <c r="CJ49" s="185">
        <v>0.17</v>
      </c>
      <c r="CK49" s="201">
        <f>CK48/CK47</f>
        <v>0.16</v>
      </c>
      <c r="CL49" s="205">
        <v>0.155</v>
      </c>
      <c r="CM49" s="205">
        <v>0.158</v>
      </c>
      <c r="CN49" s="286">
        <v>0.20399999999999999</v>
      </c>
      <c r="CO49" s="286">
        <v>0.30399999999999999</v>
      </c>
      <c r="CP49" s="286">
        <v>0.154</v>
      </c>
      <c r="CQ49" s="286">
        <v>0.155</v>
      </c>
      <c r="CR49" s="288">
        <v>0.154</v>
      </c>
    </row>
    <row r="50" spans="1:96" ht="15.6">
      <c r="A50" s="84" t="s">
        <v>202</v>
      </c>
      <c r="B50" s="107">
        <f>0.03225</f>
        <v>3.2250000000000001E-2</v>
      </c>
      <c r="C50" s="107">
        <v>3.7650000000000003E-2</v>
      </c>
      <c r="D50" s="133">
        <v>4.41E-2</v>
      </c>
      <c r="E50" s="133">
        <v>4.1099999999999998E-2</v>
      </c>
      <c r="F50" s="60">
        <v>4.0300000000000002E-2</v>
      </c>
      <c r="G50" s="60">
        <v>4.2200000000000001E-2</v>
      </c>
      <c r="H50" s="60">
        <v>4.1099999999999998E-2</v>
      </c>
      <c r="I50" s="60">
        <v>4.5600000000000002E-2</v>
      </c>
      <c r="J50" s="60">
        <v>3.3599999999999998E-2</v>
      </c>
      <c r="K50" s="60">
        <v>3.61E-2</v>
      </c>
      <c r="L50" s="60">
        <v>3.5499999999999997E-2</v>
      </c>
      <c r="M50" s="108">
        <v>3.5999999999999997E-2</v>
      </c>
      <c r="N50" s="17">
        <v>3.1199999999999999E-2</v>
      </c>
      <c r="O50" s="19">
        <v>3.0700000000000002E-2</v>
      </c>
      <c r="P50" s="17">
        <v>3.2000000000000001E-2</v>
      </c>
      <c r="Q50" s="86">
        <v>3.44E-2</v>
      </c>
      <c r="R50" s="86">
        <v>3.44E-2</v>
      </c>
      <c r="S50" s="86">
        <v>3.4299999999999997E-2</v>
      </c>
      <c r="T50" s="86">
        <v>2.92E-2</v>
      </c>
      <c r="U50" s="86">
        <v>3.4700000000000002E-2</v>
      </c>
      <c r="V50" s="86">
        <v>3.4099999999999998E-2</v>
      </c>
      <c r="W50" s="86">
        <v>3.3799999999999997E-2</v>
      </c>
      <c r="X50" s="86">
        <v>3.4099999999999998E-2</v>
      </c>
      <c r="Y50" s="92">
        <v>3.3500000000000002E-2</v>
      </c>
      <c r="Z50" s="92">
        <v>3.1300000000000001E-2</v>
      </c>
      <c r="AA50" s="92">
        <v>3.4299999999999997E-2</v>
      </c>
      <c r="AB50" s="92">
        <v>2.7300000000000001E-2</v>
      </c>
      <c r="AC50" s="92">
        <v>2.9899999999999999E-2</v>
      </c>
      <c r="AD50" s="92">
        <v>2.53E-2</v>
      </c>
      <c r="AE50" s="92">
        <v>2.4199999999999999E-2</v>
      </c>
      <c r="AF50" s="17">
        <v>3.15E-2</v>
      </c>
      <c r="AG50" s="17">
        <v>2.9100000000000001E-2</v>
      </c>
      <c r="AH50" s="17">
        <v>2.98E-2</v>
      </c>
      <c r="AI50" s="17">
        <v>3.3599999999999998E-2</v>
      </c>
      <c r="AJ50" s="2"/>
      <c r="AK50" s="2"/>
      <c r="AL50" s="2"/>
      <c r="AM50" s="17">
        <v>3.8699999999999998E-2</v>
      </c>
      <c r="AN50" s="17">
        <v>4.2900000000000001E-2</v>
      </c>
      <c r="AO50" s="17">
        <v>4.7300000000000002E-2</v>
      </c>
      <c r="AP50" s="17">
        <v>4.2099999999999999E-2</v>
      </c>
      <c r="AQ50" s="17">
        <v>4.4699999999999997E-2</v>
      </c>
      <c r="AR50" s="17">
        <v>5.1299999999999998E-2</v>
      </c>
      <c r="AS50" s="17">
        <v>4.5199999999999997E-2</v>
      </c>
      <c r="AT50" s="17">
        <v>4.9700000000000001E-2</v>
      </c>
      <c r="AU50" s="17">
        <v>5.5300000000000002E-2</v>
      </c>
      <c r="AV50" s="17">
        <v>3.32E-2</v>
      </c>
      <c r="AW50" s="109">
        <v>3.5779999999999999E-2</v>
      </c>
      <c r="AX50" s="109">
        <v>3.5900000000000001E-2</v>
      </c>
      <c r="AY50" s="109">
        <v>3.5700000000000003E-2</v>
      </c>
      <c r="AZ50" s="109">
        <v>3.7749999999999999E-2</v>
      </c>
      <c r="BA50" s="109">
        <v>3.6560000000000002E-2</v>
      </c>
      <c r="BB50" s="109">
        <v>3.4500000000000003E-2</v>
      </c>
      <c r="BC50" s="110">
        <v>3.6299999999999999E-2</v>
      </c>
      <c r="BD50" s="110">
        <v>3.6600000000000001E-2</v>
      </c>
      <c r="BE50" s="110">
        <v>4.3999999999999997E-2</v>
      </c>
      <c r="BF50" s="110">
        <v>4.7199999999999999E-2</v>
      </c>
      <c r="BG50" s="110">
        <v>3.6299999999999999E-2</v>
      </c>
      <c r="BH50" s="110">
        <v>3.6600000000000001E-2</v>
      </c>
      <c r="BI50" s="110">
        <v>4.3999999999999997E-2</v>
      </c>
      <c r="BJ50" s="110">
        <v>4.7199999999999999E-2</v>
      </c>
      <c r="BK50" s="110">
        <v>4.02E-2</v>
      </c>
      <c r="BL50" s="110">
        <v>4.1300000000000003E-2</v>
      </c>
      <c r="BM50" s="110">
        <v>4.3400000000000001E-2</v>
      </c>
      <c r="BN50" s="110">
        <v>4.3499999999999997E-2</v>
      </c>
      <c r="BO50" s="111">
        <v>2.9249999999999998E-2</v>
      </c>
      <c r="BP50" s="112">
        <v>3.3399999999999999E-2</v>
      </c>
      <c r="BQ50" s="111">
        <v>0.02</v>
      </c>
      <c r="BR50" s="111">
        <v>2.7400000000000001E-2</v>
      </c>
      <c r="BS50" s="111">
        <v>3.2050000000000002E-2</v>
      </c>
      <c r="BT50" s="111">
        <v>3.1100000000000003E-2</v>
      </c>
      <c r="BU50" s="86">
        <v>3.3399999999999999E-2</v>
      </c>
      <c r="BV50" s="86">
        <v>2.6800000000000001E-2</v>
      </c>
      <c r="BW50" s="86">
        <v>2.9700000000000001E-2</v>
      </c>
      <c r="BX50" s="86">
        <v>3.3500000000000002E-2</v>
      </c>
      <c r="BY50" s="86">
        <v>3.2300000000000002E-2</v>
      </c>
      <c r="BZ50" s="86">
        <v>3.2000000000000001E-2</v>
      </c>
      <c r="CA50" s="86">
        <v>2.8000000000000001E-2</v>
      </c>
      <c r="CB50" s="86">
        <v>3.0200000000000001E-2</v>
      </c>
      <c r="CC50" s="86">
        <v>3.2199999999999999E-2</v>
      </c>
      <c r="CD50" s="86">
        <v>3.3500000000000002E-2</v>
      </c>
      <c r="CE50" s="170">
        <v>3.2300000000000002E-2</v>
      </c>
      <c r="CF50" s="170">
        <v>4.5900000000000003E-2</v>
      </c>
      <c r="CG50" s="170">
        <v>3.2300000000000002E-2</v>
      </c>
      <c r="CH50" s="170">
        <v>2.3900000000000001E-2</v>
      </c>
      <c r="CI50" s="172">
        <v>2.46E-2</v>
      </c>
      <c r="CJ50" s="180">
        <v>2.8000000000000001E-2</v>
      </c>
      <c r="CK50" s="180">
        <v>3.0200000000000001E-2</v>
      </c>
      <c r="CL50" s="180">
        <v>3.2199999999999999E-2</v>
      </c>
      <c r="CM50" s="180">
        <v>3.3500000000000002E-2</v>
      </c>
      <c r="CN50" s="286">
        <v>3.2300000000000002E-2</v>
      </c>
      <c r="CO50" s="286">
        <v>4.5900000000000003E-2</v>
      </c>
      <c r="CP50" s="286">
        <v>3.2300000000000002E-2</v>
      </c>
      <c r="CQ50" s="286">
        <v>2.3900000000000001E-2</v>
      </c>
      <c r="CR50" s="288">
        <v>2.46E-2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Compound_Formulation</vt:lpstr>
      <vt:lpstr>Compound_Evaluation_Report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U</dc:creator>
  <cp:lastModifiedBy>NAVEEN U</cp:lastModifiedBy>
  <dcterms:created xsi:type="dcterms:W3CDTF">2025-04-15T08:15:38Z</dcterms:created>
  <dcterms:modified xsi:type="dcterms:W3CDTF">2025-04-28T17:10:29Z</dcterms:modified>
</cp:coreProperties>
</file>