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ollo\apollo\final\model\"/>
    </mc:Choice>
  </mc:AlternateContent>
  <xr:revisionPtr revIDLastSave="0" documentId="13_ncr:1_{2A832A6A-0CAE-4F55-8EFC-59B527F53271}" xr6:coauthVersionLast="47" xr6:coauthVersionMax="47" xr10:uidLastSave="{00000000-0000-0000-0000-000000000000}"/>
  <bookViews>
    <workbookView xWindow="11424" yWindow="0" windowWidth="11712" windowHeight="12336" firstSheet="1" activeTab="1" xr2:uid="{F7484BAD-0C7B-4831-8AD3-F9DA348BFDFE}"/>
  </bookViews>
  <sheets>
    <sheet name="Compound_Formulation" sheetId="1" r:id="rId1"/>
    <sheet name="Compound_Evaluation_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56" i="2" l="1"/>
  <c r="CZ55" i="2"/>
  <c r="CW55" i="2"/>
  <c r="CK57" i="2" l="1"/>
  <c r="CM7" i="2"/>
  <c r="CL7" i="2"/>
  <c r="CM6" i="2"/>
  <c r="CL6" i="2"/>
  <c r="B58" i="2" l="1"/>
  <c r="CB57" i="2"/>
  <c r="BZ57" i="2"/>
  <c r="BY57" i="2"/>
  <c r="BX57" i="2"/>
  <c r="BW57" i="2"/>
  <c r="BV57" i="2"/>
  <c r="BU57" i="2"/>
  <c r="Z56" i="2"/>
  <c r="Z55" i="2"/>
  <c r="E55" i="2"/>
  <c r="AA36" i="2"/>
  <c r="Z36" i="2"/>
  <c r="AE35" i="2"/>
  <c r="AD35" i="2"/>
  <c r="AC35" i="2"/>
  <c r="AB35" i="2"/>
  <c r="AA35" i="2"/>
  <c r="Z35" i="2"/>
  <c r="Y35" i="2"/>
  <c r="AV26" i="2"/>
  <c r="AU26" i="2"/>
  <c r="AT26" i="2"/>
  <c r="AS26" i="2"/>
  <c r="AR26" i="2"/>
  <c r="AQ26" i="2"/>
  <c r="AP26" i="2"/>
  <c r="AO26" i="2"/>
  <c r="AN26" i="2"/>
  <c r="AM26" i="2"/>
  <c r="CC9" i="2"/>
  <c r="CB9" i="2"/>
  <c r="CA9" i="2"/>
  <c r="E9" i="2"/>
  <c r="D9" i="2"/>
  <c r="C9" i="2"/>
  <c r="B9" i="2"/>
  <c r="CD8" i="2"/>
  <c r="CD9" i="2" s="1"/>
  <c r="CD6" i="2"/>
  <c r="CC6" i="2"/>
</calcChain>
</file>

<file path=xl/sharedStrings.xml><?xml version="1.0" encoding="utf-8"?>
<sst xmlns="http://schemas.openxmlformats.org/spreadsheetml/2006/main" count="389" uniqueCount="259">
  <si>
    <t>SAP Code</t>
  </si>
  <si>
    <t>Raw Material Name</t>
  </si>
  <si>
    <t>22CL66A-1</t>
  </si>
  <si>
    <t>22CL66A-2</t>
  </si>
  <si>
    <t>22CL66A-3</t>
  </si>
  <si>
    <t>22CL66A-4</t>
  </si>
  <si>
    <t>T8330</t>
  </si>
  <si>
    <t>22LP10.1</t>
  </si>
  <si>
    <t>22LP10.2</t>
  </si>
  <si>
    <t>22LP10.3</t>
  </si>
  <si>
    <t>21LP-11-1</t>
  </si>
  <si>
    <t>21LP-11-2</t>
  </si>
  <si>
    <t>21LP-11-3</t>
  </si>
  <si>
    <t>21LP-11-4</t>
  </si>
  <si>
    <t>21LP37.1</t>
  </si>
  <si>
    <t>21LP 37.2</t>
  </si>
  <si>
    <t>21LP 37.3</t>
  </si>
  <si>
    <t>RSS III</t>
  </si>
  <si>
    <t>TSR10</t>
  </si>
  <si>
    <t>TSR 20</t>
  </si>
  <si>
    <t>120010A</t>
  </si>
  <si>
    <t>No. 4 Ribbed smoked Sheet (RSS4-Ind)</t>
  </si>
  <si>
    <t>Special Grade ( Dirt Free) RSS - IV</t>
  </si>
  <si>
    <t>161238A</t>
  </si>
  <si>
    <t>Crumb Rubber</t>
  </si>
  <si>
    <t>HT Reclaim</t>
  </si>
  <si>
    <t>ESBR</t>
  </si>
  <si>
    <t>pbd-High Cis Br Nd</t>
  </si>
  <si>
    <t>PBD-High Cis Ni</t>
  </si>
  <si>
    <t>Bromobutyl Rubber HV</t>
  </si>
  <si>
    <t>SBR 4601</t>
  </si>
  <si>
    <t>SSBR 15% styrene, 30% vinyl, low Tg</t>
  </si>
  <si>
    <t>SBR 1502</t>
  </si>
  <si>
    <t>CD2109</t>
  </si>
  <si>
    <t>X150056</t>
  </si>
  <si>
    <t>BC2207</t>
  </si>
  <si>
    <t>X160715</t>
  </si>
  <si>
    <t>DC02</t>
  </si>
  <si>
    <t>Gum Rosin</t>
  </si>
  <si>
    <t> </t>
  </si>
  <si>
    <t>N134 SAF Carbon Black</t>
  </si>
  <si>
    <t>N220 ISAF Carbon Black</t>
  </si>
  <si>
    <t>N 330 Carbon Black</t>
  </si>
  <si>
    <t>N 339 Carbon Black</t>
  </si>
  <si>
    <t>N660 GPF Carbon black</t>
  </si>
  <si>
    <t>HMMM (Hexa Methoxy methyl melamine) 72%</t>
  </si>
  <si>
    <t>X160363</t>
  </si>
  <si>
    <t>Si363</t>
  </si>
  <si>
    <t>Active Silica Granular 175 sq.m/g</t>
  </si>
  <si>
    <t>TESPD-Bis(triethxysilylpropyl) disulfide</t>
  </si>
  <si>
    <t>Sliane X 266S</t>
  </si>
  <si>
    <t>RAE Process oil, Free of labeling</t>
  </si>
  <si>
    <t>Hydrocarbon Homogenizing Resin</t>
  </si>
  <si>
    <t>Struktol HT 105</t>
  </si>
  <si>
    <t xml:space="preserve">Plasticiser Structol VP 1454 blend of fatty acid amide </t>
  </si>
  <si>
    <t>161939A</t>
  </si>
  <si>
    <t>Dispersing aid blend of Zn soaps of unsaturated high mol wt fatty acid &amp; their esters</t>
  </si>
  <si>
    <t>Aliphatic resin</t>
  </si>
  <si>
    <t>Phenol Formaldehyde Resin (25 kg bags)</t>
  </si>
  <si>
    <t>DCPD</t>
  </si>
  <si>
    <t>PF resin  TMOD 7.5% HMT</t>
  </si>
  <si>
    <t>RF Resin</t>
  </si>
  <si>
    <t>Koresin</t>
  </si>
  <si>
    <t>Vulcuran</t>
  </si>
  <si>
    <t>Peptizer</t>
  </si>
  <si>
    <t>Zinc Oxide -Indirect</t>
  </si>
  <si>
    <t>Stearic acid</t>
  </si>
  <si>
    <t>Cobalt Borate Alkanoate</t>
  </si>
  <si>
    <t>Cobalt Stearate</t>
  </si>
  <si>
    <t>Resorcinol 66.7% / St. acid 33.3% Melt</t>
  </si>
  <si>
    <t>162502A</t>
  </si>
  <si>
    <t>Ozone Protecting Wax PE</t>
  </si>
  <si>
    <t>Antioxidant 6PPD</t>
  </si>
  <si>
    <t>Antioxidant TMQ</t>
  </si>
  <si>
    <t>Insoluble Sulphur Oil Treated 33%</t>
  </si>
  <si>
    <t>Insoluble Sulphur Oil Treated 20%</t>
  </si>
  <si>
    <t>Sulphur Soluble Fg No.1 0.5% Oil Based</t>
  </si>
  <si>
    <t>Accelerator - DPG</t>
  </si>
  <si>
    <t>Accelerator - DCBS</t>
  </si>
  <si>
    <t>Accelerator TBBS</t>
  </si>
  <si>
    <t>Accelerator CBS</t>
  </si>
  <si>
    <t>TBSI</t>
  </si>
  <si>
    <t>Accelerator TBzTD</t>
  </si>
  <si>
    <t>Accelerator - MBTS</t>
  </si>
  <si>
    <t xml:space="preserve">PVI - Retarder </t>
  </si>
  <si>
    <t>Test Parameters</t>
  </si>
  <si>
    <t>SET(%)</t>
  </si>
  <si>
    <t>21LP38.1</t>
  </si>
  <si>
    <t>21LP 38.2</t>
  </si>
  <si>
    <t>21LP 38.3</t>
  </si>
  <si>
    <t>21LP 38.4</t>
  </si>
  <si>
    <t>21LP38.5</t>
  </si>
  <si>
    <t>21LP 38.6</t>
  </si>
  <si>
    <t>21LP 38.7</t>
  </si>
  <si>
    <t>21LP 38.8</t>
  </si>
  <si>
    <t>22CL52A-1</t>
  </si>
  <si>
    <t>22CL52A-2.1</t>
  </si>
  <si>
    <t>22CL52A-2.2</t>
  </si>
  <si>
    <t>22CL52A-3</t>
  </si>
  <si>
    <t>22CL52A-4</t>
  </si>
  <si>
    <t>22CL52A-5</t>
  </si>
  <si>
    <t>22CL52A-6</t>
  </si>
  <si>
    <t>22CL55A1</t>
  </si>
  <si>
    <t>22CL55A2</t>
  </si>
  <si>
    <t>22CL55A3</t>
  </si>
  <si>
    <t>22CL55A4</t>
  </si>
  <si>
    <t>AXV-140B1 22CL56A1</t>
  </si>
  <si>
    <t>22CL56A2</t>
  </si>
  <si>
    <t>22CL56A3</t>
  </si>
  <si>
    <t>22CL61A1</t>
  </si>
  <si>
    <t>22CL61A2</t>
  </si>
  <si>
    <t>22CL61A3</t>
  </si>
  <si>
    <t>22CL61A4</t>
  </si>
  <si>
    <t>22CL61A5</t>
  </si>
  <si>
    <t>22CL61A6</t>
  </si>
  <si>
    <t>22CL61A7</t>
  </si>
  <si>
    <t>22CL61A8</t>
  </si>
  <si>
    <t>22CL61A9</t>
  </si>
  <si>
    <t>22CL61A10</t>
  </si>
  <si>
    <t>22CL61B1</t>
  </si>
  <si>
    <t>22CL61B2</t>
  </si>
  <si>
    <t>22CL61B3</t>
  </si>
  <si>
    <t>22CL61B4</t>
  </si>
  <si>
    <t>22CL61B5</t>
  </si>
  <si>
    <t>22CL61B6</t>
  </si>
  <si>
    <t>22CL61C1</t>
  </si>
  <si>
    <t>22CL61C2</t>
  </si>
  <si>
    <t>22CL61C3</t>
  </si>
  <si>
    <t>22CL61C4</t>
  </si>
  <si>
    <t>22CL61D1</t>
  </si>
  <si>
    <t>22CL61D2</t>
  </si>
  <si>
    <t>22CL61D3</t>
  </si>
  <si>
    <t>22CL61D4</t>
  </si>
  <si>
    <t>22CL61D5</t>
  </si>
  <si>
    <t>22CL61D6</t>
  </si>
  <si>
    <t>22CL61D7</t>
  </si>
  <si>
    <t>22CL61D8</t>
  </si>
  <si>
    <t>22CL64A1</t>
  </si>
  <si>
    <t>22CL64A2</t>
  </si>
  <si>
    <t>22CL64A3</t>
  </si>
  <si>
    <t>22CL64A4</t>
  </si>
  <si>
    <t>22CL64A5</t>
  </si>
  <si>
    <t>22CL64A6</t>
  </si>
  <si>
    <t xml:space="preserve">22LP 2A1  </t>
  </si>
  <si>
    <t xml:space="preserve">22LP 2A2     </t>
  </si>
  <si>
    <t>22LP 2A3</t>
  </si>
  <si>
    <t>22LP 2A4</t>
  </si>
  <si>
    <t>22LP 2A5</t>
  </si>
  <si>
    <t>22LP 2A6</t>
  </si>
  <si>
    <t xml:space="preserve">22LP 2B1     </t>
  </si>
  <si>
    <t>22LP 2B2</t>
  </si>
  <si>
    <t>22LP 2B3</t>
  </si>
  <si>
    <t>22LP 2B5</t>
  </si>
  <si>
    <t>121003A</t>
  </si>
  <si>
    <t>RSS3 local</t>
  </si>
  <si>
    <t>120020A</t>
  </si>
  <si>
    <t>ISNR 20</t>
  </si>
  <si>
    <t>MS466</t>
  </si>
  <si>
    <t>130962B</t>
  </si>
  <si>
    <t>Ultrafine Reclaim</t>
  </si>
  <si>
    <t>Aromatic Oil</t>
  </si>
  <si>
    <t>N326</t>
  </si>
  <si>
    <t>N550 Carbon Black</t>
  </si>
  <si>
    <t>DC01</t>
  </si>
  <si>
    <t>X160716</t>
  </si>
  <si>
    <t>Hydrazide</t>
  </si>
  <si>
    <t>China Clay</t>
  </si>
  <si>
    <t>AMS Resin</t>
  </si>
  <si>
    <t>XXXXXX</t>
  </si>
  <si>
    <t>Dispersing Agent</t>
  </si>
  <si>
    <t>MC Wax</t>
  </si>
  <si>
    <t>Accelerator -TMTD</t>
  </si>
  <si>
    <t>Perkalink 900</t>
  </si>
  <si>
    <t>Hardness(Shore A) Unaged Condition - 160⁰C/15 minutes</t>
  </si>
  <si>
    <t>50% Modulus(MPa) Unaged Condition - 160⁰C/15 minutes</t>
  </si>
  <si>
    <t>100% Modulus(MPa) Unaged Condition - 160⁰C/15 minutes</t>
  </si>
  <si>
    <t>200% Modulus(MPa) Unaged Condition - 160⁰C/15 minutes</t>
  </si>
  <si>
    <t>300% Modulus(MPa) Unaged Condition - 160⁰C/15 minutes</t>
  </si>
  <si>
    <t>Tensile strength(MPa) Unaged Condition - 160⁰C/15 minutes</t>
  </si>
  <si>
    <t>Elongation at break (% ) Unaged Condition - 160⁰C/15 minutes</t>
  </si>
  <si>
    <t>Toughness Unaged Condition - 160⁰C/15 minutes</t>
  </si>
  <si>
    <t>Tear strength (N/mm)   Unaged Condition - 160⁰C/15 minutes</t>
  </si>
  <si>
    <t>Bulk tear strength(N)-unaged Condition - 160⁰C/15 minutes</t>
  </si>
  <si>
    <t>Hardness(Shore A) Unaged Condition - 160⁰C/30 minutes</t>
  </si>
  <si>
    <t>100% Modulus(MPa) Unaged Condition - 160⁰C/30 minutes</t>
  </si>
  <si>
    <t>200% Modulus(MPa) Unaged Condition - 160⁰C/30 minutes</t>
  </si>
  <si>
    <t>300% Modulus(MPa) Unaged Condition - 160⁰C/30 minutes</t>
  </si>
  <si>
    <t>Tensile strength(MPa) Unaged Condition - 160⁰C/30 minutes</t>
  </si>
  <si>
    <t>Elongation at break (% ) Unaged Condition - 160⁰C/30 minutes</t>
  </si>
  <si>
    <t>Toughness Unaged Condition - 160⁰C/30 minutes</t>
  </si>
  <si>
    <t>Tear strength (N/mm)   Unaged Condition - 160⁰C/30 minutes</t>
  </si>
  <si>
    <t>Bulk tear strength(N)-unaged Condition - 160⁰C/30 minutes</t>
  </si>
  <si>
    <t>Abrasion Loss Index</t>
  </si>
  <si>
    <t>Slope ( 9 deg slip to 16 deg slip)</t>
  </si>
  <si>
    <t>Abrasion Loss (mg/m) (at100 N load, 8 km/h speed, 9⁰ slip angle)</t>
  </si>
  <si>
    <t>Abrasion Loss (mg/m)  (at100 N load, 8 km/h speed, 5.5⁰ slip angle)</t>
  </si>
  <si>
    <t>22LP15.1</t>
  </si>
  <si>
    <t>22LP15.2</t>
  </si>
  <si>
    <t>22LP15.3</t>
  </si>
  <si>
    <t>22LP15.4</t>
  </si>
  <si>
    <t>22LP15.5</t>
  </si>
  <si>
    <t>X50S (Si-69 Solid)</t>
  </si>
  <si>
    <t>*</t>
  </si>
  <si>
    <t>75*</t>
  </si>
  <si>
    <t>Bulk tear strength(N) - aged (Aged-100⁰C-48Hrs)</t>
  </si>
  <si>
    <t>Tear strength (N/mm)  (Aged-100⁰C-48Hrs)</t>
  </si>
  <si>
    <t>Toughness (Aged-100⁰C-48Hrs)</t>
  </si>
  <si>
    <t>Elongation at break (% )  (Aged-100⁰C-48Hrs)</t>
  </si>
  <si>
    <t>Tensile strength(MPa)  (Aged-100⁰C-48Hrs)</t>
  </si>
  <si>
    <t>300% Modulus(MPa) (Aged-100⁰C-48Hrs)</t>
  </si>
  <si>
    <t>200% Modulus(MPa) (Aged-100⁰C-48Hrs)</t>
  </si>
  <si>
    <t>100% Modulus(MPa) (Aged-100⁰C-48Hrs)</t>
  </si>
  <si>
    <t>Hardness(Shore A) (Aged-100⁰C-48Hrs)</t>
  </si>
  <si>
    <t>Hardness(Shore A) (Aged-70⁰C-7Days)</t>
  </si>
  <si>
    <t>100% Modulus(MPa) (Aged-70⁰C-7Days)</t>
  </si>
  <si>
    <t>200% Modulus(MPa) (Aged-70⁰C-7Days)</t>
  </si>
  <si>
    <t>300% Modulus(MPa) (Aged-70⁰C-7Days)</t>
  </si>
  <si>
    <t>Tensile strength(MPa)  (Aged-70⁰C-7Days)</t>
  </si>
  <si>
    <t>Elongation at break (% ) (Aged-70⁰C-7Days)</t>
  </si>
  <si>
    <t>Toughness (Aged-70⁰C-7Days)</t>
  </si>
  <si>
    <t>Tear strength (N/mm)  (Aged-70⁰C-7Days)</t>
  </si>
  <si>
    <t>Bulk tear strength(N) (Aged-70⁰C-7Days)</t>
  </si>
  <si>
    <t>N234</t>
  </si>
  <si>
    <t>22LP 16A1</t>
  </si>
  <si>
    <t>22LP 16A2</t>
  </si>
  <si>
    <t>22LP 16A3</t>
  </si>
  <si>
    <t>SBR 1783</t>
  </si>
  <si>
    <t>Resorcinol-Formaldehyde resin , Low free</t>
  </si>
  <si>
    <t>22LP22B1</t>
  </si>
  <si>
    <t>22LP22B2</t>
  </si>
  <si>
    <t>22LP22B3</t>
  </si>
  <si>
    <t>22LP22B4</t>
  </si>
  <si>
    <t xml:space="preserve">Zn salt of Fatty acid </t>
  </si>
  <si>
    <t>22LP24A1</t>
  </si>
  <si>
    <t>22LP24A2</t>
  </si>
  <si>
    <t>22LP24A3</t>
  </si>
  <si>
    <t>22LP24A4</t>
  </si>
  <si>
    <t>E Prime (MPa) -70C</t>
  </si>
  <si>
    <t>E Double Prime (MPa) - 70C</t>
  </si>
  <si>
    <t>Tan delta -70C</t>
  </si>
  <si>
    <t>Loss Complience ( MPa-1) - 70C</t>
  </si>
  <si>
    <t>22LP24B1</t>
  </si>
  <si>
    <t>22LP24B2</t>
  </si>
  <si>
    <t>22LP24B3</t>
  </si>
  <si>
    <r>
      <t>DIN Abrasion Loss (mm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</si>
  <si>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HBU (DT at Base)(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C)</t>
    </r>
  </si>
  <si>
    <r>
      <t>HBU (DT at centre)(</t>
    </r>
    <r>
      <rPr>
        <vertAlign val="superscript"/>
        <sz val="10"/>
        <rFont val="Arial"/>
        <family val="2"/>
      </rPr>
      <t>0</t>
    </r>
    <r>
      <rPr>
        <sz val="10"/>
        <rFont val="Arial"/>
        <family val="2"/>
      </rPr>
      <t>C)</t>
    </r>
  </si>
  <si>
    <t>Hardness(Shore A) Aged Condition - 160⁰C/15 minutes</t>
  </si>
  <si>
    <t>Toughness Aged Condition - 160⁰C/15 minutes</t>
  </si>
  <si>
    <t>Tear strength (N/mm)   Aged Condition - 160⁰C/15 minutes</t>
  </si>
  <si>
    <t>Elongation at break (% ) Aged Condition - 160⁰C/15 minutes</t>
  </si>
  <si>
    <t>Tensile strength(MPa) Aged Condition - 160⁰C/15 minutes</t>
  </si>
  <si>
    <t>300% Modulus(MPa) Aged Condition - 160⁰C/15 minutes</t>
  </si>
  <si>
    <t>200% Modulus(MPa) Aged Condition - 160⁰C/15 minutes</t>
  </si>
  <si>
    <t>100% Modulus(MPa) Aged Condition - 160⁰C/15 minutes</t>
  </si>
  <si>
    <t>22LP30A1</t>
  </si>
  <si>
    <t>22LP30A2</t>
  </si>
  <si>
    <t>22LP30A3</t>
  </si>
  <si>
    <t>22LP30A4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</si>
</sst>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_ "/>
    <numFmt numFmtId="166" formatCode="0.0_ "/>
    <numFmt numFmtId="167" formatCode="0.000_ "/>
    <numFmt numFmtId="168" formatCode="0.000"/>
    <numFmt numFmtId="169" formatCode="0.0000"/>
    <numFmt numFmtId="170" formatCode="0.00_ "/>
    <numFmt numFmtId="171" formatCode="0.0000_ 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34"/>
    </font>
    <font>
      <sz val="10"/>
      <name val="Arial"/>
      <family val="2"/>
    </font>
    <font>
      <sz val="11"/>
      <color rgb="FF7030A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" fillId="0" borderId="0"/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>
      <alignment vertical="center"/>
    </xf>
    <xf numFmtId="0" fontId="6" fillId="0" borderId="0">
      <alignment vertical="center"/>
    </xf>
  </cellStyleXfs>
  <cellXfs count="139">
    <xf numFmtId="0" fontId="0" fillId="0" borderId="0" xfId="0"/>
    <xf numFmtId="0" fontId="5" fillId="0" borderId="0" xfId="0" applyFont="1" applyAlignment="1">
      <alignment horizontal="left" vertical="center"/>
    </xf>
    <xf numFmtId="0" fontId="2" fillId="0" borderId="0" xfId="0" applyFont="1"/>
    <xf numFmtId="1" fontId="4" fillId="0" borderId="1" xfId="2" applyNumberFormat="1" applyFon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top"/>
    </xf>
    <xf numFmtId="0" fontId="7" fillId="0" borderId="1" xfId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" fontId="4" fillId="0" borderId="1" xfId="2" applyNumberFormat="1" applyFont="1" applyFill="1" applyBorder="1" applyAlignment="1">
      <alignment horizontal="center" vertical="center"/>
    </xf>
    <xf numFmtId="1" fontId="4" fillId="0" borderId="1" xfId="3" applyNumberFormat="1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/>
    </xf>
    <xf numFmtId="164" fontId="4" fillId="0" borderId="1" xfId="3" applyNumberFormat="1" applyFont="1" applyFill="1" applyBorder="1" applyAlignment="1">
      <alignment horizontal="center" vertical="center"/>
    </xf>
    <xf numFmtId="166" fontId="4" fillId="0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2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vertical="center"/>
    </xf>
    <xf numFmtId="170" fontId="4" fillId="0" borderId="1" xfId="0" applyNumberFormat="1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center" vertical="center"/>
    </xf>
    <xf numFmtId="164" fontId="7" fillId="0" borderId="1" xfId="2" applyNumberFormat="1" applyFont="1" applyFill="1" applyBorder="1" applyAlignment="1">
      <alignment horizontal="center" vertical="center"/>
    </xf>
    <xf numFmtId="0" fontId="4" fillId="0" borderId="1" xfId="7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168" fontId="4" fillId="0" borderId="1" xfId="0" applyNumberFormat="1" applyFont="1" applyFill="1" applyBorder="1" applyAlignment="1">
      <alignment horizontal="center" vertical="center"/>
    </xf>
    <xf numFmtId="169" fontId="4" fillId="0" borderId="1" xfId="2" applyNumberFormat="1" applyFont="1" applyFill="1" applyBorder="1" applyAlignment="1">
      <alignment horizontal="center" vertical="center"/>
    </xf>
    <xf numFmtId="2" fontId="4" fillId="0" borderId="1" xfId="5" applyNumberFormat="1" applyFont="1" applyFill="1" applyBorder="1" applyAlignment="1">
      <alignment horizontal="center" vertical="center"/>
    </xf>
    <xf numFmtId="0" fontId="4" fillId="0" borderId="1" xfId="5" applyFont="1" applyFill="1" applyBorder="1" applyAlignment="1">
      <alignment horizontal="center" vertical="center"/>
    </xf>
    <xf numFmtId="164" fontId="4" fillId="0" borderId="1" xfId="5" applyNumberFormat="1" applyFont="1" applyFill="1" applyBorder="1" applyAlignment="1">
      <alignment horizontal="center" vertical="center"/>
    </xf>
    <xf numFmtId="0" fontId="4" fillId="0" borderId="1" xfId="6" applyFont="1" applyFill="1" applyBorder="1" applyAlignment="1">
      <alignment horizontal="center" vertical="center"/>
    </xf>
    <xf numFmtId="2" fontId="4" fillId="0" borderId="1" xfId="6" applyNumberFormat="1" applyFont="1" applyFill="1" applyBorder="1" applyAlignment="1">
      <alignment horizontal="center" vertical="center"/>
    </xf>
    <xf numFmtId="0" fontId="4" fillId="0" borderId="1" xfId="4" applyFont="1" applyFill="1" applyBorder="1" applyAlignment="1">
      <alignment horizontal="center" vertical="center"/>
    </xf>
    <xf numFmtId="2" fontId="4" fillId="0" borderId="1" xfId="4" applyNumberFormat="1" applyFont="1" applyFill="1" applyBorder="1" applyAlignment="1">
      <alignment horizontal="center" vertical="center"/>
    </xf>
    <xf numFmtId="167" fontId="4" fillId="0" borderId="1" xfId="1" applyNumberFormat="1" applyFont="1" applyFill="1" applyBorder="1" applyAlignment="1">
      <alignment horizontal="center" vertical="center"/>
    </xf>
    <xf numFmtId="168" fontId="4" fillId="0" borderId="1" xfId="5" applyNumberFormat="1" applyFont="1" applyFill="1" applyBorder="1" applyAlignment="1">
      <alignment horizontal="center" vertical="center"/>
    </xf>
    <xf numFmtId="167" fontId="4" fillId="0" borderId="1" xfId="6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  <xf numFmtId="2" fontId="4" fillId="0" borderId="1" xfId="7" applyNumberFormat="1" applyFont="1" applyFill="1" applyBorder="1" applyAlignment="1">
      <alignment horizontal="center" vertical="center"/>
    </xf>
    <xf numFmtId="168" fontId="4" fillId="0" borderId="1" xfId="1" applyNumberFormat="1" applyFont="1" applyFill="1" applyBorder="1" applyAlignment="1">
      <alignment horizontal="center" vertical="center"/>
    </xf>
    <xf numFmtId="168" fontId="4" fillId="0" borderId="1" xfId="2" applyNumberFormat="1" applyFont="1" applyFill="1" applyBorder="1" applyAlignment="1">
      <alignment horizontal="center" vertical="center"/>
    </xf>
    <xf numFmtId="168" fontId="4" fillId="0" borderId="1" xfId="7" applyNumberFormat="1" applyFont="1" applyFill="1" applyBorder="1" applyAlignment="1">
      <alignment horizontal="center" vertical="center"/>
    </xf>
    <xf numFmtId="168" fontId="7" fillId="0" borderId="1" xfId="4" applyNumberFormat="1" applyFont="1" applyFill="1" applyBorder="1" applyAlignment="1">
      <alignment horizontal="center" vertical="center"/>
    </xf>
    <xf numFmtId="168" fontId="4" fillId="0" borderId="1" xfId="4" applyNumberFormat="1" applyFont="1" applyFill="1" applyBorder="1" applyAlignment="1">
      <alignment horizontal="center" vertical="center"/>
    </xf>
    <xf numFmtId="169" fontId="4" fillId="0" borderId="1" xfId="0" applyNumberFormat="1" applyFont="1" applyFill="1" applyBorder="1" applyAlignment="1">
      <alignment horizontal="center" vertical="center"/>
    </xf>
    <xf numFmtId="171" fontId="4" fillId="0" borderId="1" xfId="1" applyNumberFormat="1" applyFont="1" applyFill="1" applyBorder="1" applyAlignment="1">
      <alignment horizontal="center" vertical="center"/>
    </xf>
    <xf numFmtId="169" fontId="4" fillId="0" borderId="1" xfId="5" applyNumberFormat="1" applyFont="1" applyFill="1" applyBorder="1" applyAlignment="1">
      <alignment horizontal="center" vertical="center"/>
    </xf>
    <xf numFmtId="171" fontId="4" fillId="0" borderId="1" xfId="0" applyNumberFormat="1" applyFont="1" applyFill="1" applyBorder="1" applyAlignment="1">
      <alignment horizontal="center" vertical="center"/>
    </xf>
    <xf numFmtId="171" fontId="4" fillId="0" borderId="1" xfId="6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  <xf numFmtId="2" fontId="12" fillId="0" borderId="1" xfId="1" applyNumberFormat="1" applyFont="1" applyFill="1" applyBorder="1" applyAlignment="1">
      <alignment horizontal="center" vertical="center"/>
    </xf>
    <xf numFmtId="2" fontId="12" fillId="0" borderId="1" xfId="2" applyNumberFormat="1" applyFont="1" applyFill="1" applyBorder="1" applyAlignment="1">
      <alignment horizontal="center" vertical="center"/>
    </xf>
    <xf numFmtId="2" fontId="12" fillId="0" borderId="1" xfId="9" applyNumberFormat="1" applyFont="1" applyFill="1" applyBorder="1" applyAlignment="1">
      <alignment horizontal="center" vertical="center"/>
    </xf>
    <xf numFmtId="2" fontId="12" fillId="0" borderId="1" xfId="7" applyNumberFormat="1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7" applyFont="1" applyFill="1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1" xfId="0" applyFont="1" applyFill="1" applyBorder="1"/>
    <xf numFmtId="0" fontId="0" fillId="0" borderId="0" xfId="0"/>
    <xf numFmtId="1" fontId="4" fillId="0" borderId="3" xfId="2" applyNumberFormat="1" applyFont="1" applyBorder="1" applyAlignment="1">
      <alignment horizontal="center" vertical="center"/>
    </xf>
    <xf numFmtId="1" fontId="4" fillId="0" borderId="4" xfId="2" applyNumberFormat="1" applyFont="1" applyBorder="1" applyAlignment="1">
      <alignment horizontal="center" vertical="center"/>
    </xf>
    <xf numFmtId="164" fontId="4" fillId="0" borderId="5" xfId="2" applyNumberFormat="1" applyFont="1" applyBorder="1" applyAlignment="1">
      <alignment horizontal="center" vertical="center"/>
    </xf>
    <xf numFmtId="0" fontId="4" fillId="0" borderId="5" xfId="2" applyFont="1" applyBorder="1" applyAlignment="1">
      <alignment horizontal="center" vertical="center"/>
    </xf>
    <xf numFmtId="1" fontId="4" fillId="0" borderId="5" xfId="2" applyNumberFormat="1" applyFont="1" applyBorder="1" applyAlignment="1">
      <alignment horizontal="center" vertical="center"/>
    </xf>
    <xf numFmtId="2" fontId="12" fillId="0" borderId="7" xfId="0" applyNumberFormat="1" applyFont="1" applyFill="1" applyBorder="1" applyAlignment="1">
      <alignment horizontal="center"/>
    </xf>
    <xf numFmtId="0" fontId="12" fillId="0" borderId="7" xfId="0" applyFont="1" applyFill="1" applyBorder="1"/>
    <xf numFmtId="0" fontId="11" fillId="0" borderId="7" xfId="0" applyFont="1" applyFill="1" applyBorder="1" applyAlignment="1">
      <alignment horizontal="center" vertical="center"/>
    </xf>
    <xf numFmtId="0" fontId="16" fillId="0" borderId="1" xfId="9" applyFont="1" applyBorder="1" applyAlignment="1">
      <alignment horizontal="center"/>
    </xf>
    <xf numFmtId="0" fontId="16" fillId="0" borderId="1" xfId="9" applyFont="1" applyBorder="1" applyAlignment="1">
      <alignment horizontal="center"/>
    </xf>
    <xf numFmtId="2" fontId="9" fillId="0" borderId="9" xfId="1" applyNumberFormat="1" applyFont="1" applyBorder="1" applyAlignment="1">
      <alignment horizontal="center" vertical="center"/>
    </xf>
    <xf numFmtId="2" fontId="13" fillId="0" borderId="3" xfId="9" applyNumberFormat="1" applyFont="1" applyBorder="1" applyAlignment="1">
      <alignment horizontal="center"/>
    </xf>
    <xf numFmtId="0" fontId="16" fillId="0" borderId="8" xfId="9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9" fillId="0" borderId="2" xfId="2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2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2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14" fillId="0" borderId="2" xfId="1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2" applyNumberFormat="1" applyFont="1" applyBorder="1" applyAlignment="1">
      <alignment horizontal="center" vertical="center"/>
    </xf>
    <xf numFmtId="2" fontId="15" fillId="0" borderId="2" xfId="1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2" fontId="9" fillId="0" borderId="2" xfId="1" applyNumberFormat="1" applyFont="1" applyBorder="1" applyAlignment="1">
      <alignment horizontal="center" vertical="center"/>
    </xf>
    <xf numFmtId="2" fontId="13" fillId="0" borderId="5" xfId="9" applyNumberFormat="1" applyFont="1" applyBorder="1" applyAlignment="1">
      <alignment horizontal="center"/>
    </xf>
    <xf numFmtId="1" fontId="4" fillId="0" borderId="1" xfId="2" applyNumberFormat="1" applyFont="1" applyBorder="1" applyAlignment="1">
      <alignment horizontal="center" vertical="center"/>
    </xf>
    <xf numFmtId="1" fontId="4" fillId="0" borderId="1" xfId="3" applyNumberFormat="1" applyBorder="1" applyAlignment="1">
      <alignment horizontal="center" vertical="center"/>
    </xf>
    <xf numFmtId="1" fontId="4" fillId="0" borderId="1" xfId="2" applyNumberFormat="1" applyFont="1" applyBorder="1" applyAlignment="1">
      <alignment horizontal="center" vertical="center"/>
    </xf>
    <xf numFmtId="164" fontId="4" fillId="0" borderId="1" xfId="2" applyNumberFormat="1" applyBorder="1" applyAlignment="1">
      <alignment horizontal="center" vertical="center"/>
    </xf>
    <xf numFmtId="164" fontId="4" fillId="0" borderId="1" xfId="3" applyNumberFormat="1" applyBorder="1" applyAlignment="1">
      <alignment horizontal="center" vertical="center"/>
    </xf>
    <xf numFmtId="164" fontId="4" fillId="0" borderId="1" xfId="2" applyNumberFormat="1" applyFont="1" applyBorder="1" applyAlignment="1">
      <alignment horizontal="center" vertical="center"/>
    </xf>
    <xf numFmtId="1" fontId="4" fillId="2" borderId="1" xfId="2" applyNumberForma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1" fontId="4" fillId="2" borderId="1" xfId="2" applyNumberFormat="1" applyFill="1" applyBorder="1" applyAlignment="1">
      <alignment horizontal="center" vertical="center"/>
    </xf>
    <xf numFmtId="1" fontId="4" fillId="2" borderId="1" xfId="2" applyNumberFormat="1" applyFill="1" applyBorder="1" applyAlignment="1">
      <alignment horizontal="center" vertical="center"/>
    </xf>
    <xf numFmtId="0" fontId="4" fillId="2" borderId="1" xfId="2" applyFill="1" applyBorder="1" applyAlignment="1">
      <alignment horizontal="center" vertical="center"/>
    </xf>
    <xf numFmtId="164" fontId="4" fillId="0" borderId="6" xfId="2" applyNumberFormat="1" applyBorder="1" applyAlignment="1">
      <alignment horizontal="center" vertical="center"/>
    </xf>
    <xf numFmtId="1" fontId="4" fillId="0" borderId="10" xfId="3" applyNumberFormat="1" applyBorder="1" applyAlignment="1">
      <alignment horizontal="center" vertical="center"/>
    </xf>
    <xf numFmtId="164" fontId="4" fillId="0" borderId="6" xfId="3" applyNumberFormat="1" applyBorder="1" applyAlignment="1">
      <alignment horizontal="center" vertical="center"/>
    </xf>
    <xf numFmtId="0" fontId="4" fillId="0" borderId="6" xfId="2" applyBorder="1" applyAlignment="1">
      <alignment horizontal="center" vertical="center"/>
    </xf>
    <xf numFmtId="1" fontId="4" fillId="0" borderId="6" xfId="2" applyNumberFormat="1" applyFont="1" applyBorder="1" applyAlignment="1">
      <alignment horizontal="center" vertical="center"/>
    </xf>
    <xf numFmtId="1" fontId="4" fillId="0" borderId="6" xfId="2" applyNumberForma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2" fontId="8" fillId="0" borderId="1" xfId="4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168" fontId="7" fillId="2" borderId="1" xfId="4" applyNumberFormat="1" applyFont="1" applyFill="1" applyBorder="1" applyAlignment="1">
      <alignment horizontal="center" vertical="center"/>
    </xf>
    <xf numFmtId="168" fontId="4" fillId="2" borderId="1" xfId="2" applyNumberFormat="1" applyFont="1" applyFill="1" applyBorder="1" applyAlignment="1">
      <alignment horizontal="center" vertical="center"/>
    </xf>
    <xf numFmtId="168" fontId="8" fillId="2" borderId="1" xfId="4" applyNumberFormat="1" applyFont="1" applyFill="1" applyBorder="1" applyAlignment="1">
      <alignment horizontal="center" vertical="center"/>
    </xf>
  </cellXfs>
  <cellStyles count="10">
    <cellStyle name="Normal" xfId="0" builtinId="0"/>
    <cellStyle name="Normal 2 14" xfId="2" xr:uid="{A5585EC1-3D89-48C5-BFC7-01599355EC16}"/>
    <cellStyle name="Normal 2 14 2" xfId="3" xr:uid="{5755916C-49EB-4769-973F-5FA15CBA8592}"/>
    <cellStyle name="Normal 2 2" xfId="5" xr:uid="{208800B5-9D52-4E71-B9A0-F2ECDFA32E5E}"/>
    <cellStyle name="Normal 2 2 10" xfId="8" xr:uid="{EC190CF1-1FE8-40FD-894C-E4E8674EB901}"/>
    <cellStyle name="Normal 3" xfId="9" xr:uid="{93C3460F-D1C1-4D89-AB91-A4B321EB2946}"/>
    <cellStyle name="Normal 3 2" xfId="6" xr:uid="{7A9AFD3D-304B-417F-9856-90D745EAD89F}"/>
    <cellStyle name="Normal 3 2 2" xfId="1" xr:uid="{CADAFC53-B26B-4598-B99C-5FA946FC0E66}"/>
    <cellStyle name="Normal 7" xfId="4" xr:uid="{FCA6AFFE-5A4F-4223-94EF-26CF95FAE1E7}"/>
    <cellStyle name="Normal 7 2" xfId="7" xr:uid="{FA5987D6-F1ED-4DF4-89B0-BC59E2B22A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331BF-C7C2-4B98-93FA-B8FEC2A3CD3B}">
  <dimension ref="A1:DL81"/>
  <sheetViews>
    <sheetView zoomScale="78" zoomScaleNormal="85" workbookViewId="0">
      <pane xSplit="2" ySplit="1" topLeftCell="DH57" activePane="bottomRight" state="frozen"/>
      <selection pane="topRight" activeCell="C1" sqref="C1"/>
      <selection pane="bottomLeft" activeCell="A2" sqref="A2"/>
      <selection pane="bottomRight" activeCell="DI81" sqref="DI81:DL81"/>
    </sheetView>
  </sheetViews>
  <sheetFormatPr defaultRowHeight="14.4"/>
  <cols>
    <col min="2" max="2" width="40.5546875" customWidth="1"/>
    <col min="3" max="6" width="10" bestFit="1" customWidth="1"/>
    <col min="7" max="7" width="6.109375" bestFit="1" customWidth="1"/>
    <col min="8" max="10" width="8.77734375" bestFit="1" customWidth="1"/>
    <col min="11" max="14" width="8.44140625" bestFit="1" customWidth="1"/>
    <col min="15" max="15" width="8.77734375" bestFit="1" customWidth="1"/>
    <col min="16" max="17" width="9.21875" bestFit="1" customWidth="1"/>
    <col min="18" max="18" width="8.77734375" bestFit="1" customWidth="1"/>
    <col min="19" max="21" width="9.21875" bestFit="1" customWidth="1"/>
    <col min="22" max="22" width="8.77734375" bestFit="1" customWidth="1"/>
    <col min="23" max="25" width="9.21875" bestFit="1" customWidth="1"/>
    <col min="26" max="26" width="10" bestFit="1" customWidth="1"/>
    <col min="27" max="28" width="11.6640625" bestFit="1" customWidth="1"/>
    <col min="29" max="32" width="10" bestFit="1" customWidth="1"/>
    <col min="33" max="36" width="9.44140625" bestFit="1" customWidth="1"/>
    <col min="37" max="39" width="8.33203125" bestFit="1" customWidth="1"/>
    <col min="40" max="48" width="9.44140625" bestFit="1" customWidth="1"/>
    <col min="49" max="49" width="10.44140625" bestFit="1" customWidth="1"/>
    <col min="50" max="55" width="9.21875" bestFit="1" customWidth="1"/>
    <col min="56" max="59" width="9.109375" bestFit="1" customWidth="1"/>
    <col min="60" max="73" width="9.44140625" bestFit="1" customWidth="1"/>
    <col min="74" max="79" width="8.6640625" bestFit="1" customWidth="1"/>
    <col min="84" max="88" width="8.77734375" bestFit="1" customWidth="1"/>
    <col min="93" max="97" width="8.77734375" bestFit="1" customWidth="1"/>
    <col min="98" max="100" width="10" bestFit="1" customWidth="1"/>
    <col min="101" max="105" width="9.44140625" bestFit="1" customWidth="1"/>
    <col min="110" max="112" width="11.6640625" bestFit="1" customWidth="1"/>
  </cols>
  <sheetData>
    <row r="1" spans="1:116" s="2" customFormat="1" ht="55.2">
      <c r="A1" s="66" t="s">
        <v>0</v>
      </c>
      <c r="B1" s="66" t="s">
        <v>1</v>
      </c>
      <c r="C1" s="66" t="s">
        <v>2</v>
      </c>
      <c r="D1" s="66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7" t="s">
        <v>10</v>
      </c>
      <c r="L1" s="67" t="s">
        <v>11</v>
      </c>
      <c r="M1" s="67" t="s">
        <v>12</v>
      </c>
      <c r="N1" s="67" t="s">
        <v>13</v>
      </c>
      <c r="O1" s="68" t="s">
        <v>14</v>
      </c>
      <c r="P1" s="66" t="s">
        <v>15</v>
      </c>
      <c r="Q1" s="66" t="s">
        <v>16</v>
      </c>
      <c r="R1" s="68" t="s">
        <v>87</v>
      </c>
      <c r="S1" s="66" t="s">
        <v>88</v>
      </c>
      <c r="T1" s="66" t="s">
        <v>89</v>
      </c>
      <c r="U1" s="66" t="s">
        <v>90</v>
      </c>
      <c r="V1" s="68" t="s">
        <v>91</v>
      </c>
      <c r="W1" s="66" t="s">
        <v>92</v>
      </c>
      <c r="X1" s="66" t="s">
        <v>93</v>
      </c>
      <c r="Y1" s="66" t="s">
        <v>94</v>
      </c>
      <c r="Z1" s="66" t="s">
        <v>95</v>
      </c>
      <c r="AA1" s="66" t="s">
        <v>96</v>
      </c>
      <c r="AB1" s="66" t="s">
        <v>97</v>
      </c>
      <c r="AC1" s="66" t="s">
        <v>98</v>
      </c>
      <c r="AD1" s="66" t="s">
        <v>99</v>
      </c>
      <c r="AE1" s="66" t="s">
        <v>100</v>
      </c>
      <c r="AF1" s="66" t="s">
        <v>101</v>
      </c>
      <c r="AG1" s="66" t="s">
        <v>102</v>
      </c>
      <c r="AH1" s="66" t="s">
        <v>103</v>
      </c>
      <c r="AI1" s="66" t="s">
        <v>104</v>
      </c>
      <c r="AJ1" s="66" t="s">
        <v>105</v>
      </c>
      <c r="AK1" s="68" t="s">
        <v>106</v>
      </c>
      <c r="AL1" s="68" t="s">
        <v>107</v>
      </c>
      <c r="AM1" s="68" t="s">
        <v>108</v>
      </c>
      <c r="AN1" s="66" t="s">
        <v>109</v>
      </c>
      <c r="AO1" s="66" t="s">
        <v>110</v>
      </c>
      <c r="AP1" s="66" t="s">
        <v>111</v>
      </c>
      <c r="AQ1" s="66" t="s">
        <v>112</v>
      </c>
      <c r="AR1" s="66" t="s">
        <v>113</v>
      </c>
      <c r="AS1" s="66" t="s">
        <v>114</v>
      </c>
      <c r="AT1" s="66" t="s">
        <v>115</v>
      </c>
      <c r="AU1" s="66" t="s">
        <v>116</v>
      </c>
      <c r="AV1" s="66" t="s">
        <v>117</v>
      </c>
      <c r="AW1" s="66" t="s">
        <v>118</v>
      </c>
      <c r="AX1" s="66" t="s">
        <v>119</v>
      </c>
      <c r="AY1" s="66" t="s">
        <v>120</v>
      </c>
      <c r="AZ1" s="66" t="s">
        <v>121</v>
      </c>
      <c r="BA1" s="66" t="s">
        <v>122</v>
      </c>
      <c r="BB1" s="66" t="s">
        <v>123</v>
      </c>
      <c r="BC1" s="66" t="s">
        <v>124</v>
      </c>
      <c r="BD1" s="66" t="s">
        <v>125</v>
      </c>
      <c r="BE1" s="66" t="s">
        <v>126</v>
      </c>
      <c r="BF1" s="66" t="s">
        <v>127</v>
      </c>
      <c r="BG1" s="66" t="s">
        <v>128</v>
      </c>
      <c r="BH1" s="66" t="s">
        <v>129</v>
      </c>
      <c r="BI1" s="66" t="s">
        <v>130</v>
      </c>
      <c r="BJ1" s="66" t="s">
        <v>131</v>
      </c>
      <c r="BK1" s="66" t="s">
        <v>132</v>
      </c>
      <c r="BL1" s="66" t="s">
        <v>133</v>
      </c>
      <c r="BM1" s="66" t="s">
        <v>134</v>
      </c>
      <c r="BN1" s="66" t="s">
        <v>135</v>
      </c>
      <c r="BO1" s="66" t="s">
        <v>136</v>
      </c>
      <c r="BP1" s="69" t="s">
        <v>137</v>
      </c>
      <c r="BQ1" s="69" t="s">
        <v>138</v>
      </c>
      <c r="BR1" s="69" t="s">
        <v>139</v>
      </c>
      <c r="BS1" s="69" t="s">
        <v>140</v>
      </c>
      <c r="BT1" s="69" t="s">
        <v>141</v>
      </c>
      <c r="BU1" s="69" t="s">
        <v>142</v>
      </c>
      <c r="BV1" s="67" t="s">
        <v>143</v>
      </c>
      <c r="BW1" s="67" t="s">
        <v>144</v>
      </c>
      <c r="BX1" s="67" t="s">
        <v>145</v>
      </c>
      <c r="BY1" s="67" t="s">
        <v>146</v>
      </c>
      <c r="BZ1" s="67" t="s">
        <v>147</v>
      </c>
      <c r="CA1" s="67" t="s">
        <v>148</v>
      </c>
      <c r="CB1" s="67" t="s">
        <v>149</v>
      </c>
      <c r="CC1" s="67" t="s">
        <v>150</v>
      </c>
      <c r="CD1" s="67" t="s">
        <v>151</v>
      </c>
      <c r="CE1" s="67" t="s">
        <v>152</v>
      </c>
      <c r="CF1" s="66" t="s">
        <v>196</v>
      </c>
      <c r="CG1" s="66" t="s">
        <v>197</v>
      </c>
      <c r="CH1" s="66" t="s">
        <v>198</v>
      </c>
      <c r="CI1" s="66" t="s">
        <v>199</v>
      </c>
      <c r="CJ1" s="66" t="s">
        <v>200</v>
      </c>
      <c r="CK1" s="67" t="s">
        <v>149</v>
      </c>
      <c r="CL1" s="67" t="s">
        <v>150</v>
      </c>
      <c r="CM1" s="67" t="s">
        <v>151</v>
      </c>
      <c r="CN1" s="67" t="s">
        <v>152</v>
      </c>
      <c r="CO1" s="66" t="s">
        <v>196</v>
      </c>
      <c r="CP1" s="66" t="s">
        <v>197</v>
      </c>
      <c r="CQ1" s="66" t="s">
        <v>198</v>
      </c>
      <c r="CR1" s="66" t="s">
        <v>199</v>
      </c>
      <c r="CS1" s="66" t="s">
        <v>200</v>
      </c>
      <c r="CT1" s="69" t="s">
        <v>223</v>
      </c>
      <c r="CU1" s="69" t="s">
        <v>224</v>
      </c>
      <c r="CV1" s="69" t="s">
        <v>225</v>
      </c>
      <c r="CW1" s="66" t="s">
        <v>228</v>
      </c>
      <c r="CX1" s="66" t="s">
        <v>229</v>
      </c>
      <c r="CY1" s="66" t="s">
        <v>230</v>
      </c>
      <c r="CZ1" s="66" t="s">
        <v>231</v>
      </c>
      <c r="DA1" s="66" t="s">
        <v>231</v>
      </c>
      <c r="DB1" s="66" t="s">
        <v>233</v>
      </c>
      <c r="DC1" s="66" t="s">
        <v>234</v>
      </c>
      <c r="DD1" s="66" t="s">
        <v>235</v>
      </c>
      <c r="DE1" s="91" t="s">
        <v>236</v>
      </c>
      <c r="DF1" s="7" t="s">
        <v>241</v>
      </c>
      <c r="DG1" s="7" t="s">
        <v>242</v>
      </c>
      <c r="DH1" s="7" t="s">
        <v>243</v>
      </c>
      <c r="DI1" s="96" t="s">
        <v>255</v>
      </c>
      <c r="DJ1" s="93" t="s">
        <v>256</v>
      </c>
      <c r="DK1" s="93" t="s">
        <v>257</v>
      </c>
      <c r="DL1" s="93" t="s">
        <v>258</v>
      </c>
    </row>
    <row r="2" spans="1:116">
      <c r="A2" s="70">
        <v>120010</v>
      </c>
      <c r="B2" s="70" t="s">
        <v>17</v>
      </c>
      <c r="C2" s="71">
        <v>100</v>
      </c>
      <c r="D2" s="71">
        <v>100</v>
      </c>
      <c r="E2" s="71">
        <v>100</v>
      </c>
      <c r="F2" s="71">
        <v>100</v>
      </c>
      <c r="G2" s="70">
        <v>100</v>
      </c>
      <c r="H2" s="70">
        <v>80</v>
      </c>
      <c r="I2" s="70">
        <v>77.5</v>
      </c>
      <c r="J2" s="70">
        <v>77.5</v>
      </c>
      <c r="K2" s="71">
        <v>100</v>
      </c>
      <c r="L2" s="71">
        <v>100</v>
      </c>
      <c r="M2" s="71">
        <v>100</v>
      </c>
      <c r="N2" s="71">
        <v>100</v>
      </c>
      <c r="O2" s="72"/>
      <c r="P2" s="72"/>
      <c r="Q2" s="72"/>
      <c r="R2" s="73">
        <v>50</v>
      </c>
      <c r="S2" s="73">
        <v>50</v>
      </c>
      <c r="T2" s="73">
        <v>50</v>
      </c>
      <c r="U2" s="73">
        <v>50</v>
      </c>
      <c r="V2" s="73">
        <v>50</v>
      </c>
      <c r="W2" s="73">
        <v>50</v>
      </c>
      <c r="X2" s="73">
        <v>50</v>
      </c>
      <c r="Y2" s="73">
        <v>50</v>
      </c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  <c r="AS2" s="70"/>
      <c r="AT2" s="70"/>
      <c r="AU2" s="70"/>
      <c r="AV2" s="70"/>
      <c r="AW2" s="70"/>
      <c r="AX2" s="70"/>
      <c r="AY2" s="70"/>
      <c r="AZ2" s="70"/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4">
        <v>100</v>
      </c>
      <c r="BQ2" s="74">
        <v>100</v>
      </c>
      <c r="BR2" s="74">
        <v>100</v>
      </c>
      <c r="BS2" s="74">
        <v>100</v>
      </c>
      <c r="BT2" s="74">
        <v>100</v>
      </c>
      <c r="BU2" s="74">
        <v>100</v>
      </c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3">
        <v>50</v>
      </c>
      <c r="CL2" s="73">
        <v>50</v>
      </c>
      <c r="CM2" s="73">
        <v>50</v>
      </c>
      <c r="CN2" s="73">
        <v>50</v>
      </c>
      <c r="CO2" s="70"/>
      <c r="CP2" s="70"/>
      <c r="CQ2" s="70"/>
      <c r="CR2" s="70"/>
      <c r="CS2" s="70"/>
      <c r="CT2" s="70"/>
      <c r="CU2" s="70"/>
      <c r="CV2" s="70"/>
      <c r="CW2" s="75">
        <v>100</v>
      </c>
      <c r="CX2" s="73">
        <v>65</v>
      </c>
      <c r="CY2" s="73">
        <v>65</v>
      </c>
      <c r="CZ2" s="73">
        <v>65</v>
      </c>
      <c r="DA2" s="73">
        <v>65</v>
      </c>
      <c r="DB2" s="82"/>
      <c r="DC2" s="82"/>
      <c r="DD2" s="82"/>
      <c r="DE2" s="90"/>
      <c r="DF2" s="13"/>
      <c r="DG2" s="13"/>
      <c r="DH2" s="13"/>
    </row>
    <row r="3" spans="1:116">
      <c r="A3" s="70" t="s">
        <v>153</v>
      </c>
      <c r="B3" s="70" t="s">
        <v>154</v>
      </c>
      <c r="C3" s="71"/>
      <c r="D3" s="71"/>
      <c r="E3" s="71"/>
      <c r="F3" s="71"/>
      <c r="G3" s="70"/>
      <c r="H3" s="70"/>
      <c r="I3" s="70"/>
      <c r="J3" s="70"/>
      <c r="K3" s="71"/>
      <c r="L3" s="71"/>
      <c r="M3" s="71"/>
      <c r="N3" s="71"/>
      <c r="O3" s="72">
        <v>53</v>
      </c>
      <c r="P3" s="72">
        <v>65</v>
      </c>
      <c r="Q3" s="72">
        <v>65</v>
      </c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  <c r="AP3" s="70"/>
      <c r="AQ3" s="70"/>
      <c r="AR3" s="70"/>
      <c r="AS3" s="70"/>
      <c r="AT3" s="70"/>
      <c r="AU3" s="70"/>
      <c r="AV3" s="70"/>
      <c r="AW3" s="70"/>
      <c r="AX3" s="76">
        <v>100</v>
      </c>
      <c r="AY3" s="76">
        <v>100</v>
      </c>
      <c r="AZ3" s="76">
        <v>100</v>
      </c>
      <c r="BA3" s="76">
        <v>100</v>
      </c>
      <c r="BB3" s="76">
        <v>100</v>
      </c>
      <c r="BC3" s="76">
        <v>100</v>
      </c>
      <c r="BD3" s="76">
        <v>100</v>
      </c>
      <c r="BE3" s="76">
        <v>100</v>
      </c>
      <c r="BF3" s="76">
        <v>100</v>
      </c>
      <c r="BG3" s="76">
        <v>100</v>
      </c>
      <c r="BH3" s="76">
        <v>100</v>
      </c>
      <c r="BI3" s="76">
        <v>100</v>
      </c>
      <c r="BJ3" s="76">
        <v>100</v>
      </c>
      <c r="BK3" s="76">
        <v>100</v>
      </c>
      <c r="BL3" s="76">
        <v>100</v>
      </c>
      <c r="BM3" s="76">
        <v>100</v>
      </c>
      <c r="BN3" s="76">
        <v>100</v>
      </c>
      <c r="BO3" s="76">
        <v>100</v>
      </c>
      <c r="BP3" s="70"/>
      <c r="BQ3" s="70"/>
      <c r="BR3" s="70"/>
      <c r="BS3" s="70"/>
      <c r="BT3" s="70"/>
      <c r="BU3" s="70"/>
      <c r="BV3" s="73">
        <v>50</v>
      </c>
      <c r="BW3" s="73">
        <v>50</v>
      </c>
      <c r="BX3" s="73">
        <v>50</v>
      </c>
      <c r="BY3" s="73">
        <v>50</v>
      </c>
      <c r="BZ3" s="73">
        <v>50</v>
      </c>
      <c r="CA3" s="73">
        <v>50</v>
      </c>
      <c r="CB3" s="73">
        <v>50</v>
      </c>
      <c r="CC3" s="73">
        <v>50</v>
      </c>
      <c r="CD3" s="73">
        <v>50</v>
      </c>
      <c r="CE3" s="73">
        <v>50</v>
      </c>
      <c r="CF3" s="72">
        <v>53</v>
      </c>
      <c r="CG3" s="72">
        <v>70</v>
      </c>
      <c r="CH3" s="72">
        <v>70</v>
      </c>
      <c r="CI3" s="72">
        <v>70</v>
      </c>
      <c r="CJ3" s="72">
        <v>70</v>
      </c>
      <c r="CK3" s="73">
        <v>50</v>
      </c>
      <c r="CL3" s="73">
        <v>50</v>
      </c>
      <c r="CM3" s="73">
        <v>50</v>
      </c>
      <c r="CN3" s="73">
        <v>50</v>
      </c>
      <c r="CO3" s="72">
        <v>53</v>
      </c>
      <c r="CP3" s="72">
        <v>70</v>
      </c>
      <c r="CQ3" s="72">
        <v>70</v>
      </c>
      <c r="CR3" s="72">
        <v>70</v>
      </c>
      <c r="CS3" s="72">
        <v>70</v>
      </c>
      <c r="CT3" s="70"/>
      <c r="CU3" s="70"/>
      <c r="CV3" s="70"/>
      <c r="CW3" s="70"/>
      <c r="CX3" s="70"/>
      <c r="CY3" s="70"/>
      <c r="CZ3" s="70"/>
      <c r="DA3" s="70"/>
      <c r="DB3" s="82"/>
      <c r="DC3" s="82"/>
      <c r="DD3" s="82"/>
      <c r="DE3" s="90"/>
      <c r="DF3" s="13"/>
      <c r="DG3" s="13"/>
      <c r="DH3" s="13"/>
    </row>
    <row r="4" spans="1:116">
      <c r="A4" s="70">
        <v>121030</v>
      </c>
      <c r="B4" s="70" t="s">
        <v>18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2">
        <v>32</v>
      </c>
      <c r="P4" s="72"/>
      <c r="Q4" s="72"/>
      <c r="R4" s="73">
        <v>50</v>
      </c>
      <c r="S4" s="73">
        <v>50</v>
      </c>
      <c r="T4" s="73">
        <v>50</v>
      </c>
      <c r="U4" s="73">
        <v>50</v>
      </c>
      <c r="V4" s="73">
        <v>50</v>
      </c>
      <c r="W4" s="73">
        <v>50</v>
      </c>
      <c r="X4" s="73">
        <v>50</v>
      </c>
      <c r="Y4" s="73">
        <v>50</v>
      </c>
      <c r="Z4" s="72">
        <v>100</v>
      </c>
      <c r="AA4" s="72">
        <v>100</v>
      </c>
      <c r="AB4" s="72">
        <v>100</v>
      </c>
      <c r="AC4" s="72">
        <v>50</v>
      </c>
      <c r="AD4" s="72">
        <v>100</v>
      </c>
      <c r="AE4" s="72">
        <v>100</v>
      </c>
      <c r="AF4" s="72">
        <v>65</v>
      </c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3">
        <v>50</v>
      </c>
      <c r="BW4" s="73">
        <v>50</v>
      </c>
      <c r="BX4" s="73">
        <v>50</v>
      </c>
      <c r="BY4" s="73">
        <v>50</v>
      </c>
      <c r="BZ4" s="73">
        <v>50</v>
      </c>
      <c r="CA4" s="73">
        <v>50</v>
      </c>
      <c r="CB4" s="73">
        <v>50</v>
      </c>
      <c r="CC4" s="73">
        <v>50</v>
      </c>
      <c r="CD4" s="73">
        <v>50</v>
      </c>
      <c r="CE4" s="73">
        <v>50</v>
      </c>
      <c r="CF4" s="72">
        <v>32</v>
      </c>
      <c r="CG4" s="72"/>
      <c r="CH4" s="72"/>
      <c r="CI4" s="72"/>
      <c r="CJ4" s="72"/>
      <c r="CK4" s="73">
        <v>50</v>
      </c>
      <c r="CL4" s="73">
        <v>50</v>
      </c>
      <c r="CM4" s="73">
        <v>50</v>
      </c>
      <c r="CN4" s="73">
        <v>50</v>
      </c>
      <c r="CO4" s="72">
        <v>32</v>
      </c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82"/>
      <c r="DC4" s="82"/>
      <c r="DD4" s="82"/>
      <c r="DE4" s="90"/>
      <c r="DF4" s="13"/>
      <c r="DG4" s="13"/>
      <c r="DH4" s="13"/>
    </row>
    <row r="5" spans="1:116">
      <c r="A5" s="70">
        <v>120020</v>
      </c>
      <c r="B5" s="70" t="s">
        <v>19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  <c r="AG5" s="70"/>
      <c r="AH5" s="70"/>
      <c r="AI5" s="70"/>
      <c r="AJ5" s="70"/>
      <c r="AK5" s="70"/>
      <c r="AL5" s="70"/>
      <c r="AM5" s="70"/>
      <c r="AN5" s="70"/>
      <c r="AO5" s="70"/>
      <c r="AP5" s="70"/>
      <c r="AQ5" s="70"/>
      <c r="AR5" s="70"/>
      <c r="AS5" s="70"/>
      <c r="AT5" s="70"/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>
        <v>50</v>
      </c>
      <c r="CU5" s="70">
        <v>50</v>
      </c>
      <c r="CV5" s="70">
        <v>50</v>
      </c>
      <c r="CW5" s="70"/>
      <c r="CX5" s="70"/>
      <c r="CY5" s="70"/>
      <c r="CZ5" s="70"/>
      <c r="DA5" s="70"/>
      <c r="DB5" s="82"/>
      <c r="DC5" s="82"/>
      <c r="DD5" s="82"/>
      <c r="DE5" s="90"/>
      <c r="DF5" s="13"/>
      <c r="DG5" s="13"/>
      <c r="DH5" s="13"/>
    </row>
    <row r="6" spans="1:116">
      <c r="A6" s="77" t="s">
        <v>155</v>
      </c>
      <c r="B6" s="77" t="s">
        <v>156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>
        <v>50</v>
      </c>
      <c r="AL6" s="70">
        <v>76</v>
      </c>
      <c r="AM6" s="70">
        <v>30</v>
      </c>
      <c r="AN6" s="70"/>
      <c r="AO6" s="70"/>
      <c r="AP6" s="70"/>
      <c r="AQ6" s="70"/>
      <c r="AR6" s="70"/>
      <c r="AS6" s="70"/>
      <c r="AT6" s="70"/>
      <c r="AU6" s="70"/>
      <c r="AV6" s="70"/>
      <c r="AW6" s="70"/>
      <c r="AX6" s="70"/>
      <c r="AY6" s="70"/>
      <c r="AZ6" s="70"/>
      <c r="BA6" s="70"/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70"/>
      <c r="BR6" s="70"/>
      <c r="BS6" s="70"/>
      <c r="BT6" s="70"/>
      <c r="BU6" s="70"/>
      <c r="BV6" s="70"/>
      <c r="BW6" s="70"/>
      <c r="BX6" s="70"/>
      <c r="BY6" s="70"/>
      <c r="BZ6" s="70"/>
      <c r="CA6" s="70"/>
      <c r="CB6" s="70"/>
      <c r="CC6" s="70"/>
      <c r="CD6" s="70"/>
      <c r="CE6" s="70"/>
      <c r="CF6" s="70"/>
      <c r="CG6" s="70"/>
      <c r="CH6" s="70"/>
      <c r="CI6" s="70"/>
      <c r="CJ6" s="70"/>
      <c r="CK6" s="70"/>
      <c r="CL6" s="70"/>
      <c r="CM6" s="70"/>
      <c r="CN6" s="70"/>
      <c r="CO6" s="70"/>
      <c r="CP6" s="70"/>
      <c r="CQ6" s="70"/>
      <c r="CR6" s="70"/>
      <c r="CS6" s="70"/>
      <c r="CT6" s="70"/>
      <c r="CU6" s="70"/>
      <c r="CV6" s="70"/>
      <c r="CW6" s="70"/>
      <c r="CX6" s="70"/>
      <c r="CY6" s="70"/>
      <c r="CZ6" s="70"/>
      <c r="DA6" s="70"/>
      <c r="DB6" s="82"/>
      <c r="DC6" s="82"/>
      <c r="DD6" s="82"/>
      <c r="DE6" s="90"/>
      <c r="DF6" s="13"/>
      <c r="DG6" s="13"/>
      <c r="DH6" s="13"/>
    </row>
    <row r="7" spans="1:116" ht="15.6">
      <c r="A7" s="70" t="s">
        <v>20</v>
      </c>
      <c r="B7" s="70" t="s">
        <v>21</v>
      </c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4">
        <v>100</v>
      </c>
      <c r="AH7" s="74">
        <v>100</v>
      </c>
      <c r="AI7" s="74">
        <v>100</v>
      </c>
      <c r="AJ7" s="74">
        <v>100</v>
      </c>
      <c r="AK7" s="74">
        <v>45</v>
      </c>
      <c r="AL7" s="74">
        <v>0</v>
      </c>
      <c r="AM7" s="74">
        <v>40</v>
      </c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0"/>
      <c r="CO7" s="70"/>
      <c r="CP7" s="70"/>
      <c r="CQ7" s="70"/>
      <c r="CR7" s="70"/>
      <c r="CS7" s="70"/>
      <c r="CT7" s="70"/>
      <c r="CU7" s="70"/>
      <c r="CV7" s="70"/>
      <c r="CW7" s="70"/>
      <c r="CX7" s="70"/>
      <c r="CY7" s="70"/>
      <c r="CZ7" s="70"/>
      <c r="DA7" s="70"/>
      <c r="DB7" s="82"/>
      <c r="DC7" s="82"/>
      <c r="DD7" s="82"/>
      <c r="DE7" s="90"/>
      <c r="DF7" s="13"/>
      <c r="DG7" s="13"/>
      <c r="DH7" s="13"/>
      <c r="DI7" s="95">
        <v>100</v>
      </c>
      <c r="DJ7" s="94">
        <v>100</v>
      </c>
      <c r="DK7" s="94">
        <v>100</v>
      </c>
      <c r="DL7" s="94">
        <v>100</v>
      </c>
    </row>
    <row r="8" spans="1:116">
      <c r="A8" s="70">
        <v>121003</v>
      </c>
      <c r="B8" s="70" t="s">
        <v>22</v>
      </c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8">
        <v>40</v>
      </c>
      <c r="DC8" s="78">
        <v>45</v>
      </c>
      <c r="DD8" s="78">
        <v>45</v>
      </c>
      <c r="DE8" s="89">
        <v>45</v>
      </c>
      <c r="DF8" s="97">
        <v>40</v>
      </c>
      <c r="DG8" s="97">
        <v>45</v>
      </c>
      <c r="DH8" s="97">
        <v>45</v>
      </c>
    </row>
    <row r="9" spans="1:116">
      <c r="A9" s="70"/>
      <c r="B9" s="70" t="s">
        <v>157</v>
      </c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6">
        <v>154.36799999999999</v>
      </c>
      <c r="AO9" s="76">
        <v>154.36799999999999</v>
      </c>
      <c r="AP9" s="76">
        <v>154.36799999999999</v>
      </c>
      <c r="AQ9" s="76">
        <v>154.36799999999999</v>
      </c>
      <c r="AR9" s="76">
        <v>154.36799999999999</v>
      </c>
      <c r="AS9" s="76">
        <v>154.36799999999999</v>
      </c>
      <c r="AT9" s="76">
        <v>154.36799999999999</v>
      </c>
      <c r="AU9" s="76">
        <v>154.36799999999999</v>
      </c>
      <c r="AV9" s="76">
        <v>154.36799999999999</v>
      </c>
      <c r="AW9" s="76">
        <v>154.36799999999999</v>
      </c>
      <c r="AX9" s="70"/>
      <c r="AY9" s="70"/>
      <c r="AZ9" s="70"/>
      <c r="BA9" s="70"/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70"/>
      <c r="CP9" s="70"/>
      <c r="CQ9" s="70"/>
      <c r="CR9" s="70"/>
      <c r="CS9" s="70"/>
      <c r="CT9" s="70"/>
      <c r="CU9" s="70"/>
      <c r="CV9" s="70"/>
      <c r="CW9" s="70"/>
      <c r="CX9" s="70"/>
      <c r="CY9" s="70"/>
      <c r="CZ9" s="70"/>
      <c r="DA9" s="70"/>
      <c r="DB9" s="82"/>
      <c r="DC9" s="82"/>
      <c r="DD9" s="82"/>
      <c r="DE9" s="90"/>
      <c r="DF9" s="13"/>
      <c r="DG9" s="13"/>
      <c r="DH9" s="13"/>
    </row>
    <row r="10" spans="1:116">
      <c r="A10" s="70" t="s">
        <v>23</v>
      </c>
      <c r="B10" s="70" t="s">
        <v>24</v>
      </c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0"/>
      <c r="AK10" s="74">
        <v>0</v>
      </c>
      <c r="AL10" s="74">
        <v>10</v>
      </c>
      <c r="AM10" s="74">
        <v>10</v>
      </c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70"/>
      <c r="AZ10" s="7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82"/>
      <c r="DC10" s="82"/>
      <c r="DD10" s="82"/>
      <c r="DE10" s="90"/>
      <c r="DF10" s="13"/>
      <c r="DG10" s="13"/>
      <c r="DH10" s="13"/>
    </row>
    <row r="11" spans="1:116">
      <c r="A11" s="70">
        <v>130090</v>
      </c>
      <c r="B11" s="70" t="s">
        <v>25</v>
      </c>
      <c r="C11" s="70"/>
      <c r="D11" s="70"/>
      <c r="E11" s="70"/>
      <c r="F11" s="70"/>
      <c r="G11" s="70"/>
      <c r="H11" s="70"/>
      <c r="I11" s="70">
        <v>5</v>
      </c>
      <c r="J11" s="70">
        <v>5</v>
      </c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82"/>
      <c r="DC11" s="82"/>
      <c r="DD11" s="82"/>
      <c r="DE11" s="90"/>
      <c r="DF11" s="13"/>
      <c r="DG11" s="13"/>
      <c r="DH11" s="13"/>
    </row>
    <row r="12" spans="1:116">
      <c r="A12" s="70">
        <v>131502</v>
      </c>
      <c r="B12" s="70" t="s">
        <v>26</v>
      </c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4">
        <v>0</v>
      </c>
      <c r="AL12" s="74">
        <v>14</v>
      </c>
      <c r="AM12" s="74">
        <v>20</v>
      </c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82"/>
      <c r="DC12" s="82"/>
      <c r="DD12" s="82"/>
      <c r="DE12" s="90"/>
      <c r="DF12" s="13"/>
      <c r="DG12" s="13"/>
      <c r="DH12" s="13"/>
    </row>
    <row r="13" spans="1:116">
      <c r="A13" s="70">
        <v>131411</v>
      </c>
      <c r="B13" s="70" t="s">
        <v>27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2"/>
      <c r="P13" s="72">
        <v>15</v>
      </c>
      <c r="Q13" s="72">
        <v>15</v>
      </c>
      <c r="R13" s="70"/>
      <c r="S13" s="70"/>
      <c r="T13" s="70"/>
      <c r="U13" s="70"/>
      <c r="V13" s="70"/>
      <c r="W13" s="70"/>
      <c r="X13" s="70"/>
      <c r="Y13" s="70"/>
      <c r="Z13" s="72"/>
      <c r="AA13" s="72"/>
      <c r="AB13" s="72"/>
      <c r="AC13" s="72">
        <v>20</v>
      </c>
      <c r="AD13" s="72"/>
      <c r="AE13" s="72"/>
      <c r="AF13" s="72">
        <v>15</v>
      </c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2"/>
      <c r="CG13" s="72"/>
      <c r="CH13" s="72">
        <v>15</v>
      </c>
      <c r="CI13" s="72">
        <v>15</v>
      </c>
      <c r="CJ13" s="72"/>
      <c r="CK13" s="70"/>
      <c r="CL13" s="70"/>
      <c r="CM13" s="70"/>
      <c r="CN13" s="70"/>
      <c r="CO13" s="72"/>
      <c r="CP13" s="72"/>
      <c r="CQ13" s="72">
        <v>15</v>
      </c>
      <c r="CR13" s="72">
        <v>15</v>
      </c>
      <c r="CS13" s="72"/>
      <c r="CT13" s="70"/>
      <c r="CU13" s="70"/>
      <c r="CV13" s="70"/>
      <c r="CW13" s="75"/>
      <c r="CX13" s="73">
        <v>15</v>
      </c>
      <c r="CY13" s="73">
        <v>15</v>
      </c>
      <c r="CZ13" s="73">
        <v>15</v>
      </c>
      <c r="DA13" s="73">
        <v>15</v>
      </c>
      <c r="DB13" s="82"/>
      <c r="DC13" s="82"/>
      <c r="DD13" s="82"/>
      <c r="DE13" s="90"/>
      <c r="DF13" s="13"/>
      <c r="DG13" s="13"/>
      <c r="DH13" s="13"/>
    </row>
    <row r="14" spans="1:116">
      <c r="A14" s="70">
        <v>131247</v>
      </c>
      <c r="B14" s="70" t="s">
        <v>28</v>
      </c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2">
        <v>15</v>
      </c>
      <c r="P14" s="72"/>
      <c r="Q14" s="72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2">
        <v>15</v>
      </c>
      <c r="CG14" s="70"/>
      <c r="CH14" s="70"/>
      <c r="CI14" s="70"/>
      <c r="CJ14" s="70"/>
      <c r="CK14" s="70"/>
      <c r="CL14" s="70"/>
      <c r="CM14" s="70"/>
      <c r="CN14" s="70"/>
      <c r="CO14" s="72">
        <v>15</v>
      </c>
      <c r="CP14" s="70"/>
      <c r="CQ14" s="70"/>
      <c r="CR14" s="70"/>
      <c r="CS14" s="70"/>
      <c r="CT14" s="70"/>
      <c r="CU14" s="70">
        <v>20</v>
      </c>
      <c r="CV14" s="70"/>
      <c r="CW14" s="70"/>
      <c r="CX14" s="70"/>
      <c r="CY14" s="70"/>
      <c r="CZ14" s="70"/>
      <c r="DA14" s="70"/>
      <c r="DB14" s="78">
        <v>50</v>
      </c>
      <c r="DC14" s="78">
        <v>55</v>
      </c>
      <c r="DD14" s="78">
        <v>55</v>
      </c>
      <c r="DE14" s="89">
        <v>55</v>
      </c>
      <c r="DF14" s="97">
        <v>50</v>
      </c>
      <c r="DG14" s="97">
        <v>55</v>
      </c>
      <c r="DH14" s="97">
        <v>55</v>
      </c>
    </row>
    <row r="15" spans="1:116">
      <c r="A15" s="70">
        <v>131406</v>
      </c>
      <c r="B15" s="70" t="s">
        <v>29</v>
      </c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70"/>
      <c r="BE15" s="70"/>
      <c r="BF15" s="70"/>
      <c r="BG15" s="70"/>
      <c r="BH15" s="70"/>
      <c r="BI15" s="70"/>
      <c r="BJ15" s="70"/>
      <c r="BK15" s="70"/>
      <c r="BL15" s="70"/>
      <c r="BM15" s="70"/>
      <c r="BN15" s="70"/>
      <c r="BO15" s="70"/>
      <c r="BP15" s="70"/>
      <c r="BQ15" s="70"/>
      <c r="BR15" s="70"/>
      <c r="BS15" s="70"/>
      <c r="BT15" s="70"/>
      <c r="BU15" s="70"/>
      <c r="BV15" s="70"/>
      <c r="BW15" s="70"/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70"/>
      <c r="CP15" s="70"/>
      <c r="CQ15" s="70"/>
      <c r="CR15" s="70"/>
      <c r="CS15" s="70"/>
      <c r="CT15" s="70"/>
      <c r="CU15" s="70"/>
      <c r="CV15" s="70"/>
      <c r="CW15" s="70"/>
      <c r="CX15" s="70"/>
      <c r="CY15" s="70"/>
      <c r="CZ15" s="70"/>
      <c r="DA15" s="70"/>
      <c r="DB15" s="82"/>
      <c r="DC15" s="82"/>
      <c r="DD15" s="82"/>
      <c r="DE15" s="90"/>
      <c r="DF15" s="13"/>
      <c r="DG15" s="13"/>
      <c r="DH15" s="13"/>
    </row>
    <row r="16" spans="1:116">
      <c r="A16" s="70">
        <v>139032</v>
      </c>
      <c r="B16" s="70" t="s">
        <v>30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82"/>
      <c r="DC16" s="82"/>
      <c r="DD16" s="82"/>
      <c r="DE16" s="90"/>
      <c r="DF16" s="13"/>
      <c r="DG16" s="13"/>
      <c r="DH16" s="13"/>
    </row>
    <row r="17" spans="1:116">
      <c r="A17" s="70">
        <v>131783</v>
      </c>
      <c r="B17" s="70" t="s">
        <v>226</v>
      </c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>
        <v>41.25</v>
      </c>
      <c r="CV17" s="70"/>
      <c r="CW17" s="70"/>
      <c r="CX17" s="70"/>
      <c r="CY17" s="70"/>
      <c r="CZ17" s="70"/>
      <c r="DA17" s="70"/>
      <c r="DB17" s="82"/>
      <c r="DC17" s="82"/>
      <c r="DD17" s="82"/>
      <c r="DE17" s="90"/>
      <c r="DF17" s="13"/>
      <c r="DG17" s="13"/>
      <c r="DH17" s="13"/>
    </row>
    <row r="18" spans="1:116">
      <c r="A18" s="70">
        <v>139035</v>
      </c>
      <c r="B18" s="70" t="s">
        <v>31</v>
      </c>
      <c r="C18" s="70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2"/>
      <c r="AA18" s="72"/>
      <c r="AB18" s="72"/>
      <c r="AC18" s="72"/>
      <c r="AD18" s="72"/>
      <c r="AE18" s="72"/>
      <c r="AF18" s="72">
        <v>20</v>
      </c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2"/>
      <c r="CG18" s="72"/>
      <c r="CH18" s="72">
        <v>15</v>
      </c>
      <c r="CI18" s="72"/>
      <c r="CJ18" s="70">
        <v>15</v>
      </c>
      <c r="CK18" s="70"/>
      <c r="CL18" s="70"/>
      <c r="CM18" s="70"/>
      <c r="CN18" s="70"/>
      <c r="CO18" s="72"/>
      <c r="CP18" s="72"/>
      <c r="CQ18" s="72">
        <v>15</v>
      </c>
      <c r="CR18" s="72"/>
      <c r="CS18" s="72">
        <v>15</v>
      </c>
      <c r="CT18" s="70"/>
      <c r="CU18" s="70"/>
      <c r="CV18" s="70"/>
      <c r="CW18" s="70"/>
      <c r="CX18" s="70"/>
      <c r="CY18" s="70"/>
      <c r="CZ18" s="70"/>
      <c r="DA18" s="70"/>
      <c r="DB18" s="82"/>
      <c r="DC18" s="82"/>
      <c r="DD18" s="82"/>
      <c r="DE18" s="90"/>
      <c r="DF18" s="13"/>
      <c r="DG18" s="13"/>
      <c r="DH18" s="13"/>
    </row>
    <row r="19" spans="1:116">
      <c r="A19" s="77" t="s">
        <v>158</v>
      </c>
      <c r="B19" s="77" t="s">
        <v>159</v>
      </c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2"/>
      <c r="AA19" s="72"/>
      <c r="AB19" s="72"/>
      <c r="AC19" s="72"/>
      <c r="AD19" s="72"/>
      <c r="AE19" s="72"/>
      <c r="AF19" s="72"/>
      <c r="AG19" s="70"/>
      <c r="AH19" s="70"/>
      <c r="AI19" s="70"/>
      <c r="AJ19" s="70"/>
      <c r="AK19" s="74">
        <v>10</v>
      </c>
      <c r="AL19" s="74">
        <v>20</v>
      </c>
      <c r="AM19" s="74">
        <v>20</v>
      </c>
      <c r="AN19" s="70"/>
      <c r="AO19" s="70"/>
      <c r="AP19" s="70"/>
      <c r="AQ19" s="70"/>
      <c r="AR19" s="70"/>
      <c r="AS19" s="70"/>
      <c r="AT19" s="70"/>
      <c r="AU19" s="70"/>
      <c r="AV19" s="70"/>
      <c r="AW19" s="70"/>
      <c r="AX19" s="70"/>
      <c r="AY19" s="70"/>
      <c r="AZ19" s="70"/>
      <c r="BA19" s="70"/>
      <c r="BB19" s="70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/>
      <c r="CM19" s="70"/>
      <c r="CN19" s="70"/>
      <c r="CO19" s="70"/>
      <c r="CP19" s="70"/>
      <c r="CQ19" s="70"/>
      <c r="CR19" s="70"/>
      <c r="CS19" s="70"/>
      <c r="CT19" s="70"/>
      <c r="CU19" s="70"/>
      <c r="CV19" s="70"/>
      <c r="CW19" s="70"/>
      <c r="CX19" s="70"/>
      <c r="CY19" s="70"/>
      <c r="CZ19" s="70"/>
      <c r="DA19" s="70"/>
      <c r="DB19" s="82"/>
      <c r="DC19" s="82"/>
      <c r="DD19" s="82"/>
      <c r="DE19" s="90"/>
      <c r="DF19" s="13"/>
      <c r="DG19" s="13"/>
      <c r="DH19" s="13"/>
    </row>
    <row r="20" spans="1:116">
      <c r="A20" s="70">
        <v>131502</v>
      </c>
      <c r="B20" s="70" t="s">
        <v>32</v>
      </c>
      <c r="C20" s="70"/>
      <c r="D20" s="70"/>
      <c r="E20" s="70"/>
      <c r="F20" s="70"/>
      <c r="G20" s="70"/>
      <c r="H20" s="70">
        <v>20</v>
      </c>
      <c r="I20" s="70">
        <v>20</v>
      </c>
      <c r="J20" s="70">
        <v>20</v>
      </c>
      <c r="K20" s="70"/>
      <c r="L20" s="70"/>
      <c r="M20" s="70"/>
      <c r="N20" s="70"/>
      <c r="O20" s="72"/>
      <c r="P20" s="72">
        <v>20</v>
      </c>
      <c r="Q20" s="72">
        <v>20</v>
      </c>
      <c r="R20" s="70"/>
      <c r="S20" s="70"/>
      <c r="T20" s="70"/>
      <c r="U20" s="70"/>
      <c r="V20" s="70"/>
      <c r="W20" s="70"/>
      <c r="X20" s="70"/>
      <c r="Y20" s="70"/>
      <c r="Z20" s="72"/>
      <c r="AA20" s="72"/>
      <c r="AB20" s="72"/>
      <c r="AC20" s="72">
        <v>30</v>
      </c>
      <c r="AD20" s="72"/>
      <c r="AE20" s="72"/>
      <c r="AF20" s="72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0"/>
      <c r="AV20" s="70"/>
      <c r="AW20" s="70"/>
      <c r="AX20" s="70"/>
      <c r="AY20" s="70"/>
      <c r="AZ20" s="70"/>
      <c r="BA20" s="70"/>
      <c r="BB20" s="70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2"/>
      <c r="CG20" s="72">
        <v>30</v>
      </c>
      <c r="CH20" s="72"/>
      <c r="CI20" s="72">
        <v>15</v>
      </c>
      <c r="CJ20" s="72">
        <v>15</v>
      </c>
      <c r="CK20" s="70"/>
      <c r="CL20" s="70"/>
      <c r="CM20" s="70"/>
      <c r="CN20" s="70"/>
      <c r="CO20" s="72"/>
      <c r="CP20" s="72">
        <v>30</v>
      </c>
      <c r="CQ20" s="72"/>
      <c r="CR20" s="72">
        <v>15</v>
      </c>
      <c r="CS20" s="72">
        <v>15</v>
      </c>
      <c r="CT20" s="70">
        <v>50</v>
      </c>
      <c r="CU20" s="70"/>
      <c r="CV20" s="70">
        <v>50</v>
      </c>
      <c r="CW20" s="75"/>
      <c r="CX20" s="73">
        <v>20</v>
      </c>
      <c r="CY20" s="73">
        <v>20</v>
      </c>
      <c r="CZ20" s="73">
        <v>20</v>
      </c>
      <c r="DA20" s="73">
        <v>20</v>
      </c>
      <c r="DB20" s="78">
        <v>10</v>
      </c>
      <c r="DC20" s="82"/>
      <c r="DD20" s="82"/>
      <c r="DE20" s="90"/>
      <c r="DF20" s="13">
        <v>10</v>
      </c>
      <c r="DG20" s="13"/>
      <c r="DH20" s="13"/>
    </row>
    <row r="21" spans="1:116">
      <c r="A21" s="70">
        <v>140547</v>
      </c>
      <c r="B21" s="70" t="s">
        <v>160</v>
      </c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2"/>
      <c r="P21" s="72"/>
      <c r="Q21" s="72"/>
      <c r="R21" s="70"/>
      <c r="S21" s="70"/>
      <c r="T21" s="70"/>
      <c r="U21" s="70"/>
      <c r="V21" s="70"/>
      <c r="W21" s="70"/>
      <c r="X21" s="70"/>
      <c r="Y21" s="70"/>
      <c r="Z21" s="72"/>
      <c r="AA21" s="72"/>
      <c r="AB21" s="72"/>
      <c r="AC21" s="72"/>
      <c r="AD21" s="72"/>
      <c r="AE21" s="72"/>
      <c r="AF21" s="72"/>
      <c r="AG21" s="74">
        <v>8</v>
      </c>
      <c r="AH21" s="74">
        <v>3</v>
      </c>
      <c r="AI21" s="74">
        <v>4</v>
      </c>
      <c r="AJ21" s="74">
        <v>4</v>
      </c>
      <c r="AK21" s="74">
        <v>12</v>
      </c>
      <c r="AL21" s="74">
        <v>9</v>
      </c>
      <c r="AM21" s="74">
        <v>12</v>
      </c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70"/>
      <c r="CP21" s="70"/>
      <c r="CQ21" s="70"/>
      <c r="CR21" s="70"/>
      <c r="CS21" s="70"/>
      <c r="CT21" s="70"/>
      <c r="CU21" s="70"/>
      <c r="CV21" s="70"/>
      <c r="CW21" s="70"/>
      <c r="CX21" s="70"/>
      <c r="CY21" s="70"/>
      <c r="CZ21" s="70"/>
      <c r="DA21" s="70"/>
      <c r="DB21" s="82"/>
      <c r="DC21" s="82"/>
      <c r="DD21" s="82"/>
      <c r="DE21" s="90"/>
      <c r="DF21" s="13"/>
      <c r="DG21" s="13"/>
      <c r="DH21" s="13"/>
    </row>
    <row r="22" spans="1:116" ht="15.6">
      <c r="A22" s="70">
        <v>150109</v>
      </c>
      <c r="B22" s="70" t="s">
        <v>33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>
        <v>47</v>
      </c>
      <c r="P22" s="70"/>
      <c r="Q22" s="70"/>
      <c r="R22" s="70"/>
      <c r="S22" s="70">
        <v>46</v>
      </c>
      <c r="T22" s="70"/>
      <c r="U22" s="70"/>
      <c r="V22" s="70"/>
      <c r="W22" s="70"/>
      <c r="X22" s="70"/>
      <c r="Y22" s="70"/>
      <c r="Z22" s="72"/>
      <c r="AA22" s="72"/>
      <c r="AB22" s="72"/>
      <c r="AC22" s="72"/>
      <c r="AD22" s="72"/>
      <c r="AE22" s="72">
        <v>40</v>
      </c>
      <c r="AF22" s="72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0"/>
      <c r="AV22" s="70"/>
      <c r="AW22" s="70"/>
      <c r="AX22" s="70"/>
      <c r="AY22" s="70"/>
      <c r="AZ22" s="70"/>
      <c r="BA22" s="70"/>
      <c r="BB22" s="70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3"/>
      <c r="BW22" s="73">
        <v>46</v>
      </c>
      <c r="BX22" s="73"/>
      <c r="BY22" s="73"/>
      <c r="BZ22" s="73"/>
      <c r="CA22" s="73"/>
      <c r="CB22" s="73">
        <v>46</v>
      </c>
      <c r="CC22" s="70"/>
      <c r="CD22" s="70"/>
      <c r="CE22" s="70"/>
      <c r="CF22" s="72">
        <v>47</v>
      </c>
      <c r="CG22" s="72"/>
      <c r="CH22" s="72"/>
      <c r="CI22" s="72"/>
      <c r="CJ22" s="72"/>
      <c r="CK22" s="73">
        <v>46</v>
      </c>
      <c r="CL22" s="70"/>
      <c r="CM22" s="70"/>
      <c r="CN22" s="70"/>
      <c r="CO22" s="72">
        <v>47</v>
      </c>
      <c r="CP22" s="72"/>
      <c r="CQ22" s="72"/>
      <c r="CR22" s="72"/>
      <c r="CS22" s="72"/>
      <c r="CT22" s="70"/>
      <c r="CU22" s="70"/>
      <c r="CV22" s="70"/>
      <c r="CW22" s="70"/>
      <c r="CX22" s="70"/>
      <c r="CY22" s="70"/>
      <c r="CZ22" s="70"/>
      <c r="DA22" s="70"/>
      <c r="DB22" s="82"/>
      <c r="DC22" s="82"/>
      <c r="DD22" s="82"/>
      <c r="DE22" s="90"/>
      <c r="DF22" s="13"/>
      <c r="DG22" s="13"/>
      <c r="DH22" s="13"/>
      <c r="DI22" s="101">
        <v>46</v>
      </c>
      <c r="DJ22" s="100">
        <v>35</v>
      </c>
      <c r="DK22" s="100">
        <v>34</v>
      </c>
      <c r="DL22" s="100">
        <v>35</v>
      </c>
    </row>
    <row r="23" spans="1:116">
      <c r="A23" s="70" t="s">
        <v>34</v>
      </c>
      <c r="B23" s="70" t="s">
        <v>35</v>
      </c>
      <c r="C23" s="70"/>
      <c r="D23" s="70"/>
      <c r="E23" s="70"/>
      <c r="F23" s="70"/>
      <c r="G23" s="70"/>
      <c r="H23" s="70"/>
      <c r="I23" s="70">
        <v>46</v>
      </c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8"/>
      <c r="DC23" s="78">
        <v>36</v>
      </c>
      <c r="DD23" s="78">
        <v>25</v>
      </c>
      <c r="DE23" s="89">
        <v>26</v>
      </c>
      <c r="DF23" s="13"/>
      <c r="DG23" s="97">
        <v>20</v>
      </c>
      <c r="DH23" s="13"/>
    </row>
    <row r="24" spans="1:116">
      <c r="A24" s="70">
        <v>150134</v>
      </c>
      <c r="B24" s="70" t="s">
        <v>40</v>
      </c>
      <c r="C24" s="71">
        <v>0</v>
      </c>
      <c r="D24" s="71">
        <v>32</v>
      </c>
      <c r="E24" s="71">
        <v>32</v>
      </c>
      <c r="F24" s="71">
        <v>32</v>
      </c>
      <c r="G24" s="70"/>
      <c r="H24" s="70"/>
      <c r="I24" s="70"/>
      <c r="J24" s="70"/>
      <c r="K24" s="71">
        <v>0</v>
      </c>
      <c r="L24" s="71">
        <v>40</v>
      </c>
      <c r="M24" s="71">
        <v>42</v>
      </c>
      <c r="N24" s="71">
        <v>0</v>
      </c>
      <c r="O24" s="72"/>
      <c r="P24" s="72">
        <v>50</v>
      </c>
      <c r="Q24" s="72">
        <v>50</v>
      </c>
      <c r="R24" s="73"/>
      <c r="S24" s="73"/>
      <c r="T24" s="73">
        <v>30</v>
      </c>
      <c r="U24" s="73">
        <v>30</v>
      </c>
      <c r="V24" s="72">
        <v>32</v>
      </c>
      <c r="W24" s="73">
        <v>27</v>
      </c>
      <c r="X24" s="73">
        <v>30</v>
      </c>
      <c r="Y24" s="73">
        <v>40</v>
      </c>
      <c r="Z24" s="72"/>
      <c r="AA24" s="72">
        <v>55</v>
      </c>
      <c r="AB24" s="72">
        <v>55</v>
      </c>
      <c r="AC24" s="72">
        <v>42</v>
      </c>
      <c r="AD24" s="72">
        <v>6</v>
      </c>
      <c r="AE24" s="72"/>
      <c r="AF24" s="72">
        <v>20</v>
      </c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3"/>
      <c r="BW24" s="73"/>
      <c r="BX24" s="73">
        <v>30</v>
      </c>
      <c r="BY24" s="72">
        <v>32</v>
      </c>
      <c r="BZ24" s="73">
        <v>30</v>
      </c>
      <c r="CA24" s="73">
        <v>40</v>
      </c>
      <c r="CB24" s="73"/>
      <c r="CC24" s="73">
        <v>32</v>
      </c>
      <c r="CD24" s="72">
        <v>32</v>
      </c>
      <c r="CE24" s="72">
        <v>32</v>
      </c>
      <c r="CF24" s="72"/>
      <c r="CG24" s="72">
        <v>50</v>
      </c>
      <c r="CH24" s="72">
        <v>20</v>
      </c>
      <c r="CI24" s="72">
        <v>20</v>
      </c>
      <c r="CJ24" s="72">
        <v>20</v>
      </c>
      <c r="CK24" s="73"/>
      <c r="CL24" s="73">
        <v>32</v>
      </c>
      <c r="CM24" s="72">
        <v>32</v>
      </c>
      <c r="CN24" s="72">
        <v>32</v>
      </c>
      <c r="CO24" s="72"/>
      <c r="CP24" s="72">
        <v>50</v>
      </c>
      <c r="CQ24" s="72">
        <v>20</v>
      </c>
      <c r="CR24" s="72">
        <v>20</v>
      </c>
      <c r="CS24" s="72">
        <v>20</v>
      </c>
      <c r="CT24" s="70"/>
      <c r="CU24" s="70"/>
      <c r="CV24" s="70"/>
      <c r="CW24" s="75"/>
      <c r="CX24" s="72">
        <v>35</v>
      </c>
      <c r="CY24" s="72">
        <v>35</v>
      </c>
      <c r="CZ24" s="72">
        <v>32</v>
      </c>
      <c r="DA24" s="72">
        <v>35</v>
      </c>
      <c r="DB24" s="82"/>
      <c r="DC24" s="82"/>
      <c r="DD24" s="82"/>
      <c r="DE24" s="90"/>
      <c r="DF24" s="13"/>
      <c r="DG24" s="13"/>
      <c r="DH24" s="13"/>
    </row>
    <row r="25" spans="1:116" ht="15.6">
      <c r="A25" s="70">
        <v>150505</v>
      </c>
      <c r="B25" s="70" t="s">
        <v>41</v>
      </c>
      <c r="C25" s="71">
        <v>48</v>
      </c>
      <c r="D25" s="71">
        <v>10</v>
      </c>
      <c r="E25" s="71">
        <v>10</v>
      </c>
      <c r="F25" s="71">
        <v>10</v>
      </c>
      <c r="G25" s="70">
        <v>48</v>
      </c>
      <c r="H25" s="70">
        <v>50</v>
      </c>
      <c r="I25" s="70" t="s">
        <v>39</v>
      </c>
      <c r="J25" s="70" t="s">
        <v>39</v>
      </c>
      <c r="K25" s="71">
        <v>48</v>
      </c>
      <c r="L25" s="71">
        <v>0</v>
      </c>
      <c r="M25" s="71">
        <v>0</v>
      </c>
      <c r="N25" s="71">
        <v>0</v>
      </c>
      <c r="O25" s="70"/>
      <c r="P25" s="70"/>
      <c r="Q25" s="70"/>
      <c r="R25" s="73">
        <v>48</v>
      </c>
      <c r="S25" s="73"/>
      <c r="T25" s="73"/>
      <c r="U25" s="73"/>
      <c r="V25" s="72">
        <v>10</v>
      </c>
      <c r="W25" s="73"/>
      <c r="X25" s="73"/>
      <c r="Y25" s="73"/>
      <c r="Z25" s="72">
        <v>48</v>
      </c>
      <c r="AA25" s="72"/>
      <c r="AB25" s="72"/>
      <c r="AC25" s="72"/>
      <c r="AD25" s="72"/>
      <c r="AE25" s="72"/>
      <c r="AF25" s="72"/>
      <c r="AG25" s="74">
        <v>25</v>
      </c>
      <c r="AH25" s="74">
        <v>42</v>
      </c>
      <c r="AI25" s="74">
        <v>40</v>
      </c>
      <c r="AJ25" s="74">
        <v>45</v>
      </c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0"/>
      <c r="BR25" s="70"/>
      <c r="BS25" s="70"/>
      <c r="BT25" s="70"/>
      <c r="BU25" s="70"/>
      <c r="BV25" s="73">
        <v>48</v>
      </c>
      <c r="BW25" s="73"/>
      <c r="BX25" s="73"/>
      <c r="BY25" s="72">
        <v>10</v>
      </c>
      <c r="BZ25" s="73"/>
      <c r="CA25" s="73"/>
      <c r="CB25" s="73"/>
      <c r="CC25" s="73">
        <v>0</v>
      </c>
      <c r="CD25" s="72">
        <v>10</v>
      </c>
      <c r="CE25" s="73">
        <v>0</v>
      </c>
      <c r="CF25" s="70"/>
      <c r="CG25" s="70"/>
      <c r="CH25" s="70"/>
      <c r="CI25" s="70"/>
      <c r="CJ25" s="70"/>
      <c r="CK25" s="73"/>
      <c r="CL25" s="73">
        <v>0</v>
      </c>
      <c r="CM25" s="72">
        <v>10</v>
      </c>
      <c r="CN25" s="73">
        <v>0</v>
      </c>
      <c r="CO25" s="70"/>
      <c r="CP25" s="70"/>
      <c r="CQ25" s="70"/>
      <c r="CR25" s="70"/>
      <c r="CS25" s="70"/>
      <c r="CT25" s="70"/>
      <c r="CU25" s="70"/>
      <c r="CV25" s="70"/>
      <c r="CW25" s="75">
        <v>48</v>
      </c>
      <c r="CX25" s="72">
        <v>10</v>
      </c>
      <c r="CY25" s="72">
        <v>10</v>
      </c>
      <c r="CZ25" s="72">
        <v>15</v>
      </c>
      <c r="DA25" s="72">
        <v>12</v>
      </c>
      <c r="DB25" s="82"/>
      <c r="DC25" s="82"/>
      <c r="DD25" s="82"/>
      <c r="DE25" s="90"/>
      <c r="DF25" s="13"/>
      <c r="DG25" s="13"/>
      <c r="DH25" s="13"/>
      <c r="DI25" s="99">
        <v>0</v>
      </c>
      <c r="DJ25" s="98">
        <v>10</v>
      </c>
      <c r="DK25" s="98">
        <v>10</v>
      </c>
      <c r="DL25" s="98">
        <v>9</v>
      </c>
    </row>
    <row r="26" spans="1:116">
      <c r="A26" s="70">
        <v>150234</v>
      </c>
      <c r="B26" s="70" t="s">
        <v>222</v>
      </c>
      <c r="C26" s="71"/>
      <c r="D26" s="71"/>
      <c r="E26" s="71"/>
      <c r="F26" s="71"/>
      <c r="G26" s="70"/>
      <c r="H26" s="70"/>
      <c r="I26" s="70"/>
      <c r="J26" s="70"/>
      <c r="K26" s="71"/>
      <c r="L26" s="71"/>
      <c r="M26" s="71"/>
      <c r="N26" s="71"/>
      <c r="O26" s="70"/>
      <c r="P26" s="70"/>
      <c r="Q26" s="70"/>
      <c r="R26" s="73"/>
      <c r="S26" s="73"/>
      <c r="T26" s="73"/>
      <c r="U26" s="73"/>
      <c r="V26" s="72"/>
      <c r="W26" s="73"/>
      <c r="X26" s="73"/>
      <c r="Y26" s="73"/>
      <c r="Z26" s="72"/>
      <c r="AA26" s="72"/>
      <c r="AB26" s="72"/>
      <c r="AC26" s="72"/>
      <c r="AD26" s="72"/>
      <c r="AE26" s="72"/>
      <c r="AF26" s="72"/>
      <c r="AG26" s="74"/>
      <c r="AH26" s="74"/>
      <c r="AI26" s="74"/>
      <c r="AJ26" s="74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3"/>
      <c r="BW26" s="73"/>
      <c r="BX26" s="73"/>
      <c r="BY26" s="72"/>
      <c r="BZ26" s="73"/>
      <c r="CA26" s="73"/>
      <c r="CB26" s="73"/>
      <c r="CC26" s="73"/>
      <c r="CD26" s="72"/>
      <c r="CE26" s="73"/>
      <c r="CF26" s="70"/>
      <c r="CG26" s="70"/>
      <c r="CH26" s="70"/>
      <c r="CI26" s="70"/>
      <c r="CJ26" s="70"/>
      <c r="CK26" s="73"/>
      <c r="CL26" s="73"/>
      <c r="CM26" s="72"/>
      <c r="CN26" s="73"/>
      <c r="CO26" s="72"/>
      <c r="CP26" s="72"/>
      <c r="CQ26" s="72">
        <v>17</v>
      </c>
      <c r="CR26" s="72">
        <v>27</v>
      </c>
      <c r="CS26" s="72"/>
      <c r="CT26" s="70"/>
      <c r="CU26" s="70"/>
      <c r="CV26" s="70"/>
      <c r="CW26" s="70"/>
      <c r="CX26" s="70"/>
      <c r="CY26" s="70"/>
      <c r="CZ26" s="70"/>
      <c r="DA26" s="70"/>
      <c r="DB26" s="82"/>
      <c r="DC26" s="82"/>
      <c r="DD26" s="82"/>
      <c r="DE26" s="90"/>
      <c r="DF26" s="13"/>
      <c r="DG26" s="13"/>
      <c r="DH26" s="13"/>
    </row>
    <row r="27" spans="1:116">
      <c r="A27" s="70">
        <v>150655</v>
      </c>
      <c r="B27" s="70" t="s">
        <v>161</v>
      </c>
      <c r="C27" s="70"/>
      <c r="D27" s="70"/>
      <c r="E27" s="70"/>
      <c r="F27" s="70"/>
      <c r="G27" s="70"/>
      <c r="H27" s="70"/>
      <c r="I27" s="70"/>
      <c r="J27" s="70"/>
      <c r="K27" s="71">
        <v>0</v>
      </c>
      <c r="L27" s="71">
        <v>0</v>
      </c>
      <c r="M27" s="71">
        <v>0</v>
      </c>
      <c r="N27" s="71">
        <v>42</v>
      </c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6">
        <v>42</v>
      </c>
      <c r="AY27" s="76">
        <v>47</v>
      </c>
      <c r="AZ27" s="76">
        <v>47</v>
      </c>
      <c r="BA27" s="76">
        <v>47</v>
      </c>
      <c r="BB27" s="76">
        <v>45</v>
      </c>
      <c r="BC27" s="76">
        <v>47</v>
      </c>
      <c r="BD27" s="76">
        <v>42</v>
      </c>
      <c r="BE27" s="72">
        <v>47</v>
      </c>
      <c r="BF27" s="72">
        <v>47</v>
      </c>
      <c r="BG27" s="72">
        <v>47</v>
      </c>
      <c r="BH27" s="76">
        <v>42</v>
      </c>
      <c r="BI27" s="72">
        <v>47</v>
      </c>
      <c r="BJ27" s="72">
        <v>47</v>
      </c>
      <c r="BK27" s="72">
        <v>47</v>
      </c>
      <c r="BL27" s="76">
        <v>47</v>
      </c>
      <c r="BM27" s="76">
        <v>47</v>
      </c>
      <c r="BN27" s="76">
        <v>45</v>
      </c>
      <c r="BO27" s="76">
        <v>45</v>
      </c>
      <c r="BP27" s="74">
        <v>37</v>
      </c>
      <c r="BQ27" s="74">
        <v>34</v>
      </c>
      <c r="BR27" s="74">
        <v>40</v>
      </c>
      <c r="BS27" s="74">
        <v>37</v>
      </c>
      <c r="BT27" s="74"/>
      <c r="BU27" s="74">
        <v>18</v>
      </c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82"/>
      <c r="DC27" s="82"/>
      <c r="DD27" s="82"/>
      <c r="DE27" s="90"/>
      <c r="DF27" s="13"/>
      <c r="DG27" s="13"/>
      <c r="DH27" s="13"/>
    </row>
    <row r="28" spans="1:116">
      <c r="A28" s="70">
        <v>150445</v>
      </c>
      <c r="B28" s="70" t="s">
        <v>42</v>
      </c>
      <c r="C28" s="70"/>
      <c r="D28" s="70"/>
      <c r="E28" s="70"/>
      <c r="F28" s="70"/>
      <c r="G28" s="70"/>
      <c r="H28" s="70" t="s">
        <v>39</v>
      </c>
      <c r="I28" s="70"/>
      <c r="J28" s="70">
        <v>50</v>
      </c>
      <c r="K28" s="70"/>
      <c r="L28" s="70"/>
      <c r="M28" s="70"/>
      <c r="N28" s="70"/>
      <c r="O28" s="70"/>
      <c r="P28" s="70"/>
      <c r="Q28" s="70"/>
      <c r="R28" s="73"/>
      <c r="S28" s="73"/>
      <c r="T28" s="73">
        <v>15</v>
      </c>
      <c r="U28" s="73">
        <v>15</v>
      </c>
      <c r="V28" s="72"/>
      <c r="W28" s="73">
        <v>15</v>
      </c>
      <c r="X28" s="73">
        <v>12</v>
      </c>
      <c r="Y28" s="73"/>
      <c r="Z28" s="72"/>
      <c r="AA28" s="72"/>
      <c r="AB28" s="72"/>
      <c r="AC28" s="72"/>
      <c r="AD28" s="72">
        <v>31</v>
      </c>
      <c r="AE28" s="72"/>
      <c r="AF28" s="72">
        <v>20</v>
      </c>
      <c r="AG28" s="74">
        <v>20</v>
      </c>
      <c r="AH28" s="74">
        <v>0</v>
      </c>
      <c r="AI28" s="74">
        <v>0</v>
      </c>
      <c r="AJ28" s="74">
        <v>0</v>
      </c>
      <c r="AK28" s="74">
        <v>40</v>
      </c>
      <c r="AL28" s="74">
        <v>0</v>
      </c>
      <c r="AM28" s="74">
        <v>40</v>
      </c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3"/>
      <c r="BW28" s="73"/>
      <c r="BX28" s="73">
        <v>15</v>
      </c>
      <c r="BY28" s="72"/>
      <c r="BZ28" s="73">
        <v>12</v>
      </c>
      <c r="CA28" s="73"/>
      <c r="CB28" s="73"/>
      <c r="CC28" s="73">
        <v>10</v>
      </c>
      <c r="CD28" s="72">
        <v>0</v>
      </c>
      <c r="CE28" s="72">
        <v>10</v>
      </c>
      <c r="CF28" s="72"/>
      <c r="CG28" s="72"/>
      <c r="CH28" s="72"/>
      <c r="CI28" s="72"/>
      <c r="CJ28" s="72">
        <v>22</v>
      </c>
      <c r="CK28" s="73"/>
      <c r="CL28" s="73">
        <v>10</v>
      </c>
      <c r="CM28" s="72">
        <v>0</v>
      </c>
      <c r="CN28" s="72">
        <v>10</v>
      </c>
      <c r="CO28" s="72"/>
      <c r="CP28" s="72"/>
      <c r="CQ28" s="72"/>
      <c r="CR28" s="72"/>
      <c r="CS28" s="72">
        <v>22</v>
      </c>
      <c r="CT28" s="70"/>
      <c r="CU28" s="70"/>
      <c r="CV28" s="70">
        <v>25</v>
      </c>
      <c r="CW28" s="70"/>
      <c r="CX28" s="70"/>
      <c r="CY28" s="70"/>
      <c r="CZ28" s="70"/>
      <c r="DA28" s="70"/>
      <c r="DB28" s="82"/>
      <c r="DC28" s="82"/>
      <c r="DD28" s="82"/>
      <c r="DE28" s="90">
        <v>10</v>
      </c>
      <c r="DF28" s="13"/>
      <c r="DG28" s="13"/>
      <c r="DH28" s="13"/>
    </row>
    <row r="29" spans="1:116">
      <c r="A29" s="70">
        <v>150708</v>
      </c>
      <c r="B29" s="70" t="s">
        <v>43</v>
      </c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0"/>
      <c r="BN29" s="70"/>
      <c r="BO29" s="70"/>
      <c r="BP29" s="70"/>
      <c r="BQ29" s="70"/>
      <c r="BR29" s="70"/>
      <c r="BS29" s="70"/>
      <c r="BT29" s="70">
        <v>30</v>
      </c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70"/>
      <c r="CP29" s="70"/>
      <c r="CQ29" s="70"/>
      <c r="CR29" s="70"/>
      <c r="CS29" s="70"/>
      <c r="CT29" s="70"/>
      <c r="CU29" s="70"/>
      <c r="CV29" s="70"/>
      <c r="CW29" s="70"/>
      <c r="CX29" s="70"/>
      <c r="CY29" s="70"/>
      <c r="CZ29" s="70"/>
      <c r="DA29" s="70"/>
      <c r="DB29" s="82">
        <v>48</v>
      </c>
      <c r="DC29" s="82"/>
      <c r="DD29" s="82"/>
      <c r="DE29" s="90"/>
      <c r="DF29" s="13">
        <v>48</v>
      </c>
      <c r="DG29" s="13"/>
      <c r="DH29" s="13">
        <v>37</v>
      </c>
    </row>
    <row r="30" spans="1:116">
      <c r="A30" s="77">
        <v>150360</v>
      </c>
      <c r="B30" s="77" t="s">
        <v>162</v>
      </c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4">
        <v>0</v>
      </c>
      <c r="AL30" s="74">
        <v>35</v>
      </c>
      <c r="AM30" s="74">
        <v>0</v>
      </c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8"/>
      <c r="DC30" s="78"/>
      <c r="DD30" s="78">
        <v>13</v>
      </c>
      <c r="DE30" s="89"/>
      <c r="DF30" s="13"/>
      <c r="DG30" s="13">
        <v>18</v>
      </c>
      <c r="DH30" s="13"/>
    </row>
    <row r="31" spans="1:116">
      <c r="A31" s="70">
        <v>150691</v>
      </c>
      <c r="B31" s="70" t="s">
        <v>44</v>
      </c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70"/>
      <c r="BW31" s="70"/>
      <c r="BX31" s="70"/>
      <c r="BY31" s="70"/>
      <c r="BZ31" s="70"/>
      <c r="CA31" s="70"/>
      <c r="CB31" s="70"/>
      <c r="CC31" s="70"/>
      <c r="CD31" s="70"/>
      <c r="CE31" s="70"/>
      <c r="CF31" s="70"/>
      <c r="CG31" s="70"/>
      <c r="CH31" s="70"/>
      <c r="CI31" s="70"/>
      <c r="CJ31" s="70"/>
      <c r="CK31" s="70"/>
      <c r="CL31" s="70"/>
      <c r="CM31" s="70"/>
      <c r="CN31" s="70"/>
      <c r="CO31" s="70"/>
      <c r="CP31" s="70"/>
      <c r="CQ31" s="70"/>
      <c r="CR31" s="70"/>
      <c r="CS31" s="70"/>
      <c r="CT31" s="70">
        <v>50</v>
      </c>
      <c r="CU31" s="70">
        <v>66</v>
      </c>
      <c r="CV31" s="70">
        <v>25</v>
      </c>
      <c r="CW31" s="70"/>
      <c r="CX31" s="70"/>
      <c r="CY31" s="70"/>
      <c r="CZ31" s="70"/>
      <c r="DA31" s="70"/>
      <c r="DB31" s="82"/>
      <c r="DC31" s="82"/>
      <c r="DD31" s="82"/>
      <c r="DE31" s="90"/>
      <c r="DF31" s="13"/>
      <c r="DG31" s="13"/>
      <c r="DH31" s="13"/>
    </row>
    <row r="32" spans="1:116">
      <c r="A32" s="70">
        <v>165421</v>
      </c>
      <c r="B32" s="70" t="s">
        <v>45</v>
      </c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/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>
        <v>1.81</v>
      </c>
      <c r="CV32" s="70"/>
      <c r="CW32" s="70"/>
      <c r="CX32" s="70"/>
      <c r="CY32" s="70"/>
      <c r="CZ32" s="70"/>
      <c r="DA32" s="70"/>
      <c r="DB32" s="82"/>
      <c r="DC32" s="82"/>
      <c r="DD32" s="82"/>
      <c r="DE32" s="90"/>
      <c r="DF32" s="13"/>
      <c r="DG32" s="13"/>
      <c r="DH32" s="13"/>
    </row>
    <row r="33" spans="1:116">
      <c r="A33" s="70" t="s">
        <v>46</v>
      </c>
      <c r="B33" s="70" t="s">
        <v>47</v>
      </c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/>
      <c r="AW33" s="70"/>
      <c r="AX33" s="70"/>
      <c r="AY33" s="70"/>
      <c r="AZ33" s="70"/>
      <c r="BA33" s="70"/>
      <c r="BB33" s="70"/>
      <c r="BC33" s="70"/>
      <c r="BD33" s="70"/>
      <c r="BE33" s="70"/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82"/>
      <c r="DC33" s="82"/>
      <c r="DD33" s="82"/>
      <c r="DE33" s="90"/>
      <c r="DF33" s="13"/>
      <c r="DG33" s="13"/>
      <c r="DH33" s="13"/>
    </row>
    <row r="34" spans="1:116" ht="15.6">
      <c r="A34" s="70">
        <v>160007</v>
      </c>
      <c r="B34" s="70" t="s">
        <v>48</v>
      </c>
      <c r="C34" s="71">
        <v>8</v>
      </c>
      <c r="D34" s="71">
        <v>5</v>
      </c>
      <c r="E34" s="71">
        <v>5</v>
      </c>
      <c r="F34" s="71">
        <v>5</v>
      </c>
      <c r="G34" s="70">
        <v>8</v>
      </c>
      <c r="H34" s="70">
        <v>8</v>
      </c>
      <c r="I34" s="70">
        <v>5</v>
      </c>
      <c r="J34" s="70">
        <v>5</v>
      </c>
      <c r="K34" s="71">
        <v>8</v>
      </c>
      <c r="L34" s="71">
        <v>3</v>
      </c>
      <c r="M34" s="71">
        <v>5</v>
      </c>
      <c r="N34" s="71">
        <v>5</v>
      </c>
      <c r="O34" s="71">
        <v>0.25</v>
      </c>
      <c r="P34" s="70"/>
      <c r="Q34" s="70"/>
      <c r="R34" s="73">
        <v>8</v>
      </c>
      <c r="S34" s="73">
        <v>10</v>
      </c>
      <c r="T34" s="73">
        <v>10</v>
      </c>
      <c r="U34" s="73">
        <v>10</v>
      </c>
      <c r="V34" s="72">
        <v>5</v>
      </c>
      <c r="W34" s="73">
        <v>10</v>
      </c>
      <c r="X34" s="73">
        <v>10</v>
      </c>
      <c r="Y34" s="73">
        <v>10</v>
      </c>
      <c r="Z34" s="72">
        <v>8</v>
      </c>
      <c r="AA34" s="72"/>
      <c r="AB34" s="72"/>
      <c r="AC34" s="72">
        <v>18</v>
      </c>
      <c r="AD34" s="72">
        <v>18</v>
      </c>
      <c r="AE34" s="72">
        <v>15</v>
      </c>
      <c r="AF34" s="72">
        <v>15</v>
      </c>
      <c r="AG34" s="74">
        <v>15</v>
      </c>
      <c r="AH34" s="74">
        <v>15</v>
      </c>
      <c r="AI34" s="74">
        <v>15</v>
      </c>
      <c r="AJ34" s="74">
        <v>8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6">
        <v>0.37</v>
      </c>
      <c r="AY34" s="76">
        <v>0.37</v>
      </c>
      <c r="AZ34" s="76">
        <v>0.37</v>
      </c>
      <c r="BA34" s="76">
        <v>0.37</v>
      </c>
      <c r="BB34" s="76">
        <v>5</v>
      </c>
      <c r="BC34" s="76">
        <v>0.37</v>
      </c>
      <c r="BD34" s="76">
        <v>0.37</v>
      </c>
      <c r="BE34" s="72">
        <v>0.37</v>
      </c>
      <c r="BF34" s="72">
        <v>0.37</v>
      </c>
      <c r="BG34" s="72">
        <v>0.37</v>
      </c>
      <c r="BH34" s="76">
        <v>0.37</v>
      </c>
      <c r="BI34" s="72">
        <v>0.37</v>
      </c>
      <c r="BJ34" s="72">
        <v>0.37</v>
      </c>
      <c r="BK34" s="72">
        <v>0.37</v>
      </c>
      <c r="BL34" s="76">
        <v>0.37</v>
      </c>
      <c r="BM34" s="76">
        <v>0.37</v>
      </c>
      <c r="BN34" s="76">
        <v>5</v>
      </c>
      <c r="BO34" s="76">
        <v>5</v>
      </c>
      <c r="BP34" s="74">
        <v>2</v>
      </c>
      <c r="BQ34" s="74">
        <v>4</v>
      </c>
      <c r="BR34" s="74">
        <v>2</v>
      </c>
      <c r="BS34" s="74">
        <v>2</v>
      </c>
      <c r="BT34" s="74">
        <v>2</v>
      </c>
      <c r="BU34" s="74">
        <v>20</v>
      </c>
      <c r="BV34" s="73">
        <v>8</v>
      </c>
      <c r="BW34" s="73">
        <v>10</v>
      </c>
      <c r="BX34" s="73">
        <v>10</v>
      </c>
      <c r="BY34" s="72">
        <v>5</v>
      </c>
      <c r="BZ34" s="73">
        <v>10</v>
      </c>
      <c r="CA34" s="73">
        <v>10</v>
      </c>
      <c r="CB34" s="73">
        <v>10</v>
      </c>
      <c r="CC34" s="73">
        <v>10</v>
      </c>
      <c r="CD34" s="72">
        <v>5</v>
      </c>
      <c r="CE34" s="72">
        <v>5</v>
      </c>
      <c r="CF34" s="72">
        <v>0.25</v>
      </c>
      <c r="CG34" s="72"/>
      <c r="CH34" s="72">
        <v>15</v>
      </c>
      <c r="CI34" s="72">
        <v>5</v>
      </c>
      <c r="CJ34" s="72">
        <v>10</v>
      </c>
      <c r="CK34" s="73">
        <v>10</v>
      </c>
      <c r="CL34" s="73">
        <v>10</v>
      </c>
      <c r="CM34" s="72">
        <v>5</v>
      </c>
      <c r="CN34" s="72">
        <v>5</v>
      </c>
      <c r="CO34" s="72">
        <v>0.25</v>
      </c>
      <c r="CP34" s="72"/>
      <c r="CQ34" s="72">
        <v>15</v>
      </c>
      <c r="CR34" s="72">
        <v>5</v>
      </c>
      <c r="CS34" s="72">
        <v>10</v>
      </c>
      <c r="CT34" s="70">
        <v>0.75</v>
      </c>
      <c r="CU34" s="70">
        <v>0.9</v>
      </c>
      <c r="CV34" s="70">
        <v>0.75</v>
      </c>
      <c r="CW34" s="75">
        <v>8</v>
      </c>
      <c r="CX34" s="73">
        <v>8</v>
      </c>
      <c r="CY34" s="73">
        <v>8</v>
      </c>
      <c r="CZ34" s="73">
        <v>5</v>
      </c>
      <c r="DA34" s="73">
        <v>8</v>
      </c>
      <c r="DB34" s="82"/>
      <c r="DC34" s="82"/>
      <c r="DD34" s="82"/>
      <c r="DE34" s="90"/>
      <c r="DF34" s="13"/>
      <c r="DG34" s="13"/>
      <c r="DH34" s="13"/>
      <c r="DI34" s="103">
        <v>8</v>
      </c>
      <c r="DJ34" s="102">
        <v>10</v>
      </c>
      <c r="DK34" s="102">
        <v>10</v>
      </c>
      <c r="DL34" s="102">
        <v>12</v>
      </c>
    </row>
    <row r="35" spans="1:116">
      <c r="A35" s="70">
        <v>162621</v>
      </c>
      <c r="B35" s="70" t="s">
        <v>49</v>
      </c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2"/>
      <c r="AA35" s="72"/>
      <c r="AB35" s="72"/>
      <c r="AC35" s="72">
        <v>2.16</v>
      </c>
      <c r="AD35" s="72">
        <v>2.16</v>
      </c>
      <c r="AE35" s="72">
        <v>1.8</v>
      </c>
      <c r="AF35" s="72">
        <v>1.8</v>
      </c>
      <c r="AG35" s="70"/>
      <c r="AH35" s="70"/>
      <c r="AI35" s="70"/>
      <c r="AJ35" s="70"/>
      <c r="AK35" s="70"/>
      <c r="AL35" s="70"/>
      <c r="AM35" s="70"/>
      <c r="AN35" s="70"/>
      <c r="AO35" s="70"/>
      <c r="AP35" s="70"/>
      <c r="AQ35" s="70"/>
      <c r="AR35" s="70"/>
      <c r="AS35" s="70"/>
      <c r="AT35" s="70"/>
      <c r="AU35" s="70"/>
      <c r="AV35" s="70"/>
      <c r="AW35" s="70"/>
      <c r="AX35" s="70"/>
      <c r="AY35" s="70"/>
      <c r="AZ35" s="70"/>
      <c r="BA35" s="70"/>
      <c r="BB35" s="70"/>
      <c r="BC35" s="70"/>
      <c r="BD35" s="70"/>
      <c r="BE35" s="70"/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>
        <v>1.6</v>
      </c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82"/>
      <c r="DC35" s="82"/>
      <c r="DD35" s="82"/>
      <c r="DE35" s="90"/>
      <c r="DF35" s="13"/>
      <c r="DG35" s="13"/>
      <c r="DH35" s="13"/>
    </row>
    <row r="36" spans="1:116" ht="15.6">
      <c r="A36" s="70">
        <v>161943</v>
      </c>
      <c r="B36" s="70" t="s">
        <v>50</v>
      </c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3"/>
      <c r="S36" s="73">
        <v>1</v>
      </c>
      <c r="T36" s="73">
        <v>1</v>
      </c>
      <c r="U36" s="73">
        <v>1</v>
      </c>
      <c r="V36" s="72"/>
      <c r="W36" s="73">
        <v>1</v>
      </c>
      <c r="X36" s="73">
        <v>1</v>
      </c>
      <c r="Y36" s="73">
        <v>1.2</v>
      </c>
      <c r="Z36" s="70"/>
      <c r="AA36" s="70"/>
      <c r="AB36" s="70"/>
      <c r="AC36" s="70"/>
      <c r="AD36" s="70"/>
      <c r="AE36" s="70"/>
      <c r="AF36" s="70"/>
      <c r="AG36" s="74">
        <v>2.4</v>
      </c>
      <c r="AH36" s="74">
        <v>2.4</v>
      </c>
      <c r="AI36" s="74">
        <v>2.4</v>
      </c>
      <c r="AJ36" s="74">
        <v>0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/>
      <c r="AW36" s="70"/>
      <c r="AX36" s="70"/>
      <c r="AY36" s="70"/>
      <c r="AZ36" s="70"/>
      <c r="BA36" s="70"/>
      <c r="BB36" s="70"/>
      <c r="BC36" s="70"/>
      <c r="BD36" s="70"/>
      <c r="BE36" s="70"/>
      <c r="BF36" s="70"/>
      <c r="BG36" s="70"/>
      <c r="BH36" s="70"/>
      <c r="BI36" s="70"/>
      <c r="BJ36" s="70"/>
      <c r="BK36" s="70"/>
      <c r="BL36" s="70"/>
      <c r="BM36" s="70"/>
      <c r="BN36" s="70"/>
      <c r="BO36" s="70"/>
      <c r="BP36" s="70"/>
      <c r="BQ36" s="70"/>
      <c r="BR36" s="70"/>
      <c r="BS36" s="70"/>
      <c r="BT36" s="70"/>
      <c r="BU36" s="70"/>
      <c r="BV36" s="73"/>
      <c r="BW36" s="73">
        <v>1</v>
      </c>
      <c r="BX36" s="73">
        <v>1</v>
      </c>
      <c r="BY36" s="72"/>
      <c r="BZ36" s="73">
        <v>1</v>
      </c>
      <c r="CA36" s="73">
        <v>1.2</v>
      </c>
      <c r="CB36" s="73">
        <v>1</v>
      </c>
      <c r="CC36" s="73">
        <v>1</v>
      </c>
      <c r="CD36" s="72">
        <v>0</v>
      </c>
      <c r="CE36" s="72">
        <v>0</v>
      </c>
      <c r="CF36" s="70"/>
      <c r="CG36" s="70"/>
      <c r="CH36" s="70"/>
      <c r="CI36" s="70"/>
      <c r="CJ36" s="70"/>
      <c r="CK36" s="73">
        <v>1</v>
      </c>
      <c r="CL36" s="73">
        <v>1</v>
      </c>
      <c r="CM36" s="72">
        <v>0</v>
      </c>
      <c r="CN36" s="72">
        <v>0</v>
      </c>
      <c r="CO36" s="70"/>
      <c r="CP36" s="70"/>
      <c r="CQ36" s="70"/>
      <c r="CR36" s="70"/>
      <c r="CS36" s="70"/>
      <c r="CT36" s="70"/>
      <c r="CU36" s="70"/>
      <c r="CV36" s="70"/>
      <c r="CW36" s="75"/>
      <c r="CX36" s="72">
        <v>1</v>
      </c>
      <c r="CY36" s="72">
        <v>1</v>
      </c>
      <c r="CZ36" s="70"/>
      <c r="DA36" s="72">
        <v>1</v>
      </c>
      <c r="DB36" s="82"/>
      <c r="DC36" s="82"/>
      <c r="DD36" s="82"/>
      <c r="DE36" s="90"/>
      <c r="DF36" s="13"/>
      <c r="DG36" s="13"/>
      <c r="DH36" s="13"/>
      <c r="DI36" s="105"/>
      <c r="DJ36" s="104">
        <v>1</v>
      </c>
      <c r="DK36" s="104">
        <v>0.7</v>
      </c>
      <c r="DL36" s="104">
        <v>0.9</v>
      </c>
    </row>
    <row r="37" spans="1:116">
      <c r="A37" s="70">
        <v>161938</v>
      </c>
      <c r="B37" s="70" t="s">
        <v>201</v>
      </c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3"/>
      <c r="S37" s="73"/>
      <c r="T37" s="73"/>
      <c r="U37" s="73"/>
      <c r="V37" s="72"/>
      <c r="W37" s="73"/>
      <c r="X37" s="73"/>
      <c r="Y37" s="73"/>
      <c r="Z37" s="70"/>
      <c r="AA37" s="70"/>
      <c r="AB37" s="70"/>
      <c r="AC37" s="70"/>
      <c r="AD37" s="70"/>
      <c r="AE37" s="70"/>
      <c r="AF37" s="70"/>
      <c r="AG37" s="74"/>
      <c r="AH37" s="74"/>
      <c r="AI37" s="74"/>
      <c r="AJ37" s="74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0"/>
      <c r="AX37" s="70"/>
      <c r="AY37" s="70"/>
      <c r="AZ37" s="70"/>
      <c r="BA37" s="70"/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3"/>
      <c r="BW37" s="73"/>
      <c r="BX37" s="73"/>
      <c r="BY37" s="72"/>
      <c r="BZ37" s="73"/>
      <c r="CA37" s="73"/>
      <c r="CB37" s="73"/>
      <c r="CC37" s="73"/>
      <c r="CD37" s="72"/>
      <c r="CE37" s="72"/>
      <c r="CF37" s="72"/>
      <c r="CG37" s="72"/>
      <c r="CH37" s="72">
        <v>3</v>
      </c>
      <c r="CI37" s="72"/>
      <c r="CJ37" s="72">
        <v>2</v>
      </c>
      <c r="CK37" s="70"/>
      <c r="CL37" s="70"/>
      <c r="CM37" s="70"/>
      <c r="CN37" s="70"/>
      <c r="CO37" s="72"/>
      <c r="CP37" s="72"/>
      <c r="CQ37" s="72">
        <v>3</v>
      </c>
      <c r="CR37" s="72"/>
      <c r="CS37" s="72">
        <v>2</v>
      </c>
      <c r="CT37" s="70"/>
      <c r="CU37" s="70"/>
      <c r="CV37" s="70"/>
      <c r="CW37" s="70"/>
      <c r="CX37" s="70"/>
      <c r="CY37" s="70"/>
      <c r="CZ37" s="70"/>
      <c r="DA37" s="70"/>
      <c r="DB37" s="82"/>
      <c r="DC37" s="82"/>
      <c r="DD37" s="82"/>
      <c r="DE37" s="90"/>
      <c r="DF37" s="13"/>
      <c r="DG37" s="13"/>
      <c r="DH37" s="13"/>
    </row>
    <row r="38" spans="1:116">
      <c r="A38" s="70"/>
      <c r="B38" s="70" t="s">
        <v>163</v>
      </c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3"/>
      <c r="S38" s="73"/>
      <c r="T38" s="73"/>
      <c r="U38" s="73"/>
      <c r="V38" s="72"/>
      <c r="W38" s="73"/>
      <c r="X38" s="73"/>
      <c r="Y38" s="73"/>
      <c r="Z38" s="70"/>
      <c r="AA38" s="70"/>
      <c r="AB38" s="70"/>
      <c r="AC38" s="70"/>
      <c r="AD38" s="70"/>
      <c r="AE38" s="70"/>
      <c r="AF38" s="70"/>
      <c r="AG38" s="74"/>
      <c r="AH38" s="74"/>
      <c r="AI38" s="74"/>
      <c r="AJ38" s="74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/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>
        <v>0.75</v>
      </c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70"/>
      <c r="CP38" s="70"/>
      <c r="CQ38" s="70"/>
      <c r="CR38" s="70"/>
      <c r="CS38" s="70"/>
      <c r="CT38" s="70"/>
      <c r="CU38" s="70"/>
      <c r="CV38" s="70"/>
      <c r="CW38" s="70"/>
      <c r="CX38" s="70"/>
      <c r="CY38" s="70"/>
      <c r="CZ38" s="70"/>
      <c r="DA38" s="70"/>
      <c r="DB38" s="82"/>
      <c r="DC38" s="82"/>
      <c r="DD38" s="82"/>
      <c r="DE38" s="90"/>
      <c r="DF38" s="13"/>
      <c r="DG38" s="13"/>
      <c r="DH38" s="13"/>
    </row>
    <row r="39" spans="1:116">
      <c r="A39" s="70" t="s">
        <v>36</v>
      </c>
      <c r="B39" s="70" t="s">
        <v>37</v>
      </c>
      <c r="C39" s="7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2"/>
      <c r="AA39" s="72">
        <v>1.5</v>
      </c>
      <c r="AB39" s="72">
        <v>1.5</v>
      </c>
      <c r="AC39" s="72"/>
      <c r="AD39" s="72"/>
      <c r="AE39" s="72"/>
      <c r="AF39" s="72"/>
      <c r="AG39" s="70"/>
      <c r="AH39" s="70"/>
      <c r="AI39" s="70"/>
      <c r="AJ39" s="70"/>
      <c r="AK39" s="70"/>
      <c r="AL39" s="70"/>
      <c r="AM39" s="70"/>
      <c r="AN39" s="70"/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>
        <v>0.8</v>
      </c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2"/>
      <c r="CG39" s="72"/>
      <c r="CH39" s="72"/>
      <c r="CI39" s="72">
        <v>1</v>
      </c>
      <c r="CJ39" s="72"/>
      <c r="CK39" s="70"/>
      <c r="CL39" s="70"/>
      <c r="CM39" s="70"/>
      <c r="CN39" s="70"/>
      <c r="CO39" s="72"/>
      <c r="CP39" s="72"/>
      <c r="CQ39" s="72"/>
      <c r="CR39" s="72">
        <v>1</v>
      </c>
      <c r="CS39" s="72"/>
      <c r="CT39" s="70"/>
      <c r="CU39" s="70"/>
      <c r="CV39" s="70"/>
      <c r="CW39" s="70"/>
      <c r="CX39" s="70"/>
      <c r="CY39" s="70"/>
      <c r="CZ39" s="70"/>
      <c r="DA39" s="70"/>
      <c r="DB39" s="82"/>
      <c r="DC39" s="82"/>
      <c r="DD39" s="82"/>
      <c r="DE39" s="90"/>
      <c r="DF39" s="13"/>
      <c r="DG39" s="13"/>
      <c r="DH39" s="13"/>
    </row>
    <row r="40" spans="1:116">
      <c r="A40" s="70" t="s">
        <v>164</v>
      </c>
      <c r="B40" s="70" t="s">
        <v>165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2"/>
      <c r="AA40" s="72"/>
      <c r="AB40" s="72"/>
      <c r="AC40" s="72"/>
      <c r="AD40" s="72"/>
      <c r="AE40" s="72"/>
      <c r="AF40" s="72"/>
      <c r="AG40" s="70"/>
      <c r="AH40" s="70"/>
      <c r="AI40" s="70"/>
      <c r="AJ40" s="70"/>
      <c r="AK40" s="70"/>
      <c r="AL40" s="70"/>
      <c r="AM40" s="70"/>
      <c r="AN40" s="70"/>
      <c r="AO40" s="70"/>
      <c r="AP40" s="70"/>
      <c r="AQ40" s="70"/>
      <c r="AR40" s="70"/>
      <c r="AS40" s="70"/>
      <c r="AT40" s="70"/>
      <c r="AU40" s="70"/>
      <c r="AV40" s="70"/>
      <c r="AW40" s="70"/>
      <c r="AX40" s="76">
        <v>0</v>
      </c>
      <c r="AY40" s="76">
        <v>0</v>
      </c>
      <c r="AZ40" s="76">
        <v>1</v>
      </c>
      <c r="BA40" s="76">
        <v>0</v>
      </c>
      <c r="BB40" s="76">
        <v>0</v>
      </c>
      <c r="BC40" s="76">
        <v>1</v>
      </c>
      <c r="BD40" s="76">
        <v>0</v>
      </c>
      <c r="BE40" s="76">
        <v>0</v>
      </c>
      <c r="BF40" s="76">
        <v>0</v>
      </c>
      <c r="BG40" s="76">
        <v>0</v>
      </c>
      <c r="BH40" s="76">
        <v>0</v>
      </c>
      <c r="BI40" s="76">
        <v>0</v>
      </c>
      <c r="BJ40" s="76">
        <v>0</v>
      </c>
      <c r="BK40" s="76">
        <v>0</v>
      </c>
      <c r="BL40" s="76">
        <v>1</v>
      </c>
      <c r="BM40" s="76">
        <v>1</v>
      </c>
      <c r="BN40" s="76">
        <v>0</v>
      </c>
      <c r="BO40" s="76">
        <v>0</v>
      </c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70"/>
      <c r="CP40" s="70"/>
      <c r="CQ40" s="70"/>
      <c r="CR40" s="70"/>
      <c r="CS40" s="70"/>
      <c r="CT40" s="70"/>
      <c r="CU40" s="70"/>
      <c r="CV40" s="70"/>
      <c r="CW40" s="75"/>
      <c r="CX40" s="70"/>
      <c r="CY40" s="72">
        <v>1</v>
      </c>
      <c r="CZ40" s="72">
        <v>1</v>
      </c>
      <c r="DA40" s="72">
        <v>1</v>
      </c>
      <c r="DB40" s="82"/>
      <c r="DC40" s="82"/>
      <c r="DD40" s="82"/>
      <c r="DE40" s="90"/>
      <c r="DF40" s="13"/>
      <c r="DG40" s="13"/>
      <c r="DH40" s="13"/>
    </row>
    <row r="41" spans="1:116">
      <c r="A41" s="70"/>
      <c r="B41" s="70" t="s">
        <v>166</v>
      </c>
      <c r="C41" s="70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2"/>
      <c r="AA41" s="72"/>
      <c r="AB41" s="72"/>
      <c r="AC41" s="72"/>
      <c r="AD41" s="72"/>
      <c r="AE41" s="72"/>
      <c r="AF41" s="72"/>
      <c r="AG41" s="70"/>
      <c r="AH41" s="70"/>
      <c r="AI41" s="70"/>
      <c r="AJ41" s="70"/>
      <c r="AK41" s="74">
        <v>0</v>
      </c>
      <c r="AL41" s="74">
        <v>10</v>
      </c>
      <c r="AM41" s="74">
        <v>10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82"/>
      <c r="DC41" s="82"/>
      <c r="DD41" s="82"/>
      <c r="DE41" s="90"/>
      <c r="DF41" s="13"/>
      <c r="DG41" s="13"/>
      <c r="DH41" s="13"/>
    </row>
    <row r="42" spans="1:116">
      <c r="A42" s="77">
        <v>160904</v>
      </c>
      <c r="B42" s="77" t="s">
        <v>167</v>
      </c>
      <c r="C42" s="70"/>
      <c r="D42" s="70"/>
      <c r="E42" s="70">
        <v>2.5</v>
      </c>
      <c r="F42" s="70"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/>
      <c r="BM42" s="70"/>
      <c r="BN42" s="70"/>
      <c r="BO42" s="70"/>
      <c r="BP42" s="74"/>
      <c r="BQ42" s="74"/>
      <c r="BR42" s="74"/>
      <c r="BS42" s="74">
        <v>5</v>
      </c>
      <c r="BT42" s="74"/>
      <c r="BU42" s="74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70"/>
      <c r="CP42" s="70"/>
      <c r="CQ42" s="70"/>
      <c r="CR42" s="70"/>
      <c r="CS42" s="70"/>
      <c r="CT42" s="70"/>
      <c r="CU42" s="70"/>
      <c r="CV42" s="70"/>
      <c r="CW42" s="70"/>
      <c r="CX42" s="70"/>
      <c r="CY42" s="70"/>
      <c r="CZ42" s="70"/>
      <c r="DA42" s="70"/>
      <c r="DB42" s="82"/>
      <c r="DC42" s="82"/>
      <c r="DD42" s="82"/>
      <c r="DE42" s="90"/>
      <c r="DF42" s="13"/>
      <c r="DG42" s="13"/>
      <c r="DH42" s="13"/>
    </row>
    <row r="43" spans="1:116">
      <c r="A43" s="70">
        <v>162713</v>
      </c>
      <c r="B43" s="70" t="s">
        <v>38</v>
      </c>
      <c r="C43" s="71" t="s">
        <v>39</v>
      </c>
      <c r="D43" s="71">
        <v>2</v>
      </c>
      <c r="E43" s="71">
        <v>3.5</v>
      </c>
      <c r="F43" s="71">
        <v>3.5</v>
      </c>
      <c r="G43" s="70"/>
      <c r="H43" s="70">
        <v>2</v>
      </c>
      <c r="I43" s="70">
        <v>2</v>
      </c>
      <c r="J43" s="70">
        <v>2</v>
      </c>
      <c r="K43" s="71" t="s">
        <v>39</v>
      </c>
      <c r="L43" s="71" t="s">
        <v>39</v>
      </c>
      <c r="M43" s="71">
        <v>2</v>
      </c>
      <c r="N43" s="71">
        <v>2</v>
      </c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4">
        <v>0</v>
      </c>
      <c r="AH43" s="74">
        <v>0</v>
      </c>
      <c r="AI43" s="74">
        <v>3</v>
      </c>
      <c r="AJ43" s="74">
        <v>3</v>
      </c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82"/>
      <c r="DC43" s="82"/>
      <c r="DD43" s="82"/>
      <c r="DE43" s="90"/>
      <c r="DF43" s="13"/>
      <c r="DG43" s="13"/>
      <c r="DH43" s="13"/>
    </row>
    <row r="44" spans="1:116">
      <c r="A44" s="70">
        <v>140203</v>
      </c>
      <c r="B44" s="70" t="s">
        <v>51</v>
      </c>
      <c r="C44" s="70"/>
      <c r="D44" s="70"/>
      <c r="E44" s="70"/>
      <c r="F44" s="70"/>
      <c r="G44" s="70">
        <v>2</v>
      </c>
      <c r="H44" s="70">
        <v>2</v>
      </c>
      <c r="I44" s="70">
        <v>2</v>
      </c>
      <c r="J44" s="70">
        <v>2</v>
      </c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/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70"/>
      <c r="CP44" s="70"/>
      <c r="CQ44" s="70"/>
      <c r="CR44" s="70"/>
      <c r="CS44" s="70"/>
      <c r="CT44" s="70">
        <v>13</v>
      </c>
      <c r="CU44" s="70">
        <v>15</v>
      </c>
      <c r="CV44" s="70">
        <v>13</v>
      </c>
      <c r="CW44" s="70"/>
      <c r="CX44" s="70"/>
      <c r="CY44" s="70"/>
      <c r="CZ44" s="70"/>
      <c r="DA44" s="70"/>
      <c r="DB44" s="82">
        <v>6</v>
      </c>
      <c r="DC44" s="82"/>
      <c r="DD44" s="82"/>
      <c r="DE44" s="90"/>
      <c r="DF44" s="13">
        <v>6</v>
      </c>
      <c r="DG44" s="13"/>
      <c r="DH44" s="13"/>
    </row>
    <row r="45" spans="1:116">
      <c r="A45" s="70">
        <v>160326</v>
      </c>
      <c r="B45" s="70" t="s">
        <v>52</v>
      </c>
      <c r="C45" s="70"/>
      <c r="D45" s="70"/>
      <c r="E45" s="70"/>
      <c r="F45" s="70"/>
      <c r="G45" s="70">
        <v>2</v>
      </c>
      <c r="H45" s="70">
        <v>2</v>
      </c>
      <c r="I45" s="70">
        <v>2</v>
      </c>
      <c r="J45" s="70">
        <v>2</v>
      </c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/>
      <c r="AJ45" s="70"/>
      <c r="AK45" s="70"/>
      <c r="AL45" s="70"/>
      <c r="AM45" s="70"/>
      <c r="AN45" s="70"/>
      <c r="AO45" s="70"/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2"/>
      <c r="CG45" s="72"/>
      <c r="CH45" s="72">
        <v>1.5</v>
      </c>
      <c r="CI45" s="72">
        <v>1.5</v>
      </c>
      <c r="CJ45" s="72">
        <v>1.5</v>
      </c>
      <c r="CK45" s="70"/>
      <c r="CL45" s="70"/>
      <c r="CM45" s="70"/>
      <c r="CN45" s="70"/>
      <c r="CO45" s="72"/>
      <c r="CP45" s="72"/>
      <c r="CQ45" s="72">
        <v>1.5</v>
      </c>
      <c r="CR45" s="72">
        <v>1.5</v>
      </c>
      <c r="CS45" s="72">
        <v>1.5</v>
      </c>
      <c r="CT45" s="70"/>
      <c r="CU45" s="70"/>
      <c r="CV45" s="70"/>
      <c r="CW45" s="70"/>
      <c r="CX45" s="70"/>
      <c r="CY45" s="70"/>
      <c r="CZ45" s="70"/>
      <c r="DA45" s="70"/>
      <c r="DB45" s="82"/>
      <c r="DC45" s="82"/>
      <c r="DD45" s="82"/>
      <c r="DE45" s="90"/>
      <c r="DF45" s="13"/>
      <c r="DG45" s="13"/>
      <c r="DH45" s="13"/>
    </row>
    <row r="46" spans="1:116">
      <c r="A46" s="70">
        <v>161105</v>
      </c>
      <c r="B46" s="70" t="s">
        <v>53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70"/>
      <c r="CP46" s="70"/>
      <c r="CQ46" s="70"/>
      <c r="CR46" s="70"/>
      <c r="CS46" s="70"/>
      <c r="CT46" s="70"/>
      <c r="CU46" s="70"/>
      <c r="CV46" s="70"/>
      <c r="CW46" s="70"/>
      <c r="CX46" s="70"/>
      <c r="CY46" s="70"/>
      <c r="CZ46" s="70"/>
      <c r="DA46" s="70"/>
      <c r="DB46" s="82"/>
      <c r="DC46" s="82"/>
      <c r="DD46" s="82"/>
      <c r="DE46" s="90"/>
      <c r="DF46" s="13"/>
      <c r="DG46" s="13"/>
      <c r="DH46" s="13"/>
    </row>
    <row r="47" spans="1:116">
      <c r="A47" s="70">
        <v>161939</v>
      </c>
      <c r="B47" s="70" t="s">
        <v>54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2"/>
      <c r="AA47" s="72">
        <v>3</v>
      </c>
      <c r="AB47" s="72">
        <v>3</v>
      </c>
      <c r="AC47" s="72">
        <v>2</v>
      </c>
      <c r="AD47" s="72">
        <v>2</v>
      </c>
      <c r="AE47" s="72">
        <v>2</v>
      </c>
      <c r="AF47" s="72">
        <v>2</v>
      </c>
      <c r="AG47" s="70"/>
      <c r="AH47" s="70"/>
      <c r="AI47" s="70"/>
      <c r="AJ47" s="70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/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2"/>
      <c r="CG47" s="72"/>
      <c r="CH47" s="72">
        <v>1</v>
      </c>
      <c r="CI47" s="72"/>
      <c r="CJ47" s="72"/>
      <c r="CK47" s="70"/>
      <c r="CL47" s="70"/>
      <c r="CM47" s="70"/>
      <c r="CN47" s="70"/>
      <c r="CO47" s="72"/>
      <c r="CP47" s="72"/>
      <c r="CQ47" s="72">
        <v>1</v>
      </c>
      <c r="CR47" s="72"/>
      <c r="CS47" s="72"/>
      <c r="CT47" s="70"/>
      <c r="CU47" s="70"/>
      <c r="CV47" s="70"/>
      <c r="CW47" s="70"/>
      <c r="CX47" s="70"/>
      <c r="CY47" s="70"/>
      <c r="CZ47" s="70"/>
      <c r="DA47" s="70"/>
      <c r="DB47" s="82"/>
      <c r="DC47" s="82"/>
      <c r="DD47" s="82"/>
      <c r="DE47" s="90"/>
      <c r="DF47" s="13"/>
      <c r="DG47" s="13"/>
      <c r="DH47" s="13"/>
    </row>
    <row r="48" spans="1:116" ht="27.6">
      <c r="A48" s="70" t="s">
        <v>55</v>
      </c>
      <c r="B48" s="79" t="s">
        <v>56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/>
      <c r="AJ48" s="70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70"/>
      <c r="CP48" s="70"/>
      <c r="CQ48" s="70"/>
      <c r="CR48" s="70"/>
      <c r="CS48" s="70"/>
      <c r="CT48" s="70"/>
      <c r="CU48" s="70"/>
      <c r="CV48" s="70"/>
      <c r="CW48" s="70"/>
      <c r="CX48" s="70"/>
      <c r="CY48" s="70"/>
      <c r="CZ48" s="70"/>
      <c r="DA48" s="70"/>
      <c r="DB48" s="82"/>
      <c r="DC48" s="82"/>
      <c r="DD48" s="82"/>
      <c r="DE48" s="90"/>
      <c r="DF48" s="13"/>
      <c r="DG48" s="13"/>
      <c r="DH48" s="13"/>
    </row>
    <row r="49" spans="1:116">
      <c r="A49" s="70" t="s">
        <v>168</v>
      </c>
      <c r="B49" s="79" t="s">
        <v>169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2">
        <v>5</v>
      </c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70"/>
      <c r="CP49" s="70"/>
      <c r="CQ49" s="70"/>
      <c r="CR49" s="70"/>
      <c r="CS49" s="70"/>
      <c r="CT49" s="70"/>
      <c r="CU49" s="70"/>
      <c r="CV49" s="70"/>
      <c r="CW49" s="70"/>
      <c r="CX49" s="70"/>
      <c r="CY49" s="70"/>
      <c r="CZ49" s="70"/>
      <c r="DA49" s="70"/>
      <c r="DB49" s="82"/>
      <c r="DC49" s="82"/>
      <c r="DD49" s="82"/>
      <c r="DE49" s="90"/>
      <c r="DF49" s="13"/>
      <c r="DG49" s="13"/>
      <c r="DH49" s="13"/>
    </row>
    <row r="50" spans="1:116">
      <c r="A50" s="70">
        <v>160825</v>
      </c>
      <c r="B50" s="70" t="s">
        <v>57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6">
        <v>1</v>
      </c>
      <c r="AY50" s="76">
        <v>1</v>
      </c>
      <c r="AZ50" s="76">
        <v>1</v>
      </c>
      <c r="BA50" s="76">
        <v>1</v>
      </c>
      <c r="BB50" s="76">
        <v>1</v>
      </c>
      <c r="BC50" s="76">
        <v>1</v>
      </c>
      <c r="BD50" s="76">
        <v>1</v>
      </c>
      <c r="BE50" s="76">
        <v>1</v>
      </c>
      <c r="BF50" s="76">
        <v>1</v>
      </c>
      <c r="BG50" s="76">
        <v>1</v>
      </c>
      <c r="BH50" s="76">
        <v>1</v>
      </c>
      <c r="BI50" s="76">
        <v>1</v>
      </c>
      <c r="BJ50" s="76">
        <v>1</v>
      </c>
      <c r="BK50" s="76">
        <v>1</v>
      </c>
      <c r="BL50" s="76">
        <v>1</v>
      </c>
      <c r="BM50" s="76">
        <v>1</v>
      </c>
      <c r="BN50" s="76">
        <v>1</v>
      </c>
      <c r="BO50" s="76">
        <v>1</v>
      </c>
      <c r="BP50" s="74">
        <v>1.5</v>
      </c>
      <c r="BQ50" s="74">
        <v>1.5</v>
      </c>
      <c r="BR50" s="74">
        <v>1.5</v>
      </c>
      <c r="BS50" s="74">
        <v>0</v>
      </c>
      <c r="BT50" s="74">
        <v>1.5</v>
      </c>
      <c r="BU50" s="74">
        <v>1.5</v>
      </c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70"/>
      <c r="CP50" s="70"/>
      <c r="CQ50" s="70"/>
      <c r="CR50" s="70"/>
      <c r="CS50" s="70"/>
      <c r="CT50" s="70"/>
      <c r="CU50" s="70"/>
      <c r="CV50" s="70"/>
      <c r="CW50" s="70"/>
      <c r="CX50" s="70"/>
      <c r="CY50" s="70"/>
      <c r="CZ50" s="70"/>
      <c r="DA50" s="70"/>
      <c r="DB50" s="82">
        <v>1</v>
      </c>
      <c r="DC50" s="82">
        <v>1</v>
      </c>
      <c r="DD50" s="82">
        <v>1</v>
      </c>
      <c r="DE50" s="90">
        <v>1</v>
      </c>
      <c r="DF50" s="13">
        <v>1</v>
      </c>
      <c r="DG50" s="13">
        <v>1</v>
      </c>
      <c r="DH50" s="13">
        <v>1</v>
      </c>
    </row>
    <row r="51" spans="1:116">
      <c r="A51" s="70">
        <v>160775</v>
      </c>
      <c r="B51" s="70" t="s">
        <v>58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6">
        <v>2.5</v>
      </c>
      <c r="AY51" s="76">
        <v>2.5</v>
      </c>
      <c r="AZ51" s="76">
        <v>2.5</v>
      </c>
      <c r="BA51" s="76">
        <v>2.5</v>
      </c>
      <c r="BB51" s="76">
        <v>2.5</v>
      </c>
      <c r="BC51" s="76">
        <v>2.5</v>
      </c>
      <c r="BD51" s="76">
        <v>2.5</v>
      </c>
      <c r="BE51" s="76">
        <v>2.5</v>
      </c>
      <c r="BF51" s="76">
        <v>2.5</v>
      </c>
      <c r="BG51" s="76">
        <v>2.5</v>
      </c>
      <c r="BH51" s="76">
        <v>2.5</v>
      </c>
      <c r="BI51" s="76">
        <v>2.5</v>
      </c>
      <c r="BJ51" s="76">
        <v>2.5</v>
      </c>
      <c r="BK51" s="76">
        <v>2.5</v>
      </c>
      <c r="BL51" s="76">
        <v>2.5</v>
      </c>
      <c r="BM51" s="76">
        <v>2.5</v>
      </c>
      <c r="BN51" s="76">
        <v>2.5</v>
      </c>
      <c r="BO51" s="76">
        <v>2.5</v>
      </c>
      <c r="BP51" s="74">
        <v>2.5</v>
      </c>
      <c r="BQ51" s="74">
        <v>2.5</v>
      </c>
      <c r="BR51" s="74">
        <v>2.5</v>
      </c>
      <c r="BS51" s="74">
        <v>0</v>
      </c>
      <c r="BT51" s="74">
        <v>2.5</v>
      </c>
      <c r="BU51" s="74">
        <v>2.5</v>
      </c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70"/>
      <c r="CP51" s="70"/>
      <c r="CQ51" s="70"/>
      <c r="CR51" s="70"/>
      <c r="CS51" s="70"/>
      <c r="CT51" s="70">
        <v>2</v>
      </c>
      <c r="CU51" s="70"/>
      <c r="CV51" s="70">
        <v>2</v>
      </c>
      <c r="CW51" s="70"/>
      <c r="CX51" s="70"/>
      <c r="CY51" s="70"/>
      <c r="CZ51" s="70"/>
      <c r="DA51" s="70"/>
      <c r="DB51" s="78">
        <v>1</v>
      </c>
      <c r="DC51" s="78">
        <v>2</v>
      </c>
      <c r="DD51" s="78">
        <v>2</v>
      </c>
      <c r="DE51" s="89">
        <v>2</v>
      </c>
      <c r="DF51" s="97">
        <v>1</v>
      </c>
      <c r="DG51" s="97">
        <v>2</v>
      </c>
      <c r="DH51" s="97">
        <v>2</v>
      </c>
    </row>
    <row r="52" spans="1:116">
      <c r="A52" s="70">
        <v>160911</v>
      </c>
      <c r="B52" s="70" t="s">
        <v>227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4"/>
      <c r="BQ52" s="74"/>
      <c r="BR52" s="74"/>
      <c r="BS52" s="74"/>
      <c r="BT52" s="74"/>
      <c r="BU52" s="74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>
        <v>1.6</v>
      </c>
      <c r="CV52" s="70"/>
      <c r="CW52" s="70"/>
      <c r="CX52" s="70"/>
      <c r="CY52" s="70"/>
      <c r="CZ52" s="70"/>
      <c r="DA52" s="70"/>
      <c r="DB52" s="82"/>
      <c r="DC52" s="82"/>
      <c r="DD52" s="82"/>
      <c r="DE52" s="90"/>
      <c r="DF52" s="13"/>
      <c r="DG52" s="13"/>
      <c r="DH52" s="13"/>
    </row>
    <row r="53" spans="1:116">
      <c r="A53" s="70">
        <v>160120</v>
      </c>
      <c r="B53" s="70" t="s">
        <v>59</v>
      </c>
      <c r="C53" s="70"/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>
        <v>1.5</v>
      </c>
      <c r="Q53" s="70">
        <v>1.5</v>
      </c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/>
      <c r="BR53" s="70"/>
      <c r="BS53" s="70"/>
      <c r="BT53" s="70"/>
      <c r="BU53" s="70"/>
      <c r="BV53" s="70"/>
      <c r="BW53" s="70"/>
      <c r="BX53" s="70"/>
      <c r="BY53" s="70"/>
      <c r="BZ53" s="70"/>
      <c r="CA53" s="70"/>
      <c r="CB53" s="70"/>
      <c r="CC53" s="70"/>
      <c r="CD53" s="70"/>
      <c r="CE53" s="70"/>
      <c r="CF53" s="72"/>
      <c r="CG53" s="72">
        <v>1.5</v>
      </c>
      <c r="CH53" s="72"/>
      <c r="CI53" s="72"/>
      <c r="CJ53" s="72"/>
      <c r="CK53" s="70"/>
      <c r="CL53" s="70"/>
      <c r="CM53" s="70"/>
      <c r="CN53" s="70"/>
      <c r="CO53" s="70"/>
      <c r="CP53" s="70">
        <v>1.5</v>
      </c>
      <c r="CQ53" s="70"/>
      <c r="CR53" s="70"/>
      <c r="CS53" s="70"/>
      <c r="CT53" s="70"/>
      <c r="CU53" s="70"/>
      <c r="CV53" s="70"/>
      <c r="CW53" s="75"/>
      <c r="CX53" s="73">
        <v>2</v>
      </c>
      <c r="CY53" s="73">
        <v>2</v>
      </c>
      <c r="CZ53" s="73">
        <v>2</v>
      </c>
      <c r="DA53" s="73">
        <v>2</v>
      </c>
      <c r="DB53" s="82"/>
      <c r="DC53" s="82"/>
      <c r="DD53" s="82"/>
      <c r="DE53" s="90"/>
      <c r="DF53" s="13"/>
      <c r="DG53" s="13"/>
      <c r="DH53" s="13"/>
    </row>
    <row r="54" spans="1:116">
      <c r="A54" s="70">
        <v>160552</v>
      </c>
      <c r="B54" s="70" t="s">
        <v>60</v>
      </c>
      <c r="C54" s="70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4">
        <v>0</v>
      </c>
      <c r="AH54" s="74">
        <v>3</v>
      </c>
      <c r="AI54" s="74">
        <v>2</v>
      </c>
      <c r="AJ54" s="74">
        <v>2</v>
      </c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/>
      <c r="CB54" s="70"/>
      <c r="CC54" s="70"/>
      <c r="CD54" s="70"/>
      <c r="CE54" s="70"/>
      <c r="CF54" s="72"/>
      <c r="CG54" s="72">
        <v>1</v>
      </c>
      <c r="CH54" s="72"/>
      <c r="CI54" s="72"/>
      <c r="CJ54" s="72"/>
      <c r="CK54" s="70"/>
      <c r="CL54" s="70"/>
      <c r="CM54" s="70"/>
      <c r="CN54" s="70"/>
      <c r="CO54" s="70"/>
      <c r="CP54" s="70">
        <v>1</v>
      </c>
      <c r="CQ54" s="70"/>
      <c r="CR54" s="70"/>
      <c r="CS54" s="70"/>
      <c r="CT54" s="70"/>
      <c r="CU54" s="70"/>
      <c r="CV54" s="70"/>
      <c r="CW54" s="70"/>
      <c r="CX54" s="70"/>
      <c r="CY54" s="70"/>
      <c r="CZ54" s="70"/>
      <c r="DA54" s="70"/>
      <c r="DB54" s="82"/>
      <c r="DC54" s="82"/>
      <c r="DD54" s="82"/>
      <c r="DE54" s="90"/>
      <c r="DF54" s="13"/>
      <c r="DG54" s="13"/>
      <c r="DH54" s="13"/>
    </row>
    <row r="55" spans="1:116">
      <c r="A55" s="70">
        <v>160910</v>
      </c>
      <c r="B55" s="70" t="s">
        <v>61</v>
      </c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/>
      <c r="AJ55" s="70"/>
      <c r="AK55" s="70"/>
      <c r="AL55" s="70"/>
      <c r="AM55" s="70"/>
      <c r="AN55" s="70"/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70"/>
      <c r="CP55" s="70"/>
      <c r="CQ55" s="70"/>
      <c r="CR55" s="70"/>
      <c r="CS55" s="70"/>
      <c r="CT55" s="70"/>
      <c r="CU55" s="70"/>
      <c r="CV55" s="70"/>
      <c r="CW55" s="70"/>
      <c r="CX55" s="70"/>
      <c r="CY55" s="70"/>
      <c r="CZ55" s="70"/>
      <c r="DA55" s="70"/>
      <c r="DB55" s="82"/>
      <c r="DC55" s="82"/>
      <c r="DD55" s="82"/>
      <c r="DE55" s="90"/>
      <c r="DF55" s="13"/>
      <c r="DG55" s="13"/>
      <c r="DH55" s="13"/>
    </row>
    <row r="56" spans="1:116">
      <c r="A56" s="70">
        <v>162788</v>
      </c>
      <c r="B56" s="70" t="s">
        <v>62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  <c r="AA56" s="70"/>
      <c r="AB56" s="70"/>
      <c r="AC56" s="70"/>
      <c r="AD56" s="70"/>
      <c r="AE56" s="70"/>
      <c r="AF56" s="70"/>
      <c r="AG56" s="70"/>
      <c r="AH56" s="70"/>
      <c r="AI56" s="70"/>
      <c r="AJ56" s="70"/>
      <c r="AK56" s="70"/>
      <c r="AL56" s="70"/>
      <c r="AM56" s="70"/>
      <c r="AN56" s="70"/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70"/>
      <c r="CP56" s="70"/>
      <c r="CQ56" s="70"/>
      <c r="CR56" s="70"/>
      <c r="CS56" s="70"/>
      <c r="CT56" s="70"/>
      <c r="CU56" s="70"/>
      <c r="CV56" s="70"/>
      <c r="CW56" s="70"/>
      <c r="CX56" s="70"/>
      <c r="CY56" s="70"/>
      <c r="CZ56" s="70"/>
      <c r="DA56" s="70"/>
      <c r="DB56" s="82"/>
      <c r="DC56" s="82"/>
      <c r="DD56" s="82"/>
      <c r="DE56" s="90"/>
      <c r="DF56" s="13"/>
      <c r="DG56" s="13"/>
      <c r="DH56" s="13"/>
    </row>
    <row r="57" spans="1:116">
      <c r="A57" s="70">
        <v>160909</v>
      </c>
      <c r="B57" s="70" t="s">
        <v>63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0"/>
      <c r="AD57" s="70"/>
      <c r="AE57" s="70"/>
      <c r="AF57" s="70"/>
      <c r="AG57" s="70"/>
      <c r="AH57" s="70"/>
      <c r="AI57" s="70"/>
      <c r="AJ57" s="70"/>
      <c r="AK57" s="70"/>
      <c r="AL57" s="70"/>
      <c r="AM57" s="70"/>
      <c r="AN57" s="70"/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70"/>
      <c r="CP57" s="70"/>
      <c r="CQ57" s="70"/>
      <c r="CR57" s="70"/>
      <c r="CS57" s="70"/>
      <c r="CT57" s="70"/>
      <c r="CU57" s="70"/>
      <c r="CV57" s="70"/>
      <c r="CW57" s="70"/>
      <c r="CX57" s="70"/>
      <c r="CY57" s="70"/>
      <c r="CZ57" s="70"/>
      <c r="DA57" s="70"/>
      <c r="DB57" s="82"/>
      <c r="DC57" s="82"/>
      <c r="DD57" s="82"/>
      <c r="DE57" s="90"/>
      <c r="DF57" s="13"/>
      <c r="DG57" s="13"/>
      <c r="DH57" s="13"/>
    </row>
    <row r="58" spans="1:116">
      <c r="A58" s="70">
        <v>161218</v>
      </c>
      <c r="B58" s="70" t="s">
        <v>64</v>
      </c>
      <c r="C58" s="70"/>
      <c r="D58" s="70"/>
      <c r="E58" s="70"/>
      <c r="F58" s="70"/>
      <c r="G58" s="70">
        <v>0.1</v>
      </c>
      <c r="H58" s="70">
        <v>0.1</v>
      </c>
      <c r="I58" s="70">
        <v>0.1</v>
      </c>
      <c r="J58" s="70">
        <v>0.1</v>
      </c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4">
        <v>0.1</v>
      </c>
      <c r="AH58" s="74">
        <v>0.1</v>
      </c>
      <c r="AI58" s="74">
        <v>0.1</v>
      </c>
      <c r="AJ58" s="74">
        <v>0.1</v>
      </c>
      <c r="AK58" s="74">
        <v>0.1</v>
      </c>
      <c r="AL58" s="74">
        <v>0.2</v>
      </c>
      <c r="AM58" s="74">
        <v>0.2</v>
      </c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4">
        <v>0.05</v>
      </c>
      <c r="BQ58" s="74">
        <v>0.05</v>
      </c>
      <c r="BR58" s="74">
        <v>0.05</v>
      </c>
      <c r="BS58" s="74">
        <v>0.05</v>
      </c>
      <c r="BT58" s="74">
        <v>0.05</v>
      </c>
      <c r="BU58" s="74">
        <v>0.05</v>
      </c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2"/>
      <c r="CG58" s="72">
        <v>0.1</v>
      </c>
      <c r="CH58" s="72">
        <v>0.1</v>
      </c>
      <c r="CI58" s="72">
        <v>0.1</v>
      </c>
      <c r="CJ58" s="72">
        <v>0.1</v>
      </c>
      <c r="CK58" s="70"/>
      <c r="CL58" s="70"/>
      <c r="CM58" s="70"/>
      <c r="CN58" s="70"/>
      <c r="CO58" s="72"/>
      <c r="CP58" s="72">
        <v>0.1</v>
      </c>
      <c r="CQ58" s="72">
        <v>0.1</v>
      </c>
      <c r="CR58" s="72">
        <v>0.1</v>
      </c>
      <c r="CS58" s="72">
        <v>0.1</v>
      </c>
      <c r="CT58" s="70"/>
      <c r="CU58" s="70"/>
      <c r="CV58" s="70"/>
      <c r="CW58" s="75">
        <v>0.1</v>
      </c>
      <c r="CX58" s="70"/>
      <c r="CY58" s="70"/>
      <c r="CZ58" s="70"/>
      <c r="DA58" s="70"/>
      <c r="DB58" s="82"/>
      <c r="DC58" s="82"/>
      <c r="DD58" s="82"/>
      <c r="DE58" s="90"/>
      <c r="DF58" s="13"/>
      <c r="DG58" s="13"/>
      <c r="DH58" s="13"/>
    </row>
    <row r="59" spans="1:116" ht="15.6">
      <c r="A59" s="70">
        <v>160514</v>
      </c>
      <c r="B59" s="70" t="s">
        <v>65</v>
      </c>
      <c r="C59" s="71">
        <v>4.5</v>
      </c>
      <c r="D59" s="71">
        <v>5</v>
      </c>
      <c r="E59" s="71">
        <v>5</v>
      </c>
      <c r="F59" s="71">
        <v>5</v>
      </c>
      <c r="G59" s="70">
        <v>4.5</v>
      </c>
      <c r="H59" s="70">
        <v>4.5</v>
      </c>
      <c r="I59" s="70">
        <v>4.5</v>
      </c>
      <c r="J59" s="70">
        <v>4.5</v>
      </c>
      <c r="K59" s="71">
        <v>4.5</v>
      </c>
      <c r="L59" s="71">
        <v>7</v>
      </c>
      <c r="M59" s="71">
        <v>4.5</v>
      </c>
      <c r="N59" s="71">
        <v>4.5</v>
      </c>
      <c r="O59" s="71">
        <v>4</v>
      </c>
      <c r="P59" s="71">
        <v>4</v>
      </c>
      <c r="Q59" s="71">
        <v>4</v>
      </c>
      <c r="R59" s="73">
        <v>4.5</v>
      </c>
      <c r="S59" s="73">
        <v>4.5</v>
      </c>
      <c r="T59" s="73">
        <v>4.5</v>
      </c>
      <c r="U59" s="73">
        <v>4.5</v>
      </c>
      <c r="V59" s="72">
        <v>5</v>
      </c>
      <c r="W59" s="73">
        <v>4.5</v>
      </c>
      <c r="X59" s="73">
        <v>4.5</v>
      </c>
      <c r="Y59" s="73">
        <v>4.5</v>
      </c>
      <c r="Z59" s="70"/>
      <c r="AA59" s="70"/>
      <c r="AB59" s="70"/>
      <c r="AC59" s="70"/>
      <c r="AD59" s="70"/>
      <c r="AE59" s="70"/>
      <c r="AF59" s="70"/>
      <c r="AG59" s="74">
        <v>4.5</v>
      </c>
      <c r="AH59" s="74">
        <v>5</v>
      </c>
      <c r="AI59" s="74">
        <v>4.5</v>
      </c>
      <c r="AJ59" s="74">
        <v>4.5</v>
      </c>
      <c r="AK59" s="74">
        <v>4</v>
      </c>
      <c r="AL59" s="74">
        <v>3.5</v>
      </c>
      <c r="AM59" s="74">
        <v>3.5</v>
      </c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6">
        <v>4</v>
      </c>
      <c r="AY59" s="76">
        <v>4</v>
      </c>
      <c r="AZ59" s="76">
        <v>4</v>
      </c>
      <c r="BA59" s="76">
        <v>4</v>
      </c>
      <c r="BB59" s="76">
        <v>4</v>
      </c>
      <c r="BC59" s="76">
        <v>4</v>
      </c>
      <c r="BD59" s="76">
        <v>4</v>
      </c>
      <c r="BE59" s="76">
        <v>4</v>
      </c>
      <c r="BF59" s="76">
        <v>4</v>
      </c>
      <c r="BG59" s="76">
        <v>4</v>
      </c>
      <c r="BH59" s="76">
        <v>4</v>
      </c>
      <c r="BI59" s="76">
        <v>4</v>
      </c>
      <c r="BJ59" s="76">
        <v>4</v>
      </c>
      <c r="BK59" s="76">
        <v>4</v>
      </c>
      <c r="BL59" s="76">
        <v>4</v>
      </c>
      <c r="BM59" s="76">
        <v>4</v>
      </c>
      <c r="BN59" s="76">
        <v>4</v>
      </c>
      <c r="BO59" s="76">
        <v>4</v>
      </c>
      <c r="BP59" s="74">
        <v>4</v>
      </c>
      <c r="BQ59" s="74">
        <v>4</v>
      </c>
      <c r="BR59" s="74">
        <v>4</v>
      </c>
      <c r="BS59" s="74">
        <v>4</v>
      </c>
      <c r="BT59" s="74">
        <v>4</v>
      </c>
      <c r="BU59" s="74">
        <v>4</v>
      </c>
      <c r="BV59" s="73">
        <v>4.5</v>
      </c>
      <c r="BW59" s="73">
        <v>4.5</v>
      </c>
      <c r="BX59" s="73">
        <v>4.5</v>
      </c>
      <c r="BY59" s="72">
        <v>5</v>
      </c>
      <c r="BZ59" s="73">
        <v>4.5</v>
      </c>
      <c r="CA59" s="73">
        <v>4.5</v>
      </c>
      <c r="CB59" s="73">
        <v>4.5</v>
      </c>
      <c r="CC59" s="73">
        <v>4.5</v>
      </c>
      <c r="CD59" s="72">
        <v>5</v>
      </c>
      <c r="CE59" s="72">
        <v>5</v>
      </c>
      <c r="CF59" s="72">
        <v>4</v>
      </c>
      <c r="CG59" s="72">
        <v>4.5</v>
      </c>
      <c r="CH59" s="72">
        <v>4.5</v>
      </c>
      <c r="CI59" s="72">
        <v>4.5</v>
      </c>
      <c r="CJ59" s="72">
        <v>4.5</v>
      </c>
      <c r="CK59" s="73">
        <v>4.5</v>
      </c>
      <c r="CL59" s="73">
        <v>4.5</v>
      </c>
      <c r="CM59" s="72">
        <v>5</v>
      </c>
      <c r="CN59" s="72">
        <v>5</v>
      </c>
      <c r="CO59" s="72">
        <v>4</v>
      </c>
      <c r="CP59" s="72">
        <v>4.5</v>
      </c>
      <c r="CQ59" s="72">
        <v>4.5</v>
      </c>
      <c r="CR59" s="72">
        <v>4.5</v>
      </c>
      <c r="CS59" s="72">
        <v>4.5</v>
      </c>
      <c r="CT59" s="70">
        <v>3</v>
      </c>
      <c r="CU59" s="70">
        <v>3</v>
      </c>
      <c r="CV59" s="70">
        <v>3</v>
      </c>
      <c r="CW59" s="75">
        <v>4.5</v>
      </c>
      <c r="CX59" s="73">
        <v>4.5</v>
      </c>
      <c r="CY59" s="73">
        <v>4.5</v>
      </c>
      <c r="CZ59" s="73">
        <v>4.5</v>
      </c>
      <c r="DA59" s="73">
        <v>4.5</v>
      </c>
      <c r="DB59" s="78">
        <v>3</v>
      </c>
      <c r="DC59" s="78">
        <v>4</v>
      </c>
      <c r="DD59" s="78">
        <v>4</v>
      </c>
      <c r="DE59" s="89">
        <v>4</v>
      </c>
      <c r="DF59" s="97">
        <v>3</v>
      </c>
      <c r="DG59" s="97">
        <v>4</v>
      </c>
      <c r="DH59" s="97">
        <v>4</v>
      </c>
      <c r="DI59" s="107">
        <v>4.5</v>
      </c>
      <c r="DJ59" s="106">
        <v>3.5</v>
      </c>
      <c r="DK59" s="106">
        <v>3.5</v>
      </c>
      <c r="DL59" s="106">
        <v>3.5</v>
      </c>
    </row>
    <row r="60" spans="1:116" ht="15.6">
      <c r="A60" s="70">
        <v>160224</v>
      </c>
      <c r="B60" s="70" t="s">
        <v>66</v>
      </c>
      <c r="C60" s="71">
        <v>3</v>
      </c>
      <c r="D60" s="71">
        <v>3</v>
      </c>
      <c r="E60" s="71">
        <v>3</v>
      </c>
      <c r="F60" s="71">
        <v>3</v>
      </c>
      <c r="G60" s="70">
        <v>3</v>
      </c>
      <c r="H60" s="70">
        <v>3</v>
      </c>
      <c r="I60" s="70">
        <v>3</v>
      </c>
      <c r="J60" s="70">
        <v>3</v>
      </c>
      <c r="K60" s="71">
        <v>3</v>
      </c>
      <c r="L60" s="71">
        <v>3</v>
      </c>
      <c r="M60" s="71">
        <v>3</v>
      </c>
      <c r="N60" s="71">
        <v>3</v>
      </c>
      <c r="O60" s="71">
        <v>3</v>
      </c>
      <c r="P60" s="71">
        <v>2</v>
      </c>
      <c r="Q60" s="71">
        <v>2</v>
      </c>
      <c r="R60" s="73">
        <v>3</v>
      </c>
      <c r="S60" s="73">
        <v>2</v>
      </c>
      <c r="T60" s="73">
        <v>2</v>
      </c>
      <c r="U60" s="73">
        <v>2</v>
      </c>
      <c r="V60" s="72">
        <v>3</v>
      </c>
      <c r="W60" s="73">
        <v>2</v>
      </c>
      <c r="X60" s="73">
        <v>2</v>
      </c>
      <c r="Y60" s="73">
        <v>2</v>
      </c>
      <c r="Z60" s="70"/>
      <c r="AA60" s="70"/>
      <c r="AB60" s="70"/>
      <c r="AC60" s="70"/>
      <c r="AD60" s="70"/>
      <c r="AE60" s="70"/>
      <c r="AF60" s="70"/>
      <c r="AG60" s="74">
        <v>3.5</v>
      </c>
      <c r="AH60" s="74">
        <v>2</v>
      </c>
      <c r="AI60" s="74">
        <v>2</v>
      </c>
      <c r="AJ60" s="74">
        <v>2</v>
      </c>
      <c r="AK60" s="74">
        <v>2</v>
      </c>
      <c r="AL60" s="74">
        <v>2</v>
      </c>
      <c r="AM60" s="74">
        <v>2</v>
      </c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6">
        <v>1</v>
      </c>
      <c r="AY60" s="76">
        <v>1</v>
      </c>
      <c r="AZ60" s="76">
        <v>1</v>
      </c>
      <c r="BA60" s="76">
        <v>1</v>
      </c>
      <c r="BB60" s="76">
        <v>1</v>
      </c>
      <c r="BC60" s="76">
        <v>1</v>
      </c>
      <c r="BD60" s="76">
        <v>1</v>
      </c>
      <c r="BE60" s="76">
        <v>1</v>
      </c>
      <c r="BF60" s="76">
        <v>1</v>
      </c>
      <c r="BG60" s="76">
        <v>1</v>
      </c>
      <c r="BH60" s="76">
        <v>1</v>
      </c>
      <c r="BI60" s="76">
        <v>1</v>
      </c>
      <c r="BJ60" s="76">
        <v>1</v>
      </c>
      <c r="BK60" s="76">
        <v>1</v>
      </c>
      <c r="BL60" s="76">
        <v>1</v>
      </c>
      <c r="BM60" s="76">
        <v>1</v>
      </c>
      <c r="BN60" s="76">
        <v>1</v>
      </c>
      <c r="BO60" s="76">
        <v>1</v>
      </c>
      <c r="BP60" s="74">
        <v>0.7</v>
      </c>
      <c r="BQ60" s="74">
        <v>0.7</v>
      </c>
      <c r="BR60" s="74">
        <v>0.7</v>
      </c>
      <c r="BS60" s="74">
        <v>0.7</v>
      </c>
      <c r="BT60" s="74">
        <v>0.7</v>
      </c>
      <c r="BU60" s="74">
        <v>0.7</v>
      </c>
      <c r="BV60" s="73">
        <v>3</v>
      </c>
      <c r="BW60" s="73">
        <v>2</v>
      </c>
      <c r="BX60" s="73">
        <v>2</v>
      </c>
      <c r="BY60" s="72">
        <v>3</v>
      </c>
      <c r="BZ60" s="73">
        <v>2</v>
      </c>
      <c r="CA60" s="73">
        <v>2</v>
      </c>
      <c r="CB60" s="73">
        <v>2</v>
      </c>
      <c r="CC60" s="73">
        <v>2</v>
      </c>
      <c r="CD60" s="72">
        <v>3</v>
      </c>
      <c r="CE60" s="72">
        <v>3</v>
      </c>
      <c r="CF60" s="72">
        <v>3</v>
      </c>
      <c r="CG60" s="72">
        <v>2</v>
      </c>
      <c r="CH60" s="72">
        <v>2.5</v>
      </c>
      <c r="CI60" s="72">
        <v>2</v>
      </c>
      <c r="CJ60" s="72">
        <v>2</v>
      </c>
      <c r="CK60" s="73">
        <v>2</v>
      </c>
      <c r="CL60" s="73">
        <v>2</v>
      </c>
      <c r="CM60" s="72">
        <v>3</v>
      </c>
      <c r="CN60" s="72">
        <v>3</v>
      </c>
      <c r="CO60" s="72">
        <v>3</v>
      </c>
      <c r="CP60" s="72">
        <v>2</v>
      </c>
      <c r="CQ60" s="72">
        <v>2.5</v>
      </c>
      <c r="CR60" s="72">
        <v>2</v>
      </c>
      <c r="CS60" s="72">
        <v>2</v>
      </c>
      <c r="CT60" s="70">
        <v>1</v>
      </c>
      <c r="CU60" s="70">
        <v>1</v>
      </c>
      <c r="CV60" s="70">
        <v>2</v>
      </c>
      <c r="CW60" s="75">
        <v>3</v>
      </c>
      <c r="CX60" s="73">
        <v>2.5</v>
      </c>
      <c r="CY60" s="73">
        <v>2.5</v>
      </c>
      <c r="CZ60" s="73">
        <v>2.5</v>
      </c>
      <c r="DA60" s="73">
        <v>2.5</v>
      </c>
      <c r="DB60" s="78">
        <v>2</v>
      </c>
      <c r="DC60" s="78">
        <v>2</v>
      </c>
      <c r="DD60" s="78">
        <v>2</v>
      </c>
      <c r="DE60" s="89">
        <v>2</v>
      </c>
      <c r="DF60" s="97">
        <v>2</v>
      </c>
      <c r="DG60" s="97">
        <v>2</v>
      </c>
      <c r="DH60" s="97">
        <v>2</v>
      </c>
      <c r="DI60" s="107">
        <v>3</v>
      </c>
      <c r="DJ60" s="106">
        <v>2</v>
      </c>
      <c r="DK60" s="106">
        <v>2</v>
      </c>
      <c r="DL60" s="106">
        <v>2</v>
      </c>
    </row>
    <row r="61" spans="1:116">
      <c r="A61" s="70">
        <v>160972</v>
      </c>
      <c r="B61" s="70" t="s">
        <v>67</v>
      </c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82"/>
      <c r="DC61" s="82"/>
      <c r="DD61" s="82"/>
      <c r="DE61" s="90"/>
      <c r="DF61" s="13"/>
      <c r="DG61" s="13"/>
      <c r="DH61" s="13"/>
    </row>
    <row r="62" spans="1:116">
      <c r="A62" s="70">
        <v>162138</v>
      </c>
      <c r="B62" s="70" t="s">
        <v>68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70"/>
      <c r="CP62" s="70"/>
      <c r="CQ62" s="70"/>
      <c r="CR62" s="70"/>
      <c r="CS62" s="70"/>
      <c r="CT62" s="70"/>
      <c r="CU62" s="70"/>
      <c r="CV62" s="70"/>
      <c r="CW62" s="70"/>
      <c r="CX62" s="70"/>
      <c r="CY62" s="70"/>
      <c r="CZ62" s="70"/>
      <c r="DA62" s="70"/>
      <c r="DB62" s="82"/>
      <c r="DC62" s="82"/>
      <c r="DD62" s="82"/>
      <c r="DE62" s="90"/>
      <c r="DF62" s="13"/>
      <c r="DG62" s="13"/>
      <c r="DH62" s="13"/>
    </row>
    <row r="63" spans="1:116">
      <c r="A63" s="70">
        <v>160243</v>
      </c>
      <c r="B63" s="70" t="s">
        <v>69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0"/>
      <c r="CS63" s="70"/>
      <c r="CT63" s="70"/>
      <c r="CU63" s="70"/>
      <c r="CV63" s="70"/>
      <c r="CW63" s="70"/>
      <c r="CX63" s="70"/>
      <c r="CY63" s="70"/>
      <c r="CZ63" s="70"/>
      <c r="DA63" s="70"/>
      <c r="DB63" s="82"/>
      <c r="DC63" s="82"/>
      <c r="DD63" s="82"/>
      <c r="DE63" s="90"/>
      <c r="DF63" s="13"/>
      <c r="DG63" s="13"/>
      <c r="DH63" s="13"/>
    </row>
    <row r="64" spans="1:116" ht="15.6">
      <c r="A64" s="70" t="s">
        <v>70</v>
      </c>
      <c r="B64" s="70" t="s">
        <v>71</v>
      </c>
      <c r="C64" s="71">
        <v>1.5</v>
      </c>
      <c r="D64" s="71">
        <v>1.5</v>
      </c>
      <c r="E64" s="71">
        <v>1.5</v>
      </c>
      <c r="F64" s="71">
        <v>1.5</v>
      </c>
      <c r="G64" s="70">
        <v>1.5</v>
      </c>
      <c r="H64" s="70">
        <v>1.5</v>
      </c>
      <c r="I64" s="70">
        <v>1.5</v>
      </c>
      <c r="J64" s="70">
        <v>1.5</v>
      </c>
      <c r="K64" s="71">
        <v>1.5</v>
      </c>
      <c r="L64" s="71">
        <v>1.5</v>
      </c>
      <c r="M64" s="71">
        <v>1.5</v>
      </c>
      <c r="N64" s="71">
        <v>1.5</v>
      </c>
      <c r="O64" s="71">
        <v>1.8</v>
      </c>
      <c r="P64" s="71">
        <v>1.5</v>
      </c>
      <c r="Q64" s="71">
        <v>1.5</v>
      </c>
      <c r="R64" s="73">
        <v>1.5</v>
      </c>
      <c r="S64" s="73">
        <v>1.5</v>
      </c>
      <c r="T64" s="73">
        <v>1.5</v>
      </c>
      <c r="U64" s="73">
        <v>1.5</v>
      </c>
      <c r="V64" s="72">
        <v>1.5</v>
      </c>
      <c r="W64" s="73">
        <v>1.5</v>
      </c>
      <c r="X64" s="73">
        <v>1.5</v>
      </c>
      <c r="Y64" s="73">
        <v>1.5</v>
      </c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/>
      <c r="BR64" s="70"/>
      <c r="BS64" s="70"/>
      <c r="BT64" s="70"/>
      <c r="BU64" s="70"/>
      <c r="BV64" s="73">
        <v>1.5</v>
      </c>
      <c r="BW64" s="73">
        <v>1.5</v>
      </c>
      <c r="BX64" s="73">
        <v>1.5</v>
      </c>
      <c r="BY64" s="72">
        <v>1.5</v>
      </c>
      <c r="BZ64" s="73">
        <v>1.5</v>
      </c>
      <c r="CA64" s="73">
        <v>1.5</v>
      </c>
      <c r="CB64" s="73">
        <v>1.5</v>
      </c>
      <c r="CC64" s="73">
        <v>1.5</v>
      </c>
      <c r="CD64" s="72">
        <v>1.5</v>
      </c>
      <c r="CE64" s="72">
        <v>1.5</v>
      </c>
      <c r="CF64" s="72">
        <v>1.8</v>
      </c>
      <c r="CG64" s="72">
        <v>1.5</v>
      </c>
      <c r="CH64" s="72">
        <v>1.5</v>
      </c>
      <c r="CI64" s="72">
        <v>1.5</v>
      </c>
      <c r="CJ64" s="72">
        <v>1.5</v>
      </c>
      <c r="CK64" s="73">
        <v>1.5</v>
      </c>
      <c r="CL64" s="73">
        <v>1.5</v>
      </c>
      <c r="CM64" s="72">
        <v>1.5</v>
      </c>
      <c r="CN64" s="72">
        <v>1.5</v>
      </c>
      <c r="CO64" s="72">
        <v>1.8</v>
      </c>
      <c r="CP64" s="72">
        <v>1.5</v>
      </c>
      <c r="CQ64" s="72">
        <v>1.5</v>
      </c>
      <c r="CR64" s="72">
        <v>1.5</v>
      </c>
      <c r="CS64" s="72">
        <v>1.5</v>
      </c>
      <c r="CT64" s="70"/>
      <c r="CU64" s="70"/>
      <c r="CV64" s="70"/>
      <c r="CW64" s="75">
        <v>1.5</v>
      </c>
      <c r="CX64" s="73">
        <v>1.5</v>
      </c>
      <c r="CY64" s="73">
        <v>1.5</v>
      </c>
      <c r="CZ64" s="73">
        <v>1.5</v>
      </c>
      <c r="DA64" s="73">
        <v>1.5</v>
      </c>
      <c r="DB64" s="78">
        <v>2</v>
      </c>
      <c r="DC64" s="78">
        <v>2</v>
      </c>
      <c r="DD64" s="78">
        <v>2</v>
      </c>
      <c r="DE64" s="89">
        <v>2</v>
      </c>
      <c r="DF64" s="97">
        <v>2</v>
      </c>
      <c r="DG64" s="97">
        <v>2</v>
      </c>
      <c r="DH64" s="97">
        <v>2</v>
      </c>
      <c r="DI64" s="109">
        <v>1.5</v>
      </c>
      <c r="DJ64" s="108">
        <v>1.5</v>
      </c>
      <c r="DK64" s="108">
        <v>1.5</v>
      </c>
      <c r="DL64" s="108">
        <v>1.5</v>
      </c>
    </row>
    <row r="65" spans="1:116" ht="15.6">
      <c r="A65" s="70">
        <v>160727</v>
      </c>
      <c r="B65" s="70" t="s">
        <v>72</v>
      </c>
      <c r="C65" s="71">
        <v>2.75</v>
      </c>
      <c r="D65" s="71">
        <v>2.75</v>
      </c>
      <c r="E65" s="71">
        <v>2.75</v>
      </c>
      <c r="F65" s="71">
        <v>2.75</v>
      </c>
      <c r="G65" s="70">
        <v>2.75</v>
      </c>
      <c r="H65" s="70">
        <v>2.75</v>
      </c>
      <c r="I65" s="70">
        <v>2.75</v>
      </c>
      <c r="J65" s="70">
        <v>2.75</v>
      </c>
      <c r="K65" s="71">
        <v>2.75</v>
      </c>
      <c r="L65" s="71">
        <v>2.75</v>
      </c>
      <c r="M65" s="71">
        <v>2.75</v>
      </c>
      <c r="N65" s="71">
        <v>2.75</v>
      </c>
      <c r="O65" s="71">
        <v>2.5</v>
      </c>
      <c r="P65" s="71">
        <v>2.5</v>
      </c>
      <c r="Q65" s="71">
        <v>2.5</v>
      </c>
      <c r="R65" s="73">
        <v>2.75</v>
      </c>
      <c r="S65" s="73">
        <v>2.75</v>
      </c>
      <c r="T65" s="73">
        <v>2.5</v>
      </c>
      <c r="U65" s="73">
        <v>2.5</v>
      </c>
      <c r="V65" s="72">
        <v>2.75</v>
      </c>
      <c r="W65" s="73">
        <v>2.5</v>
      </c>
      <c r="X65" s="73">
        <v>2.5</v>
      </c>
      <c r="Y65" s="73">
        <v>2.5</v>
      </c>
      <c r="Z65" s="70"/>
      <c r="AA65" s="70"/>
      <c r="AB65" s="70"/>
      <c r="AC65" s="70"/>
      <c r="AD65" s="70"/>
      <c r="AE65" s="70"/>
      <c r="AF65" s="70"/>
      <c r="AG65" s="74">
        <v>2.2000000000000002</v>
      </c>
      <c r="AH65" s="74">
        <v>2</v>
      </c>
      <c r="AI65" s="74">
        <v>2</v>
      </c>
      <c r="AJ65" s="74">
        <v>2.5</v>
      </c>
      <c r="AK65" s="74">
        <v>1.5</v>
      </c>
      <c r="AL65" s="74">
        <v>0.4</v>
      </c>
      <c r="AM65" s="74">
        <v>0.4</v>
      </c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6">
        <v>1.5</v>
      </c>
      <c r="AY65" s="76">
        <v>1.5</v>
      </c>
      <c r="AZ65" s="76">
        <v>1.5</v>
      </c>
      <c r="BA65" s="76">
        <v>1.5</v>
      </c>
      <c r="BB65" s="76">
        <v>1.5</v>
      </c>
      <c r="BC65" s="76">
        <v>1.5</v>
      </c>
      <c r="BD65" s="76">
        <v>1.5</v>
      </c>
      <c r="BE65" s="76">
        <v>1.5</v>
      </c>
      <c r="BF65" s="76">
        <v>1.5</v>
      </c>
      <c r="BG65" s="76">
        <v>1.5</v>
      </c>
      <c r="BH65" s="76">
        <v>1.5</v>
      </c>
      <c r="BI65" s="76">
        <v>1.5</v>
      </c>
      <c r="BJ65" s="76">
        <v>1.5</v>
      </c>
      <c r="BK65" s="76">
        <v>1.5</v>
      </c>
      <c r="BL65" s="76">
        <v>1.5</v>
      </c>
      <c r="BM65" s="76">
        <v>1.5</v>
      </c>
      <c r="BN65" s="76">
        <v>1.5</v>
      </c>
      <c r="BO65" s="76">
        <v>1.5</v>
      </c>
      <c r="BP65" s="74">
        <v>1.5</v>
      </c>
      <c r="BQ65" s="74">
        <v>1.5</v>
      </c>
      <c r="BR65" s="74">
        <v>1.5</v>
      </c>
      <c r="BS65" s="74">
        <v>1.5</v>
      </c>
      <c r="BT65" s="74">
        <v>1.5</v>
      </c>
      <c r="BU65" s="74">
        <v>1.5</v>
      </c>
      <c r="BV65" s="73">
        <v>2.75</v>
      </c>
      <c r="BW65" s="73">
        <v>2.75</v>
      </c>
      <c r="BX65" s="73">
        <v>2.5</v>
      </c>
      <c r="BY65" s="72">
        <v>2.75</v>
      </c>
      <c r="BZ65" s="73">
        <v>2.5</v>
      </c>
      <c r="CA65" s="73">
        <v>2.5</v>
      </c>
      <c r="CB65" s="73">
        <v>2.75</v>
      </c>
      <c r="CC65" s="73">
        <v>2.5</v>
      </c>
      <c r="CD65" s="72">
        <v>2.75</v>
      </c>
      <c r="CE65" s="72">
        <v>2.75</v>
      </c>
      <c r="CF65" s="72">
        <v>2.5</v>
      </c>
      <c r="CG65" s="72">
        <v>2</v>
      </c>
      <c r="CH65" s="72">
        <v>2.5</v>
      </c>
      <c r="CI65" s="72">
        <v>2.5</v>
      </c>
      <c r="CJ65" s="72">
        <v>2.5</v>
      </c>
      <c r="CK65" s="73">
        <v>2.75</v>
      </c>
      <c r="CL65" s="73">
        <v>2.5</v>
      </c>
      <c r="CM65" s="72">
        <v>2.75</v>
      </c>
      <c r="CN65" s="72">
        <v>2.75</v>
      </c>
      <c r="CO65" s="72">
        <v>2.5</v>
      </c>
      <c r="CP65" s="72">
        <v>2</v>
      </c>
      <c r="CQ65" s="72">
        <v>2.5</v>
      </c>
      <c r="CR65" s="72">
        <v>2.5</v>
      </c>
      <c r="CS65" s="72">
        <v>2.5</v>
      </c>
      <c r="CT65" s="70">
        <v>0.8</v>
      </c>
      <c r="CU65" s="70">
        <v>1</v>
      </c>
      <c r="CV65" s="70">
        <v>1.25</v>
      </c>
      <c r="CW65" s="75">
        <v>2.75</v>
      </c>
      <c r="CX65" s="73">
        <v>2.5</v>
      </c>
      <c r="CY65" s="73">
        <v>2.5</v>
      </c>
      <c r="CZ65" s="73">
        <v>2.5</v>
      </c>
      <c r="DA65" s="73">
        <v>2.5</v>
      </c>
      <c r="DB65" s="78">
        <v>3.5</v>
      </c>
      <c r="DC65" s="78">
        <v>3.5</v>
      </c>
      <c r="DD65" s="78">
        <v>3.5</v>
      </c>
      <c r="DE65" s="89">
        <v>3.5</v>
      </c>
      <c r="DF65" s="97">
        <v>3.5</v>
      </c>
      <c r="DG65" s="97">
        <v>3.5</v>
      </c>
      <c r="DH65" s="97">
        <v>3.5</v>
      </c>
      <c r="DI65" s="109">
        <v>2.75</v>
      </c>
      <c r="DJ65" s="108">
        <v>2.75</v>
      </c>
      <c r="DK65" s="108">
        <v>2.75</v>
      </c>
      <c r="DL65" s="108">
        <v>2.75</v>
      </c>
    </row>
    <row r="66" spans="1:116" ht="15.6">
      <c r="A66" s="70">
        <v>160280</v>
      </c>
      <c r="B66" s="70" t="s">
        <v>73</v>
      </c>
      <c r="C66" s="71">
        <v>1</v>
      </c>
      <c r="D66" s="71">
        <v>1.5</v>
      </c>
      <c r="E66" s="71">
        <v>1.5</v>
      </c>
      <c r="F66" s="71">
        <v>1.5</v>
      </c>
      <c r="G66" s="70">
        <v>1</v>
      </c>
      <c r="H66" s="70">
        <v>1</v>
      </c>
      <c r="I66" s="70">
        <v>1</v>
      </c>
      <c r="J66" s="70">
        <v>1</v>
      </c>
      <c r="K66" s="71">
        <v>1</v>
      </c>
      <c r="L66" s="71">
        <v>1.5</v>
      </c>
      <c r="M66" s="71">
        <v>1.5</v>
      </c>
      <c r="N66" s="71">
        <v>1.5</v>
      </c>
      <c r="O66" s="71">
        <v>1.5</v>
      </c>
      <c r="P66" s="71">
        <v>1.5</v>
      </c>
      <c r="Q66" s="71">
        <v>1.5</v>
      </c>
      <c r="R66" s="73">
        <v>1</v>
      </c>
      <c r="S66" s="73">
        <v>1</v>
      </c>
      <c r="T66" s="73">
        <v>1.5</v>
      </c>
      <c r="U66" s="73">
        <v>1.5</v>
      </c>
      <c r="V66" s="72">
        <v>1.5</v>
      </c>
      <c r="W66" s="73">
        <v>1.5</v>
      </c>
      <c r="X66" s="73">
        <v>1.5</v>
      </c>
      <c r="Y66" s="73">
        <v>1.5</v>
      </c>
      <c r="Z66" s="70"/>
      <c r="AA66" s="70"/>
      <c r="AB66" s="70"/>
      <c r="AC66" s="70"/>
      <c r="AD66" s="70"/>
      <c r="AE66" s="70"/>
      <c r="AF66" s="70"/>
      <c r="AG66" s="74">
        <v>0.65</v>
      </c>
      <c r="AH66" s="74">
        <v>1.5</v>
      </c>
      <c r="AI66" s="74">
        <v>1.5</v>
      </c>
      <c r="AJ66" s="74">
        <v>1.5</v>
      </c>
      <c r="AK66" s="74">
        <v>1.25</v>
      </c>
      <c r="AL66" s="74">
        <v>1.5</v>
      </c>
      <c r="AM66" s="74">
        <v>1.5</v>
      </c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2">
        <v>2</v>
      </c>
      <c r="AY66" s="72">
        <v>2</v>
      </c>
      <c r="AZ66" s="72">
        <v>2</v>
      </c>
      <c r="BA66" s="72">
        <v>2</v>
      </c>
      <c r="BB66" s="72">
        <v>2</v>
      </c>
      <c r="BC66" s="72">
        <v>2</v>
      </c>
      <c r="BD66" s="72">
        <v>2</v>
      </c>
      <c r="BE66" s="72">
        <v>2</v>
      </c>
      <c r="BF66" s="72">
        <v>2</v>
      </c>
      <c r="BG66" s="72">
        <v>2</v>
      </c>
      <c r="BH66" s="72">
        <v>2</v>
      </c>
      <c r="BI66" s="72">
        <v>2</v>
      </c>
      <c r="BJ66" s="72">
        <v>2</v>
      </c>
      <c r="BK66" s="72">
        <v>2</v>
      </c>
      <c r="BL66" s="72">
        <v>2</v>
      </c>
      <c r="BM66" s="72">
        <v>2</v>
      </c>
      <c r="BN66" s="72">
        <v>2</v>
      </c>
      <c r="BO66" s="72">
        <v>2</v>
      </c>
      <c r="BP66" s="74">
        <v>1.7</v>
      </c>
      <c r="BQ66" s="74">
        <v>1.7</v>
      </c>
      <c r="BR66" s="74">
        <v>1.7</v>
      </c>
      <c r="BS66" s="74">
        <v>1.7</v>
      </c>
      <c r="BT66" s="74">
        <v>1.7</v>
      </c>
      <c r="BU66" s="74">
        <v>1.7</v>
      </c>
      <c r="BV66" s="73">
        <v>1</v>
      </c>
      <c r="BW66" s="73">
        <v>1</v>
      </c>
      <c r="BX66" s="73">
        <v>1.5</v>
      </c>
      <c r="BY66" s="72">
        <v>1.5</v>
      </c>
      <c r="BZ66" s="73">
        <v>1.5</v>
      </c>
      <c r="CA66" s="73">
        <v>1.5</v>
      </c>
      <c r="CB66" s="73">
        <v>1</v>
      </c>
      <c r="CC66" s="73">
        <v>1.5</v>
      </c>
      <c r="CD66" s="72">
        <v>1.5</v>
      </c>
      <c r="CE66" s="72">
        <v>1.5</v>
      </c>
      <c r="CF66" s="72">
        <v>1.5</v>
      </c>
      <c r="CG66" s="72">
        <v>0.5</v>
      </c>
      <c r="CH66" s="72">
        <v>1.5</v>
      </c>
      <c r="CI66" s="72">
        <v>1.5</v>
      </c>
      <c r="CJ66" s="72">
        <v>1.5</v>
      </c>
      <c r="CK66" s="73">
        <v>1</v>
      </c>
      <c r="CL66" s="73">
        <v>1.5</v>
      </c>
      <c r="CM66" s="72">
        <v>1.5</v>
      </c>
      <c r="CN66" s="72">
        <v>1.5</v>
      </c>
      <c r="CO66" s="72">
        <v>1.5</v>
      </c>
      <c r="CP66" s="72">
        <v>0.5</v>
      </c>
      <c r="CQ66" s="72">
        <v>1.5</v>
      </c>
      <c r="CR66" s="72">
        <v>1.5</v>
      </c>
      <c r="CS66" s="72">
        <v>1.5</v>
      </c>
      <c r="CT66" s="70">
        <v>0.75</v>
      </c>
      <c r="CU66" s="70">
        <v>1</v>
      </c>
      <c r="CV66" s="70">
        <v>0.75</v>
      </c>
      <c r="CW66" s="75">
        <v>1</v>
      </c>
      <c r="CX66" s="73">
        <v>1.5</v>
      </c>
      <c r="CY66" s="73">
        <v>1.5</v>
      </c>
      <c r="CZ66" s="73">
        <v>1.5</v>
      </c>
      <c r="DA66" s="73">
        <v>1.5</v>
      </c>
      <c r="DB66" s="78">
        <v>2</v>
      </c>
      <c r="DC66" s="78">
        <v>2</v>
      </c>
      <c r="DD66" s="78">
        <v>2</v>
      </c>
      <c r="DE66" s="89">
        <v>2</v>
      </c>
      <c r="DF66" s="97">
        <v>2</v>
      </c>
      <c r="DG66" s="97">
        <v>2</v>
      </c>
      <c r="DH66" s="97">
        <v>2</v>
      </c>
      <c r="DI66" s="109">
        <v>1</v>
      </c>
      <c r="DJ66" s="108">
        <v>1.5</v>
      </c>
      <c r="DK66" s="108">
        <v>1.5</v>
      </c>
      <c r="DL66" s="108">
        <v>1.5</v>
      </c>
    </row>
    <row r="67" spans="1:116">
      <c r="A67" s="70">
        <v>160582</v>
      </c>
      <c r="B67" s="77" t="s">
        <v>170</v>
      </c>
      <c r="C67" s="71"/>
      <c r="D67" s="71"/>
      <c r="E67" s="71"/>
      <c r="F67" s="71"/>
      <c r="G67" s="70"/>
      <c r="H67" s="70"/>
      <c r="I67" s="70"/>
      <c r="J67" s="70"/>
      <c r="K67" s="71"/>
      <c r="L67" s="71"/>
      <c r="M67" s="71"/>
      <c r="N67" s="71"/>
      <c r="O67" s="71"/>
      <c r="P67" s="71"/>
      <c r="Q67" s="71"/>
      <c r="R67" s="73"/>
      <c r="S67" s="73"/>
      <c r="T67" s="73"/>
      <c r="U67" s="73"/>
      <c r="V67" s="72"/>
      <c r="W67" s="73"/>
      <c r="X67" s="73"/>
      <c r="Y67" s="73"/>
      <c r="Z67" s="70"/>
      <c r="AA67" s="70"/>
      <c r="AB67" s="70"/>
      <c r="AC67" s="70"/>
      <c r="AD67" s="70"/>
      <c r="AE67" s="70"/>
      <c r="AF67" s="70"/>
      <c r="AG67" s="74">
        <v>2</v>
      </c>
      <c r="AH67" s="74">
        <v>2</v>
      </c>
      <c r="AI67" s="74">
        <v>1.5</v>
      </c>
      <c r="AJ67" s="74">
        <v>1.5</v>
      </c>
      <c r="AK67" s="74">
        <v>0.7</v>
      </c>
      <c r="AL67" s="74">
        <v>2</v>
      </c>
      <c r="AM67" s="74">
        <v>2</v>
      </c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70"/>
      <c r="CP67" s="70"/>
      <c r="CQ67" s="70"/>
      <c r="CR67" s="70"/>
      <c r="CS67" s="70"/>
      <c r="CT67" s="70"/>
      <c r="CU67" s="70"/>
      <c r="CV67" s="70"/>
      <c r="CW67" s="70"/>
      <c r="CX67" s="70"/>
      <c r="CY67" s="70"/>
      <c r="CZ67" s="70"/>
      <c r="DA67" s="70"/>
      <c r="DB67" s="82"/>
      <c r="DC67" s="82"/>
      <c r="DD67" s="82"/>
      <c r="DE67" s="90"/>
      <c r="DF67" s="13"/>
      <c r="DG67" s="13"/>
      <c r="DH67" s="13"/>
    </row>
    <row r="68" spans="1:116">
      <c r="A68" s="70">
        <v>161871</v>
      </c>
      <c r="B68" s="70" t="s">
        <v>74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  <c r="AA68" s="70"/>
      <c r="AB68" s="70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6">
        <v>4.5</v>
      </c>
      <c r="AO68" s="76">
        <v>4.5</v>
      </c>
      <c r="AP68" s="76">
        <v>4.5</v>
      </c>
      <c r="AQ68" s="76">
        <v>3.88</v>
      </c>
      <c r="AR68" s="76">
        <v>3.88</v>
      </c>
      <c r="AS68" s="76">
        <v>3.88</v>
      </c>
      <c r="AT68" s="76">
        <v>3.25</v>
      </c>
      <c r="AU68" s="76">
        <v>3.25</v>
      </c>
      <c r="AV68" s="76">
        <v>3.25</v>
      </c>
      <c r="AW68" s="76">
        <v>4.5</v>
      </c>
      <c r="AX68" s="76">
        <v>4.5</v>
      </c>
      <c r="AY68" s="76">
        <v>4.5</v>
      </c>
      <c r="AZ68" s="76">
        <v>3.25</v>
      </c>
      <c r="BA68" s="76">
        <v>3.25</v>
      </c>
      <c r="BB68" s="76">
        <v>4.5</v>
      </c>
      <c r="BC68" s="76">
        <v>3.9</v>
      </c>
      <c r="BD68" s="76">
        <v>4.5</v>
      </c>
      <c r="BE68" s="72">
        <v>4.5</v>
      </c>
      <c r="BF68" s="72">
        <v>3.88</v>
      </c>
      <c r="BG68" s="72">
        <v>3.25</v>
      </c>
      <c r="BH68" s="76">
        <v>4.5</v>
      </c>
      <c r="BI68" s="72">
        <v>4.5</v>
      </c>
      <c r="BJ68" s="72">
        <v>3.88</v>
      </c>
      <c r="BK68" s="72">
        <v>3.25</v>
      </c>
      <c r="BL68" s="76">
        <v>3.25</v>
      </c>
      <c r="BM68" s="76">
        <v>3.88</v>
      </c>
      <c r="BN68" s="76">
        <v>4.5</v>
      </c>
      <c r="BO68" s="76">
        <v>4</v>
      </c>
      <c r="BP68" s="74">
        <v>4.5</v>
      </c>
      <c r="BQ68" s="74">
        <v>4.5</v>
      </c>
      <c r="BR68" s="74">
        <v>3.75</v>
      </c>
      <c r="BS68" s="74">
        <v>4.5</v>
      </c>
      <c r="BT68" s="74">
        <v>4.5</v>
      </c>
      <c r="BU68" s="74">
        <v>3.75</v>
      </c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70"/>
      <c r="CP68" s="70"/>
      <c r="CQ68" s="70"/>
      <c r="CR68" s="70"/>
      <c r="CS68" s="70"/>
      <c r="CT68" s="70"/>
      <c r="CU68" s="70">
        <v>1.6</v>
      </c>
      <c r="CV68" s="70"/>
      <c r="CW68" s="70"/>
      <c r="CX68" s="70"/>
      <c r="CY68" s="70"/>
      <c r="CZ68" s="70"/>
      <c r="DA68" s="70"/>
      <c r="DB68" s="82"/>
      <c r="DC68" s="82"/>
      <c r="DD68" s="82"/>
      <c r="DE68" s="90"/>
      <c r="DF68" s="13"/>
      <c r="DG68" s="13"/>
      <c r="DH68" s="13"/>
    </row>
    <row r="69" spans="1:116">
      <c r="A69" s="70">
        <v>160612</v>
      </c>
      <c r="B69" s="70" t="s">
        <v>75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  <c r="AA69" s="70"/>
      <c r="AB69" s="70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/>
      <c r="CD69" s="70"/>
      <c r="CE69" s="70"/>
      <c r="CF69" s="70"/>
      <c r="CG69" s="70"/>
      <c r="CH69" s="70"/>
      <c r="CI69" s="70"/>
      <c r="CJ69" s="70"/>
      <c r="CK69" s="70"/>
      <c r="CL69" s="70"/>
      <c r="CM69" s="70"/>
      <c r="CN69" s="70"/>
      <c r="CO69" s="70"/>
      <c r="CP69" s="70"/>
      <c r="CQ69" s="70"/>
      <c r="CR69" s="70"/>
      <c r="CS69" s="70"/>
      <c r="CT69" s="70">
        <v>2.25</v>
      </c>
      <c r="CU69" s="70"/>
      <c r="CV69" s="72">
        <v>1</v>
      </c>
      <c r="CW69" s="70"/>
      <c r="CX69" s="70"/>
      <c r="CY69" s="70"/>
      <c r="CZ69" s="70"/>
      <c r="DA69" s="70"/>
      <c r="DB69" s="82"/>
      <c r="DC69" s="82"/>
      <c r="DD69" s="82"/>
      <c r="DE69" s="90"/>
      <c r="DF69" s="13"/>
      <c r="DG69" s="13"/>
      <c r="DH69" s="13"/>
    </row>
    <row r="70" spans="1:116" ht="15.6">
      <c r="A70" s="70">
        <v>160108</v>
      </c>
      <c r="B70" s="70" t="s">
        <v>76</v>
      </c>
      <c r="C70" s="71">
        <v>1.2</v>
      </c>
      <c r="D70" s="71">
        <v>1.2</v>
      </c>
      <c r="E70" s="71">
        <v>1.2</v>
      </c>
      <c r="F70" s="71">
        <v>1.2</v>
      </c>
      <c r="G70" s="70">
        <v>1.2</v>
      </c>
      <c r="H70" s="70">
        <v>1.2</v>
      </c>
      <c r="I70" s="70">
        <v>1.2</v>
      </c>
      <c r="J70" s="70">
        <v>1.2</v>
      </c>
      <c r="K70" s="71">
        <v>1.2</v>
      </c>
      <c r="L70" s="71">
        <v>1.1000000000000001</v>
      </c>
      <c r="M70" s="71">
        <v>1.2</v>
      </c>
      <c r="N70" s="71">
        <v>1.2</v>
      </c>
      <c r="O70" s="71">
        <v>1.2</v>
      </c>
      <c r="P70" s="71">
        <v>1.2</v>
      </c>
      <c r="Q70" s="71">
        <v>1.2</v>
      </c>
      <c r="R70" s="73">
        <v>1.2</v>
      </c>
      <c r="S70" s="73">
        <v>1.75</v>
      </c>
      <c r="T70" s="73">
        <v>1.3</v>
      </c>
      <c r="U70" s="73">
        <v>1.3</v>
      </c>
      <c r="V70" s="72">
        <v>1.2</v>
      </c>
      <c r="W70" s="73">
        <v>1.2</v>
      </c>
      <c r="X70" s="73">
        <v>1.1000000000000001</v>
      </c>
      <c r="Y70" s="73">
        <v>1.1000000000000001</v>
      </c>
      <c r="Z70" s="72">
        <v>1.2</v>
      </c>
      <c r="AA70" s="72">
        <v>1</v>
      </c>
      <c r="AB70" s="72">
        <v>1</v>
      </c>
      <c r="AC70" s="72">
        <v>1.3</v>
      </c>
      <c r="AD70" s="72">
        <v>1.5</v>
      </c>
      <c r="AE70" s="72">
        <v>1.4</v>
      </c>
      <c r="AF70" s="72">
        <v>1.5</v>
      </c>
      <c r="AG70" s="74">
        <v>1.3</v>
      </c>
      <c r="AH70" s="74">
        <v>1.3</v>
      </c>
      <c r="AI70" s="74">
        <v>1.4</v>
      </c>
      <c r="AJ70" s="74">
        <v>1.4</v>
      </c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/>
      <c r="BR70" s="70"/>
      <c r="BS70" s="70"/>
      <c r="BT70" s="70"/>
      <c r="BU70" s="70"/>
      <c r="BV70" s="73">
        <v>1.2</v>
      </c>
      <c r="BW70" s="73">
        <v>1.75</v>
      </c>
      <c r="BX70" s="73">
        <v>1.3</v>
      </c>
      <c r="BY70" s="72">
        <v>1.2</v>
      </c>
      <c r="BZ70" s="73">
        <v>1.1000000000000001</v>
      </c>
      <c r="CA70" s="73">
        <v>1.1000000000000001</v>
      </c>
      <c r="CB70" s="73">
        <v>1.75</v>
      </c>
      <c r="CC70" s="73">
        <v>1.2</v>
      </c>
      <c r="CD70" s="72">
        <v>1.2</v>
      </c>
      <c r="CE70" s="72">
        <v>1.2</v>
      </c>
      <c r="CF70" s="72">
        <v>1.2</v>
      </c>
      <c r="CG70" s="72">
        <v>1</v>
      </c>
      <c r="CH70" s="72">
        <v>1.4</v>
      </c>
      <c r="CI70" s="72">
        <v>1.5</v>
      </c>
      <c r="CJ70" s="72">
        <v>1.3</v>
      </c>
      <c r="CK70" s="73">
        <v>1.75</v>
      </c>
      <c r="CL70" s="73">
        <v>1.2</v>
      </c>
      <c r="CM70" s="72">
        <v>1.2</v>
      </c>
      <c r="CN70" s="72">
        <v>1.2</v>
      </c>
      <c r="CO70" s="72">
        <v>1.2</v>
      </c>
      <c r="CP70" s="72">
        <v>1</v>
      </c>
      <c r="CQ70" s="72">
        <v>1.4</v>
      </c>
      <c r="CR70" s="72">
        <v>1.5</v>
      </c>
      <c r="CS70" s="72">
        <v>1.3</v>
      </c>
      <c r="CT70" s="70">
        <v>0.6</v>
      </c>
      <c r="CU70" s="70">
        <v>1.4</v>
      </c>
      <c r="CV70" s="72">
        <v>1</v>
      </c>
      <c r="CW70" s="75">
        <v>1.2</v>
      </c>
      <c r="CX70" s="73">
        <v>1.35</v>
      </c>
      <c r="CY70" s="73">
        <v>1.35</v>
      </c>
      <c r="CZ70" s="73">
        <v>1.2</v>
      </c>
      <c r="DA70" s="73">
        <v>1.35</v>
      </c>
      <c r="DB70" s="78">
        <v>1.4</v>
      </c>
      <c r="DC70" s="78">
        <v>1.3</v>
      </c>
      <c r="DD70" s="78">
        <v>1.3</v>
      </c>
      <c r="DE70" s="89">
        <v>1.3</v>
      </c>
      <c r="DF70" s="97">
        <v>1.4</v>
      </c>
      <c r="DG70" s="97">
        <v>1.4</v>
      </c>
      <c r="DH70" s="97">
        <v>1.4</v>
      </c>
      <c r="DI70" s="112">
        <v>1.1000000000000001</v>
      </c>
      <c r="DJ70" s="111">
        <v>1.2</v>
      </c>
      <c r="DK70" s="111">
        <v>1.2</v>
      </c>
      <c r="DL70" s="111">
        <v>1.2</v>
      </c>
    </row>
    <row r="71" spans="1:116">
      <c r="A71" s="70">
        <v>160146</v>
      </c>
      <c r="B71" s="70" t="s">
        <v>77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0"/>
      <c r="P71" s="70"/>
      <c r="Q71" s="71">
        <v>0.4</v>
      </c>
      <c r="R71" s="70"/>
      <c r="S71" s="70"/>
      <c r="T71" s="70"/>
      <c r="U71" s="70"/>
      <c r="V71" s="70"/>
      <c r="W71" s="70"/>
      <c r="X71" s="70"/>
      <c r="Y71" s="70"/>
      <c r="Z71" s="72"/>
      <c r="AA71" s="72">
        <v>0.3</v>
      </c>
      <c r="AB71" s="72">
        <v>0.3</v>
      </c>
      <c r="AC71" s="72">
        <v>0.5</v>
      </c>
      <c r="AD71" s="72">
        <v>0.5</v>
      </c>
      <c r="AE71" s="72">
        <v>0.5</v>
      </c>
      <c r="AF71" s="72">
        <v>0.5</v>
      </c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70"/>
      <c r="BX71" s="70"/>
      <c r="BY71" s="70"/>
      <c r="BZ71" s="70"/>
      <c r="CA71" s="70"/>
      <c r="CB71" s="73"/>
      <c r="CC71" s="73">
        <v>0</v>
      </c>
      <c r="CD71" s="73">
        <v>0</v>
      </c>
      <c r="CE71" s="73">
        <v>0.2</v>
      </c>
      <c r="CF71" s="72"/>
      <c r="CG71" s="72">
        <v>0.4</v>
      </c>
      <c r="CH71" s="72">
        <v>0.15</v>
      </c>
      <c r="CI71" s="72">
        <v>0.15</v>
      </c>
      <c r="CJ71" s="72">
        <v>0.15</v>
      </c>
      <c r="CK71" s="73"/>
      <c r="CL71" s="73">
        <v>0</v>
      </c>
      <c r="CM71" s="73">
        <v>0</v>
      </c>
      <c r="CN71" s="73">
        <v>0.2</v>
      </c>
      <c r="CO71" s="72"/>
      <c r="CP71" s="72">
        <v>0.4</v>
      </c>
      <c r="CQ71" s="72">
        <v>0.15</v>
      </c>
      <c r="CR71" s="72">
        <v>0.15</v>
      </c>
      <c r="CS71" s="72">
        <v>0.15</v>
      </c>
      <c r="CT71" s="70"/>
      <c r="CU71" s="70"/>
      <c r="CV71" s="70"/>
      <c r="CW71" s="75"/>
      <c r="CX71" s="72">
        <v>0.3</v>
      </c>
      <c r="CY71" s="72">
        <v>0.3</v>
      </c>
      <c r="CZ71" s="72"/>
      <c r="DA71" s="72">
        <v>0.3</v>
      </c>
      <c r="DB71" s="78">
        <v>0.2</v>
      </c>
      <c r="DC71" s="78">
        <v>0.2</v>
      </c>
      <c r="DD71" s="78"/>
      <c r="DE71" s="89"/>
      <c r="DF71" s="97">
        <v>0.2</v>
      </c>
      <c r="DG71" s="97"/>
      <c r="DH71" s="97"/>
    </row>
    <row r="72" spans="1:116">
      <c r="A72" s="70">
        <v>160148</v>
      </c>
      <c r="B72" s="70" t="s">
        <v>171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0"/>
      <c r="P72" s="70"/>
      <c r="Q72" s="71"/>
      <c r="R72" s="70"/>
      <c r="S72" s="70"/>
      <c r="T72" s="70"/>
      <c r="U72" s="70"/>
      <c r="V72" s="70"/>
      <c r="W72" s="70"/>
      <c r="X72" s="70"/>
      <c r="Y72" s="70"/>
      <c r="Z72" s="72"/>
      <c r="AA72" s="72"/>
      <c r="AB72" s="72"/>
      <c r="AC72" s="72"/>
      <c r="AD72" s="72"/>
      <c r="AE72" s="72"/>
      <c r="AF72" s="72"/>
      <c r="AG72" s="70"/>
      <c r="AH72" s="70"/>
      <c r="AI72" s="70"/>
      <c r="AJ72" s="70"/>
      <c r="AK72" s="74">
        <v>0.1</v>
      </c>
      <c r="AL72" s="74">
        <v>0.05</v>
      </c>
      <c r="AM72" s="74">
        <v>0.1</v>
      </c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70"/>
      <c r="CP72" s="70"/>
      <c r="CQ72" s="70"/>
      <c r="CR72" s="70"/>
      <c r="CS72" s="70"/>
      <c r="CT72" s="70"/>
      <c r="CU72" s="70"/>
      <c r="CV72" s="70"/>
      <c r="CW72" s="70"/>
      <c r="CX72" s="70"/>
      <c r="CY72" s="70"/>
      <c r="CZ72" s="70"/>
      <c r="DA72" s="70"/>
      <c r="DB72" s="82"/>
      <c r="DC72" s="82"/>
      <c r="DD72" s="82"/>
      <c r="DE72" s="90"/>
      <c r="DF72" s="13"/>
      <c r="DG72" s="13"/>
      <c r="DH72" s="13"/>
    </row>
    <row r="73" spans="1:116">
      <c r="A73" s="70">
        <v>160200</v>
      </c>
      <c r="B73" s="70" t="s">
        <v>78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>
        <v>0.75</v>
      </c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4">
        <v>0.6</v>
      </c>
      <c r="BQ73" s="74">
        <v>0.4</v>
      </c>
      <c r="BR73" s="74">
        <v>0.6</v>
      </c>
      <c r="BS73" s="74">
        <v>0.6</v>
      </c>
      <c r="BT73" s="74">
        <v>0.4</v>
      </c>
      <c r="BU73" s="74">
        <v>0</v>
      </c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70"/>
      <c r="CP73" s="70"/>
      <c r="CQ73" s="70"/>
      <c r="CR73" s="70"/>
      <c r="CS73" s="70"/>
      <c r="CT73" s="70"/>
      <c r="CU73" s="70"/>
      <c r="CV73" s="70"/>
      <c r="CW73" s="70"/>
      <c r="CX73" s="70"/>
      <c r="CY73" s="70"/>
      <c r="CZ73" s="70"/>
      <c r="DA73" s="70"/>
      <c r="DB73" s="78"/>
      <c r="DC73" s="78"/>
      <c r="DD73" s="78">
        <v>0.6</v>
      </c>
      <c r="DE73" s="89">
        <v>0.6</v>
      </c>
      <c r="DF73" s="13"/>
      <c r="DG73" s="13"/>
      <c r="DH73" s="13"/>
    </row>
    <row r="74" spans="1:116" ht="15.6">
      <c r="A74" s="70">
        <v>160732</v>
      </c>
      <c r="B74" s="70" t="s">
        <v>79</v>
      </c>
      <c r="C74" s="71">
        <v>1.6</v>
      </c>
      <c r="D74" s="71">
        <v>1.3</v>
      </c>
      <c r="E74" s="71">
        <v>1.3</v>
      </c>
      <c r="F74" s="71">
        <v>1.3</v>
      </c>
      <c r="G74" s="70">
        <v>1.6</v>
      </c>
      <c r="H74" s="70">
        <v>1.6</v>
      </c>
      <c r="I74" s="70">
        <v>1.6</v>
      </c>
      <c r="J74" s="70">
        <v>1.6</v>
      </c>
      <c r="K74" s="71">
        <v>1.6</v>
      </c>
      <c r="L74" s="71">
        <v>1.5</v>
      </c>
      <c r="M74" s="71">
        <v>1.6</v>
      </c>
      <c r="N74" s="71">
        <v>1.6</v>
      </c>
      <c r="O74" s="71">
        <v>1.4</v>
      </c>
      <c r="P74" s="70"/>
      <c r="Q74" s="70"/>
      <c r="R74" s="73">
        <v>1.6</v>
      </c>
      <c r="S74" s="73"/>
      <c r="T74" s="73"/>
      <c r="U74" s="73">
        <v>1.8</v>
      </c>
      <c r="V74" s="72"/>
      <c r="W74" s="73">
        <v>1.6</v>
      </c>
      <c r="X74" s="73">
        <v>1.8</v>
      </c>
      <c r="Y74" s="73">
        <v>1.8</v>
      </c>
      <c r="Z74" s="72">
        <v>1.6</v>
      </c>
      <c r="AA74" s="72">
        <v>1.5</v>
      </c>
      <c r="AB74" s="72">
        <v>1.5</v>
      </c>
      <c r="AC74" s="72">
        <v>1.7</v>
      </c>
      <c r="AD74" s="72">
        <v>1.5</v>
      </c>
      <c r="AE74" s="72">
        <v>1.6</v>
      </c>
      <c r="AF74" s="72">
        <v>1.5</v>
      </c>
      <c r="AG74" s="74">
        <v>1.6</v>
      </c>
      <c r="AH74" s="74">
        <v>1.3</v>
      </c>
      <c r="AI74" s="74">
        <v>1.4</v>
      </c>
      <c r="AJ74" s="74">
        <v>1.4</v>
      </c>
      <c r="AK74" s="74">
        <v>0.7</v>
      </c>
      <c r="AL74" s="74">
        <v>1</v>
      </c>
      <c r="AM74" s="74">
        <v>1</v>
      </c>
      <c r="AN74" s="76">
        <v>0.9</v>
      </c>
      <c r="AO74" s="76">
        <v>0.7</v>
      </c>
      <c r="AP74" s="76">
        <v>0.5</v>
      </c>
      <c r="AQ74" s="76">
        <v>0.9</v>
      </c>
      <c r="AR74" s="76">
        <v>0.7</v>
      </c>
      <c r="AS74" s="76">
        <v>0.5</v>
      </c>
      <c r="AT74" s="76">
        <v>0.9</v>
      </c>
      <c r="AU74" s="76">
        <v>0.7</v>
      </c>
      <c r="AV74" s="76">
        <v>0.5</v>
      </c>
      <c r="AW74" s="76">
        <v>0.9</v>
      </c>
      <c r="AX74" s="76">
        <v>0.9</v>
      </c>
      <c r="AY74" s="76">
        <v>0.9</v>
      </c>
      <c r="AZ74" s="76">
        <v>0.5</v>
      </c>
      <c r="BA74" s="76">
        <v>0.5</v>
      </c>
      <c r="BB74" s="76">
        <v>0.9</v>
      </c>
      <c r="BC74" s="76">
        <v>0.2</v>
      </c>
      <c r="BD74" s="76">
        <v>0.9</v>
      </c>
      <c r="BE74" s="72">
        <v>0.9</v>
      </c>
      <c r="BF74" s="72">
        <v>0.9</v>
      </c>
      <c r="BG74" s="72">
        <v>0.7</v>
      </c>
      <c r="BH74" s="76">
        <v>0.9</v>
      </c>
      <c r="BI74" s="72">
        <v>0.9</v>
      </c>
      <c r="BJ74" s="72">
        <v>0.9</v>
      </c>
      <c r="BK74" s="72">
        <v>0.7</v>
      </c>
      <c r="BL74" s="76">
        <v>0.5</v>
      </c>
      <c r="BM74" s="76">
        <v>0.7</v>
      </c>
      <c r="BN74" s="76">
        <v>0.9</v>
      </c>
      <c r="BO74" s="76">
        <v>0.9</v>
      </c>
      <c r="BP74" s="74">
        <v>0.6</v>
      </c>
      <c r="BQ74" s="74">
        <v>0.4</v>
      </c>
      <c r="BR74" s="74">
        <v>0.9</v>
      </c>
      <c r="BS74" s="74">
        <v>0.6</v>
      </c>
      <c r="BT74" s="74">
        <v>0.4</v>
      </c>
      <c r="BU74" s="74">
        <v>1</v>
      </c>
      <c r="BV74" s="73">
        <v>1.6</v>
      </c>
      <c r="BW74" s="73"/>
      <c r="BX74" s="73">
        <v>1.8</v>
      </c>
      <c r="BY74" s="72"/>
      <c r="BZ74" s="73">
        <v>1.8</v>
      </c>
      <c r="CA74" s="73">
        <v>1.8</v>
      </c>
      <c r="CB74" s="73"/>
      <c r="CC74" s="73">
        <v>1.8</v>
      </c>
      <c r="CD74" s="72">
        <v>1.9</v>
      </c>
      <c r="CE74" s="73">
        <v>0</v>
      </c>
      <c r="CF74" s="72">
        <v>1.4</v>
      </c>
      <c r="CG74" s="70"/>
      <c r="CH74" s="70"/>
      <c r="CI74" s="70"/>
      <c r="CJ74" s="70"/>
      <c r="CK74" s="73"/>
      <c r="CL74" s="73">
        <v>1.8</v>
      </c>
      <c r="CM74" s="72">
        <v>1.9</v>
      </c>
      <c r="CN74" s="73">
        <v>0</v>
      </c>
      <c r="CO74" s="72">
        <v>1.4</v>
      </c>
      <c r="CP74" s="72"/>
      <c r="CQ74" s="72"/>
      <c r="CR74" s="72"/>
      <c r="CS74" s="72"/>
      <c r="CT74" s="70">
        <v>1</v>
      </c>
      <c r="CU74" s="70"/>
      <c r="CV74" s="70">
        <v>1.3</v>
      </c>
      <c r="CW74" s="75">
        <v>1.6</v>
      </c>
      <c r="CX74" s="73">
        <v>1.65</v>
      </c>
      <c r="CY74" s="73">
        <v>1.65</v>
      </c>
      <c r="CZ74" s="73"/>
      <c r="DA74" s="73">
        <v>1.65</v>
      </c>
      <c r="DB74" s="78"/>
      <c r="DC74" s="78"/>
      <c r="DD74" s="78">
        <v>0.6</v>
      </c>
      <c r="DE74" s="89">
        <v>0.6</v>
      </c>
      <c r="DF74" s="13"/>
      <c r="DG74" s="13"/>
      <c r="DH74" s="13"/>
      <c r="DI74" s="112">
        <v>1.6</v>
      </c>
      <c r="DJ74" s="111">
        <v>0</v>
      </c>
      <c r="DK74" s="111">
        <v>1.4</v>
      </c>
      <c r="DL74" s="111">
        <v>1.4</v>
      </c>
    </row>
    <row r="75" spans="1:116" ht="15.6">
      <c r="A75" s="70">
        <v>160327</v>
      </c>
      <c r="B75" s="70" t="s">
        <v>80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>
        <v>1.5</v>
      </c>
      <c r="Q75" s="70">
        <v>1</v>
      </c>
      <c r="R75" s="73"/>
      <c r="S75" s="73">
        <v>1.5</v>
      </c>
      <c r="T75" s="73">
        <v>1.5</v>
      </c>
      <c r="U75" s="73"/>
      <c r="V75" s="72">
        <v>1.8</v>
      </c>
      <c r="W75" s="73"/>
      <c r="X75" s="73"/>
      <c r="Y75" s="73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3"/>
      <c r="BW75" s="73">
        <v>1.5</v>
      </c>
      <c r="BX75" s="73"/>
      <c r="BY75" s="72">
        <v>1.8</v>
      </c>
      <c r="BZ75" s="73"/>
      <c r="CA75" s="73"/>
      <c r="CB75" s="73">
        <v>1.5</v>
      </c>
      <c r="CC75" s="73">
        <v>0</v>
      </c>
      <c r="CD75" s="73">
        <v>0</v>
      </c>
      <c r="CE75" s="73">
        <v>1.8</v>
      </c>
      <c r="CF75" s="72"/>
      <c r="CG75" s="72">
        <v>0.7</v>
      </c>
      <c r="CH75" s="72">
        <v>1.3</v>
      </c>
      <c r="CI75" s="72">
        <v>1.2</v>
      </c>
      <c r="CJ75" s="72">
        <v>1.3</v>
      </c>
      <c r="CK75" s="73">
        <v>1.5</v>
      </c>
      <c r="CL75" s="73">
        <v>0</v>
      </c>
      <c r="CM75" s="73">
        <v>0</v>
      </c>
      <c r="CN75" s="73">
        <v>1.8</v>
      </c>
      <c r="CO75" s="72"/>
      <c r="CP75" s="72">
        <v>0.7</v>
      </c>
      <c r="CQ75" s="72">
        <v>1.3</v>
      </c>
      <c r="CR75" s="72">
        <v>1.2</v>
      </c>
      <c r="CS75" s="72">
        <v>1.3</v>
      </c>
      <c r="CT75" s="70"/>
      <c r="CU75" s="70">
        <v>0.7</v>
      </c>
      <c r="CV75" s="70"/>
      <c r="CW75" s="75"/>
      <c r="CX75" s="72"/>
      <c r="CY75" s="72"/>
      <c r="CZ75" s="72">
        <v>1.8</v>
      </c>
      <c r="DA75" s="72"/>
      <c r="DB75" s="78">
        <v>0.6</v>
      </c>
      <c r="DC75" s="78">
        <v>0.6</v>
      </c>
      <c r="DD75" s="78"/>
      <c r="DE75" s="89"/>
      <c r="DF75" s="97">
        <v>0.6</v>
      </c>
      <c r="DG75" s="97">
        <v>0.8</v>
      </c>
      <c r="DH75" s="97">
        <v>0.8</v>
      </c>
      <c r="DI75" s="112"/>
      <c r="DJ75" s="110">
        <v>1.4</v>
      </c>
      <c r="DK75" s="110"/>
      <c r="DL75" s="110"/>
    </row>
    <row r="76" spans="1:116">
      <c r="A76" s="80">
        <v>160907</v>
      </c>
      <c r="B76" s="80" t="s">
        <v>172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3"/>
      <c r="S76" s="73"/>
      <c r="T76" s="73"/>
      <c r="U76" s="73"/>
      <c r="V76" s="72"/>
      <c r="W76" s="73"/>
      <c r="X76" s="73"/>
      <c r="Y76" s="73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6">
        <v>0</v>
      </c>
      <c r="AO76" s="76">
        <v>0</v>
      </c>
      <c r="AP76" s="76">
        <v>0</v>
      </c>
      <c r="AQ76" s="76">
        <v>0</v>
      </c>
      <c r="AR76" s="76">
        <v>0</v>
      </c>
      <c r="AS76" s="76">
        <v>0</v>
      </c>
      <c r="AT76" s="76">
        <v>0</v>
      </c>
      <c r="AU76" s="76">
        <v>0</v>
      </c>
      <c r="AV76" s="76">
        <v>0</v>
      </c>
      <c r="AW76" s="76">
        <v>1</v>
      </c>
      <c r="AX76" s="76">
        <v>0</v>
      </c>
      <c r="AY76" s="76">
        <v>0</v>
      </c>
      <c r="AZ76" s="76">
        <v>0</v>
      </c>
      <c r="BA76" s="76">
        <v>1</v>
      </c>
      <c r="BB76" s="76">
        <v>0</v>
      </c>
      <c r="BC76" s="76">
        <v>0</v>
      </c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70"/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70"/>
      <c r="CP76" s="70"/>
      <c r="CQ76" s="70"/>
      <c r="CR76" s="70"/>
      <c r="CS76" s="70"/>
      <c r="CT76" s="70"/>
      <c r="CU76" s="70"/>
      <c r="CV76" s="70"/>
      <c r="CW76" s="70"/>
      <c r="CX76" s="70"/>
      <c r="CY76" s="70"/>
      <c r="CZ76" s="70"/>
      <c r="DA76" s="70"/>
      <c r="DB76" s="82"/>
      <c r="DC76" s="82"/>
      <c r="DD76" s="82"/>
      <c r="DE76" s="90"/>
      <c r="DF76" s="13"/>
      <c r="DG76" s="13"/>
      <c r="DH76" s="13"/>
    </row>
    <row r="77" spans="1:116">
      <c r="A77" s="70">
        <v>164215</v>
      </c>
      <c r="B77" s="70" t="s">
        <v>81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70"/>
      <c r="CP77" s="70"/>
      <c r="CQ77" s="70"/>
      <c r="CR77" s="70"/>
      <c r="CS77" s="70"/>
      <c r="CT77" s="70"/>
      <c r="CU77" s="70"/>
      <c r="CV77" s="70"/>
      <c r="CW77" s="70"/>
      <c r="CX77" s="70"/>
      <c r="CY77" s="70"/>
      <c r="CZ77" s="70"/>
      <c r="DA77" s="70"/>
      <c r="DB77" s="82"/>
      <c r="DC77" s="82"/>
      <c r="DD77" s="82"/>
      <c r="DE77" s="90"/>
      <c r="DF77" s="13"/>
      <c r="DG77" s="13"/>
      <c r="DH77" s="13"/>
    </row>
    <row r="78" spans="1:116">
      <c r="A78" s="70">
        <v>161832</v>
      </c>
      <c r="B78" s="70" t="s">
        <v>82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2"/>
      <c r="CG78" s="72"/>
      <c r="CH78" s="72">
        <v>0.15</v>
      </c>
      <c r="CI78" s="72">
        <v>0.15</v>
      </c>
      <c r="CJ78" s="72">
        <v>0.25</v>
      </c>
      <c r="CK78" s="70"/>
      <c r="CL78" s="70"/>
      <c r="CM78" s="70"/>
      <c r="CN78" s="70"/>
      <c r="CO78" s="72"/>
      <c r="CP78" s="72"/>
      <c r="CQ78" s="72">
        <v>0.15</v>
      </c>
      <c r="CR78" s="72">
        <v>0.15</v>
      </c>
      <c r="CS78" s="72">
        <v>0.25</v>
      </c>
      <c r="CT78" s="70"/>
      <c r="CU78" s="70"/>
      <c r="CV78" s="70"/>
      <c r="CW78" s="70"/>
      <c r="CX78" s="70"/>
      <c r="CY78" s="70"/>
      <c r="CZ78" s="70"/>
      <c r="DA78" s="70"/>
      <c r="DB78" s="82"/>
      <c r="DC78" s="82"/>
      <c r="DD78" s="82"/>
      <c r="DE78" s="90"/>
      <c r="DF78" s="13"/>
      <c r="DG78" s="13"/>
      <c r="DH78" s="13"/>
    </row>
    <row r="79" spans="1:116">
      <c r="A79" s="70">
        <v>160235</v>
      </c>
      <c r="B79" s="70" t="s">
        <v>83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70"/>
      <c r="CP79" s="70"/>
      <c r="CQ79" s="70"/>
      <c r="CR79" s="70"/>
      <c r="CS79" s="70"/>
      <c r="CT79" s="70">
        <v>0.2</v>
      </c>
      <c r="CU79" s="70">
        <v>0.3</v>
      </c>
      <c r="CV79" s="70"/>
      <c r="CW79" s="70"/>
      <c r="CX79" s="70"/>
      <c r="CY79" s="70"/>
      <c r="CZ79" s="70"/>
      <c r="DA79" s="70"/>
      <c r="DB79" s="82"/>
      <c r="DC79" s="82"/>
      <c r="DD79" s="82"/>
      <c r="DE79" s="90"/>
      <c r="DF79" s="13"/>
      <c r="DG79" s="13"/>
      <c r="DH79" s="13"/>
    </row>
    <row r="80" spans="1:116">
      <c r="A80" s="81">
        <v>165215</v>
      </c>
      <c r="B80" s="81" t="s">
        <v>232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70"/>
      <c r="CP80" s="70"/>
      <c r="CQ80" s="70"/>
      <c r="CR80" s="70"/>
      <c r="CS80" s="70"/>
      <c r="CT80" s="70"/>
      <c r="CU80" s="70"/>
      <c r="CV80" s="70"/>
      <c r="CW80" s="75"/>
      <c r="CX80" s="73">
        <v>1</v>
      </c>
      <c r="CY80" s="73">
        <v>1</v>
      </c>
      <c r="CZ80" s="73">
        <v>1</v>
      </c>
      <c r="DA80" s="73">
        <v>1</v>
      </c>
      <c r="DF80" s="13"/>
      <c r="DG80" s="13"/>
      <c r="DH80" s="13"/>
    </row>
    <row r="81" spans="1:116" ht="15.6">
      <c r="A81" s="70">
        <v>160774</v>
      </c>
      <c r="B81" s="70" t="s">
        <v>84</v>
      </c>
      <c r="C81" s="71">
        <v>0.2</v>
      </c>
      <c r="D81" s="71">
        <v>0.2</v>
      </c>
      <c r="E81" s="71">
        <v>0.2</v>
      </c>
      <c r="F81" s="71">
        <v>0.2</v>
      </c>
      <c r="G81" s="70">
        <v>0.4</v>
      </c>
      <c r="H81" s="70">
        <v>0.4</v>
      </c>
      <c r="I81" s="70">
        <v>0.4</v>
      </c>
      <c r="J81" s="70">
        <v>0.4</v>
      </c>
      <c r="K81" s="71">
        <v>0.2</v>
      </c>
      <c r="L81" s="71">
        <v>0.2</v>
      </c>
      <c r="M81" s="71">
        <v>0.2</v>
      </c>
      <c r="N81" s="71">
        <v>0.2</v>
      </c>
      <c r="O81" s="71">
        <v>0.2</v>
      </c>
      <c r="P81" s="71">
        <v>0.1</v>
      </c>
      <c r="Q81" s="71">
        <v>0.1</v>
      </c>
      <c r="R81" s="73">
        <v>0.2</v>
      </c>
      <c r="S81" s="73">
        <v>0.1</v>
      </c>
      <c r="T81" s="73">
        <v>0.2</v>
      </c>
      <c r="U81" s="73">
        <v>0.2</v>
      </c>
      <c r="V81" s="72">
        <v>0.2</v>
      </c>
      <c r="W81" s="73">
        <v>0.2</v>
      </c>
      <c r="X81" s="73">
        <v>0.2</v>
      </c>
      <c r="Y81" s="73">
        <v>0.2</v>
      </c>
      <c r="Z81" s="72">
        <v>0.2</v>
      </c>
      <c r="AA81" s="72">
        <v>0.2</v>
      </c>
      <c r="AB81" s="72">
        <v>0.2</v>
      </c>
      <c r="AC81" s="72">
        <v>0.2</v>
      </c>
      <c r="AD81" s="72">
        <v>0.2</v>
      </c>
      <c r="AE81" s="72">
        <v>0.2</v>
      </c>
      <c r="AF81" s="72">
        <v>0.2</v>
      </c>
      <c r="AG81" s="74">
        <v>0.05</v>
      </c>
      <c r="AH81" s="74">
        <v>0.05</v>
      </c>
      <c r="AI81" s="74">
        <v>0.1</v>
      </c>
      <c r="AJ81" s="74">
        <v>0.1</v>
      </c>
      <c r="AK81" s="74">
        <v>0</v>
      </c>
      <c r="AL81" s="74">
        <v>0.2</v>
      </c>
      <c r="AM81" s="74">
        <v>0.2</v>
      </c>
      <c r="AN81" s="76">
        <v>0.1</v>
      </c>
      <c r="AO81" s="76">
        <v>0.1</v>
      </c>
      <c r="AP81" s="76">
        <v>0.1</v>
      </c>
      <c r="AQ81" s="76">
        <v>0.1</v>
      </c>
      <c r="AR81" s="76">
        <v>0.1</v>
      </c>
      <c r="AS81" s="76">
        <v>0.1</v>
      </c>
      <c r="AT81" s="76">
        <v>0.1</v>
      </c>
      <c r="AU81" s="76">
        <v>0.1</v>
      </c>
      <c r="AV81" s="76">
        <v>0.1</v>
      </c>
      <c r="AW81" s="76">
        <v>0.1</v>
      </c>
      <c r="AX81" s="76">
        <v>0.1</v>
      </c>
      <c r="AY81" s="76">
        <v>0.1</v>
      </c>
      <c r="AZ81" s="76">
        <v>0.1</v>
      </c>
      <c r="BA81" s="76">
        <v>0.1</v>
      </c>
      <c r="BB81" s="76">
        <v>0.1</v>
      </c>
      <c r="BC81" s="76">
        <v>0.25</v>
      </c>
      <c r="BD81" s="76">
        <v>0.1</v>
      </c>
      <c r="BE81" s="72">
        <v>0.1</v>
      </c>
      <c r="BF81" s="72">
        <v>0.25</v>
      </c>
      <c r="BG81" s="72">
        <v>0.25</v>
      </c>
      <c r="BH81" s="76">
        <v>0.1</v>
      </c>
      <c r="BI81" s="72">
        <v>0.1</v>
      </c>
      <c r="BJ81" s="72">
        <v>0.25</v>
      </c>
      <c r="BK81" s="72">
        <v>0.25</v>
      </c>
      <c r="BL81" s="76">
        <v>0.1</v>
      </c>
      <c r="BM81" s="76">
        <v>0.25</v>
      </c>
      <c r="BN81" s="76">
        <v>0.1</v>
      </c>
      <c r="BO81" s="76">
        <v>0.25</v>
      </c>
      <c r="BP81" s="70">
        <v>0.1</v>
      </c>
      <c r="BQ81" s="70">
        <v>0.1</v>
      </c>
      <c r="BR81" s="70">
        <v>0.1</v>
      </c>
      <c r="BS81" s="70">
        <v>0.1</v>
      </c>
      <c r="BT81" s="70">
        <v>0.1</v>
      </c>
      <c r="BU81" s="70">
        <v>0.1</v>
      </c>
      <c r="BV81" s="73">
        <v>0.2</v>
      </c>
      <c r="BW81" s="73">
        <v>0.1</v>
      </c>
      <c r="BX81" s="73">
        <v>0.2</v>
      </c>
      <c r="BY81" s="72">
        <v>0.2</v>
      </c>
      <c r="BZ81" s="73">
        <v>0.2</v>
      </c>
      <c r="CA81" s="73">
        <v>0.2</v>
      </c>
      <c r="CB81" s="73">
        <v>0.1</v>
      </c>
      <c r="CC81" s="73">
        <v>0.2</v>
      </c>
      <c r="CD81" s="72">
        <v>0.2</v>
      </c>
      <c r="CE81" s="72">
        <v>0.2</v>
      </c>
      <c r="CF81" s="72">
        <v>0.2</v>
      </c>
      <c r="CG81" s="72">
        <v>0.3</v>
      </c>
      <c r="CH81" s="72">
        <v>0.1</v>
      </c>
      <c r="CI81" s="72">
        <v>0.1</v>
      </c>
      <c r="CJ81" s="72">
        <v>0.1</v>
      </c>
      <c r="CK81" s="73">
        <v>0.1</v>
      </c>
      <c r="CL81" s="73">
        <v>0.2</v>
      </c>
      <c r="CM81" s="72">
        <v>0.2</v>
      </c>
      <c r="CN81" s="72">
        <v>0.2</v>
      </c>
      <c r="CO81" s="72">
        <v>0.2</v>
      </c>
      <c r="CP81" s="72">
        <v>0.3</v>
      </c>
      <c r="CQ81" s="72">
        <v>0.1</v>
      </c>
      <c r="CR81" s="72">
        <v>0.1</v>
      </c>
      <c r="CS81" s="72">
        <v>0.1</v>
      </c>
      <c r="CT81" s="70">
        <v>0.05</v>
      </c>
      <c r="CU81" s="70"/>
      <c r="CV81" s="70">
        <v>0.05</v>
      </c>
      <c r="CW81" s="75">
        <v>0.2</v>
      </c>
      <c r="CX81" s="73">
        <v>0.2</v>
      </c>
      <c r="CY81" s="73">
        <v>0.2</v>
      </c>
      <c r="CZ81" s="73">
        <v>0.1</v>
      </c>
      <c r="DA81" s="73">
        <v>0.2</v>
      </c>
      <c r="DB81" s="78">
        <v>0.3</v>
      </c>
      <c r="DC81" s="78">
        <v>0.3</v>
      </c>
      <c r="DD81" s="78">
        <v>0.2</v>
      </c>
      <c r="DE81" s="89">
        <v>0.2</v>
      </c>
      <c r="DF81" s="97">
        <v>0.3</v>
      </c>
      <c r="DG81" s="97">
        <v>0.2</v>
      </c>
      <c r="DH81" s="97">
        <v>0.2</v>
      </c>
      <c r="DI81" s="114">
        <v>0.2</v>
      </c>
      <c r="DJ81" s="113">
        <v>0.1</v>
      </c>
      <c r="DK81" s="113">
        <v>0.1</v>
      </c>
      <c r="DL81" s="11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0EA82-63D1-40A7-8B6B-374853AF8F4C}">
  <dimension ref="A1:DK58"/>
  <sheetViews>
    <sheetView tabSelected="1" zoomScale="88" zoomScaleNormal="85" workbookViewId="0">
      <pane xSplit="1" ySplit="1" topLeftCell="DG37" activePane="bottomRight" state="frozen"/>
      <selection pane="topRight" activeCell="B1" sqref="B1"/>
      <selection pane="bottomLeft" activeCell="A2" sqref="A2"/>
      <selection pane="bottomRight" activeCell="DH55" sqref="DH55:DK58"/>
    </sheetView>
  </sheetViews>
  <sheetFormatPr defaultRowHeight="14.4"/>
  <cols>
    <col min="1" max="1" width="59.88671875" bestFit="1" customWidth="1"/>
    <col min="2" max="5" width="10.109375" bestFit="1" customWidth="1"/>
    <col min="6" max="6" width="7.6640625" bestFit="1" customWidth="1"/>
    <col min="7" max="9" width="8.6640625" bestFit="1" customWidth="1"/>
    <col min="10" max="12" width="8.44140625" bestFit="1" customWidth="1"/>
    <col min="13" max="13" width="9.88671875" bestFit="1" customWidth="1"/>
    <col min="14" max="14" width="8.6640625" bestFit="1" customWidth="1"/>
    <col min="15" max="16" width="9.21875" bestFit="1" customWidth="1"/>
    <col min="17" max="17" width="8.6640625" bestFit="1" customWidth="1"/>
    <col min="18" max="20" width="9.21875" bestFit="1" customWidth="1"/>
    <col min="21" max="21" width="8.6640625" bestFit="1" customWidth="1"/>
    <col min="22" max="24" width="9.21875" bestFit="1" customWidth="1"/>
    <col min="25" max="25" width="10.109375" bestFit="1" customWidth="1"/>
    <col min="26" max="27" width="11.77734375" bestFit="1" customWidth="1"/>
    <col min="28" max="31" width="10.109375" bestFit="1" customWidth="1"/>
    <col min="32" max="35" width="9.5546875" bestFit="1" customWidth="1"/>
    <col min="36" max="38" width="8.44140625" bestFit="1" customWidth="1"/>
    <col min="39" max="47" width="9.5546875" bestFit="1" customWidth="1"/>
    <col min="48" max="48" width="10.5546875" bestFit="1" customWidth="1"/>
    <col min="49" max="54" width="9.5546875" bestFit="1" customWidth="1"/>
    <col min="55" max="67" width="9.88671875" bestFit="1" customWidth="1"/>
    <col min="68" max="68" width="9.5546875" bestFit="1" customWidth="1"/>
    <col min="69" max="72" width="9.88671875" bestFit="1" customWidth="1"/>
    <col min="73" max="87" width="8.88671875" bestFit="1" customWidth="1"/>
    <col min="88" max="91" width="9" bestFit="1" customWidth="1"/>
    <col min="92" max="96" width="8.6640625" bestFit="1" customWidth="1"/>
    <col min="97" max="99" width="9.88671875" bestFit="1" customWidth="1"/>
    <col min="100" max="104" width="9.33203125" bestFit="1" customWidth="1"/>
    <col min="105" max="108" width="11.88671875" bestFit="1" customWidth="1"/>
    <col min="109" max="111" width="11.6640625" bestFit="1" customWidth="1"/>
  </cols>
  <sheetData>
    <row r="1" spans="1:115" ht="52.8">
      <c r="A1" s="6" t="s">
        <v>85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9" t="s">
        <v>14</v>
      </c>
      <c r="O1" s="7" t="s">
        <v>15</v>
      </c>
      <c r="P1" s="7" t="s">
        <v>16</v>
      </c>
      <c r="Q1" s="9" t="s">
        <v>87</v>
      </c>
      <c r="R1" s="7" t="s">
        <v>88</v>
      </c>
      <c r="S1" s="7" t="s">
        <v>89</v>
      </c>
      <c r="T1" s="7" t="s">
        <v>90</v>
      </c>
      <c r="U1" s="9" t="s">
        <v>91</v>
      </c>
      <c r="V1" s="7" t="s">
        <v>92</v>
      </c>
      <c r="W1" s="7" t="s">
        <v>93</v>
      </c>
      <c r="X1" s="7" t="s">
        <v>94</v>
      </c>
      <c r="Y1" s="7" t="s">
        <v>95</v>
      </c>
      <c r="Z1" s="7" t="s">
        <v>96</v>
      </c>
      <c r="AA1" s="7" t="s">
        <v>97</v>
      </c>
      <c r="AB1" s="7" t="s">
        <v>98</v>
      </c>
      <c r="AC1" s="7" t="s">
        <v>99</v>
      </c>
      <c r="AD1" s="7" t="s">
        <v>100</v>
      </c>
      <c r="AE1" s="7" t="s">
        <v>101</v>
      </c>
      <c r="AF1" s="7" t="s">
        <v>102</v>
      </c>
      <c r="AG1" s="7" t="s">
        <v>103</v>
      </c>
      <c r="AH1" s="7" t="s">
        <v>104</v>
      </c>
      <c r="AI1" s="7" t="s">
        <v>105</v>
      </c>
      <c r="AJ1" s="9" t="s">
        <v>106</v>
      </c>
      <c r="AK1" s="9" t="s">
        <v>107</v>
      </c>
      <c r="AL1" s="9" t="s">
        <v>108</v>
      </c>
      <c r="AM1" s="7" t="s">
        <v>109</v>
      </c>
      <c r="AN1" s="7" t="s">
        <v>110</v>
      </c>
      <c r="AO1" s="7" t="s">
        <v>111</v>
      </c>
      <c r="AP1" s="7" t="s">
        <v>112</v>
      </c>
      <c r="AQ1" s="7" t="s">
        <v>113</v>
      </c>
      <c r="AR1" s="7" t="s">
        <v>114</v>
      </c>
      <c r="AS1" s="7" t="s">
        <v>115</v>
      </c>
      <c r="AT1" s="7" t="s">
        <v>116</v>
      </c>
      <c r="AU1" s="7" t="s">
        <v>117</v>
      </c>
      <c r="AV1" s="7" t="s">
        <v>118</v>
      </c>
      <c r="AW1" s="7" t="s">
        <v>119</v>
      </c>
      <c r="AX1" s="7" t="s">
        <v>120</v>
      </c>
      <c r="AY1" s="7" t="s">
        <v>121</v>
      </c>
      <c r="AZ1" s="7" t="s">
        <v>122</v>
      </c>
      <c r="BA1" s="7" t="s">
        <v>123</v>
      </c>
      <c r="BB1" s="7" t="s">
        <v>124</v>
      </c>
      <c r="BC1" s="7" t="s">
        <v>125</v>
      </c>
      <c r="BD1" s="7" t="s">
        <v>126</v>
      </c>
      <c r="BE1" s="7" t="s">
        <v>127</v>
      </c>
      <c r="BF1" s="7" t="s">
        <v>128</v>
      </c>
      <c r="BG1" s="7" t="s">
        <v>129</v>
      </c>
      <c r="BH1" s="7" t="s">
        <v>130</v>
      </c>
      <c r="BI1" s="7" t="s">
        <v>131</v>
      </c>
      <c r="BJ1" s="7" t="s">
        <v>132</v>
      </c>
      <c r="BK1" s="7" t="s">
        <v>133</v>
      </c>
      <c r="BL1" s="7" t="s">
        <v>134</v>
      </c>
      <c r="BM1" s="7" t="s">
        <v>135</v>
      </c>
      <c r="BN1" s="7" t="s">
        <v>136</v>
      </c>
      <c r="BO1" s="10" t="s">
        <v>137</v>
      </c>
      <c r="BP1" s="10" t="s">
        <v>138</v>
      </c>
      <c r="BQ1" s="10" t="s">
        <v>139</v>
      </c>
      <c r="BR1" s="10" t="s">
        <v>140</v>
      </c>
      <c r="BS1" s="10" t="s">
        <v>141</v>
      </c>
      <c r="BT1" s="10" t="s">
        <v>142</v>
      </c>
      <c r="BU1" s="8" t="s">
        <v>143</v>
      </c>
      <c r="BV1" s="8" t="s">
        <v>144</v>
      </c>
      <c r="BW1" s="8" t="s">
        <v>145</v>
      </c>
      <c r="BX1" s="8" t="s">
        <v>146</v>
      </c>
      <c r="BY1" s="8" t="s">
        <v>147</v>
      </c>
      <c r="BZ1" s="8" t="s">
        <v>148</v>
      </c>
      <c r="CA1" s="8" t="s">
        <v>149</v>
      </c>
      <c r="CB1" s="8" t="s">
        <v>150</v>
      </c>
      <c r="CC1" s="8" t="s">
        <v>151</v>
      </c>
      <c r="CD1" s="8" t="s">
        <v>152</v>
      </c>
      <c r="CE1" s="11" t="s">
        <v>196</v>
      </c>
      <c r="CF1" s="11" t="s">
        <v>197</v>
      </c>
      <c r="CG1" s="11" t="s">
        <v>198</v>
      </c>
      <c r="CH1" s="11" t="s">
        <v>199</v>
      </c>
      <c r="CI1" s="11" t="s">
        <v>200</v>
      </c>
      <c r="CJ1" s="12" t="s">
        <v>149</v>
      </c>
      <c r="CK1" s="12" t="s">
        <v>150</v>
      </c>
      <c r="CL1" s="12" t="s">
        <v>151</v>
      </c>
      <c r="CM1" s="12" t="s">
        <v>152</v>
      </c>
      <c r="CN1" s="7" t="s">
        <v>196</v>
      </c>
      <c r="CO1" s="7" t="s">
        <v>197</v>
      </c>
      <c r="CP1" s="7" t="s">
        <v>198</v>
      </c>
      <c r="CQ1" s="7" t="s">
        <v>199</v>
      </c>
      <c r="CR1" s="7" t="s">
        <v>200</v>
      </c>
      <c r="CS1" s="10" t="s">
        <v>223</v>
      </c>
      <c r="CT1" s="10" t="s">
        <v>224</v>
      </c>
      <c r="CU1" s="10" t="s">
        <v>225</v>
      </c>
      <c r="CV1" s="13" t="s">
        <v>228</v>
      </c>
      <c r="CW1" s="13" t="s">
        <v>229</v>
      </c>
      <c r="CX1" s="13" t="s">
        <v>230</v>
      </c>
      <c r="CY1" s="13" t="s">
        <v>231</v>
      </c>
      <c r="CZ1" s="13" t="s">
        <v>231</v>
      </c>
      <c r="DA1" s="14" t="s">
        <v>233</v>
      </c>
      <c r="DB1" s="14" t="s">
        <v>234</v>
      </c>
      <c r="DC1" s="14" t="s">
        <v>235</v>
      </c>
      <c r="DD1" s="14" t="s">
        <v>236</v>
      </c>
      <c r="DE1" s="7" t="s">
        <v>241</v>
      </c>
      <c r="DF1" s="7" t="s">
        <v>242</v>
      </c>
      <c r="DG1" s="7" t="s">
        <v>243</v>
      </c>
      <c r="DH1" s="92" t="s">
        <v>255</v>
      </c>
      <c r="DI1" s="92" t="s">
        <v>256</v>
      </c>
      <c r="DJ1" s="92" t="s">
        <v>257</v>
      </c>
      <c r="DK1" s="92" t="s">
        <v>258</v>
      </c>
    </row>
    <row r="2" spans="1:115">
      <c r="A2" s="15" t="s">
        <v>173</v>
      </c>
      <c r="B2" s="16">
        <v>62.6</v>
      </c>
      <c r="C2" s="16">
        <v>59.5</v>
      </c>
      <c r="D2" s="16">
        <v>58.3</v>
      </c>
      <c r="E2" s="16">
        <v>59.3</v>
      </c>
      <c r="F2" s="17">
        <v>63</v>
      </c>
      <c r="G2" s="18">
        <v>63</v>
      </c>
      <c r="H2" s="18">
        <v>63</v>
      </c>
      <c r="I2" s="18">
        <v>61</v>
      </c>
      <c r="J2" s="18">
        <v>66.400000000000006</v>
      </c>
      <c r="K2" s="18">
        <v>62</v>
      </c>
      <c r="L2" s="18">
        <v>63.3</v>
      </c>
      <c r="M2" s="19">
        <v>63.6</v>
      </c>
      <c r="N2" s="20">
        <v>62</v>
      </c>
      <c r="O2" s="21">
        <v>63</v>
      </c>
      <c r="P2" s="21">
        <v>63.3</v>
      </c>
      <c r="Q2" s="20">
        <v>65.5</v>
      </c>
      <c r="R2" s="20">
        <v>68.2</v>
      </c>
      <c r="S2" s="20">
        <v>63.1</v>
      </c>
      <c r="T2" s="20">
        <v>65.2</v>
      </c>
      <c r="U2" s="21">
        <v>61.4</v>
      </c>
      <c r="V2" s="21">
        <v>62.3</v>
      </c>
      <c r="W2" s="16">
        <v>62.7</v>
      </c>
      <c r="X2" s="16">
        <v>63.5</v>
      </c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22">
        <v>54</v>
      </c>
      <c r="BP2" s="22">
        <v>53</v>
      </c>
      <c r="BQ2" s="23">
        <v>53.3</v>
      </c>
      <c r="BR2" s="22">
        <v>55.5</v>
      </c>
      <c r="BS2" s="22">
        <v>53.7</v>
      </c>
      <c r="BT2" s="22">
        <v>50</v>
      </c>
      <c r="BU2" s="20">
        <v>65</v>
      </c>
      <c r="BV2" s="20">
        <v>68</v>
      </c>
      <c r="BW2" s="20">
        <v>66</v>
      </c>
      <c r="BX2" s="21">
        <v>61</v>
      </c>
      <c r="BY2" s="16">
        <v>64</v>
      </c>
      <c r="BZ2" s="16">
        <v>64</v>
      </c>
      <c r="CA2" s="20">
        <v>68</v>
      </c>
      <c r="CB2" s="16">
        <v>64</v>
      </c>
      <c r="CC2" s="16">
        <v>63</v>
      </c>
      <c r="CD2" s="7">
        <v>62</v>
      </c>
      <c r="CE2" s="20">
        <v>64</v>
      </c>
      <c r="CF2" s="20">
        <v>62.7</v>
      </c>
      <c r="CG2" s="20">
        <v>67.3</v>
      </c>
      <c r="CH2" s="16">
        <v>65.400000000000006</v>
      </c>
      <c r="CI2" s="16">
        <v>66.3</v>
      </c>
      <c r="CJ2" s="20">
        <v>68</v>
      </c>
      <c r="CK2" s="16">
        <v>64</v>
      </c>
      <c r="CL2" s="16">
        <v>63</v>
      </c>
      <c r="CM2" s="7">
        <v>62</v>
      </c>
      <c r="CN2" s="20">
        <v>64</v>
      </c>
      <c r="CO2" s="20">
        <v>62.7</v>
      </c>
      <c r="CP2" s="20">
        <v>67.3</v>
      </c>
      <c r="CQ2" s="16">
        <v>65.400000000000006</v>
      </c>
      <c r="CR2" s="16">
        <v>66.3</v>
      </c>
      <c r="CS2" s="20">
        <v>55.2</v>
      </c>
      <c r="CT2" s="20">
        <v>54.2</v>
      </c>
      <c r="CU2" s="20">
        <v>57.1</v>
      </c>
      <c r="CV2" s="24">
        <v>63</v>
      </c>
      <c r="CW2" s="21">
        <v>62</v>
      </c>
      <c r="CX2" s="21">
        <v>62</v>
      </c>
      <c r="CY2" s="21">
        <v>61</v>
      </c>
      <c r="CZ2" s="21">
        <v>64</v>
      </c>
      <c r="DA2" s="20">
        <v>53.9</v>
      </c>
      <c r="DB2" s="21">
        <v>51</v>
      </c>
      <c r="DC2" s="21">
        <v>53.3</v>
      </c>
      <c r="DD2" s="21">
        <v>53.2</v>
      </c>
      <c r="DE2" s="20">
        <v>52.7</v>
      </c>
      <c r="DF2" s="21">
        <v>50.5</v>
      </c>
      <c r="DG2" s="21">
        <v>52</v>
      </c>
      <c r="DH2" s="115">
        <v>66.099999999999994</v>
      </c>
      <c r="DI2" s="116">
        <v>61.3</v>
      </c>
      <c r="DJ2" s="116">
        <v>61.1</v>
      </c>
      <c r="DK2" s="116">
        <v>62.1</v>
      </c>
    </row>
    <row r="3" spans="1:115">
      <c r="A3" s="15" t="s">
        <v>174</v>
      </c>
      <c r="B3" s="24">
        <v>1.23</v>
      </c>
      <c r="C3" s="24">
        <v>1.03</v>
      </c>
      <c r="D3" s="24">
        <v>0.94</v>
      </c>
      <c r="E3" s="24">
        <v>1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7">
        <v>0.9</v>
      </c>
      <c r="BP3" s="7">
        <v>0.76</v>
      </c>
      <c r="BQ3" s="7">
        <v>0.84</v>
      </c>
      <c r="BR3" s="7">
        <v>0.93</v>
      </c>
      <c r="BS3" s="7">
        <v>0.79</v>
      </c>
      <c r="BT3" s="7">
        <v>0.69</v>
      </c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</row>
    <row r="4" spans="1:115">
      <c r="A4" s="15" t="s">
        <v>175</v>
      </c>
      <c r="B4" s="24">
        <v>2.11</v>
      </c>
      <c r="C4" s="24">
        <v>1.64</v>
      </c>
      <c r="D4" s="24">
        <v>1.45</v>
      </c>
      <c r="E4" s="24">
        <v>1.55</v>
      </c>
      <c r="F4" s="17">
        <v>1.7</v>
      </c>
      <c r="G4" s="25">
        <v>1.81</v>
      </c>
      <c r="H4" s="25">
        <v>2.0499999999999998</v>
      </c>
      <c r="I4" s="25">
        <v>1.88</v>
      </c>
      <c r="J4" s="25">
        <v>2.2799999999999998</v>
      </c>
      <c r="K4" s="25">
        <v>1.75</v>
      </c>
      <c r="L4" s="25">
        <v>1.79</v>
      </c>
      <c r="M4" s="25">
        <v>2.09</v>
      </c>
      <c r="N4" s="26">
        <v>2.02</v>
      </c>
      <c r="O4" s="24">
        <v>1.95</v>
      </c>
      <c r="P4" s="24">
        <v>1.91</v>
      </c>
      <c r="Q4" s="26">
        <v>2.2999999999999998</v>
      </c>
      <c r="R4" s="26">
        <v>2.96</v>
      </c>
      <c r="S4" s="26">
        <v>2.19</v>
      </c>
      <c r="T4" s="26">
        <v>2.65</v>
      </c>
      <c r="U4" s="24">
        <v>1.91</v>
      </c>
      <c r="V4" s="24">
        <v>2.0699999999999998</v>
      </c>
      <c r="W4" s="24">
        <v>2.27</v>
      </c>
      <c r="X4" s="24">
        <v>2.11</v>
      </c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27">
        <v>1.54</v>
      </c>
      <c r="BP4" s="27">
        <v>1.27</v>
      </c>
      <c r="BQ4" s="27">
        <v>1.47</v>
      </c>
      <c r="BR4" s="27">
        <v>1.64</v>
      </c>
      <c r="BS4" s="27">
        <v>1.37</v>
      </c>
      <c r="BT4" s="27">
        <v>1.1399999999999999</v>
      </c>
      <c r="BU4" s="26">
        <v>2</v>
      </c>
      <c r="BV4" s="26">
        <v>2.9</v>
      </c>
      <c r="BW4" s="26">
        <v>2.5</v>
      </c>
      <c r="BX4" s="24">
        <v>1.9</v>
      </c>
      <c r="BY4" s="24">
        <v>2.2000000000000002</v>
      </c>
      <c r="BZ4" s="24">
        <v>2.1</v>
      </c>
      <c r="CA4" s="13"/>
      <c r="CB4" s="13"/>
      <c r="CC4" s="13"/>
      <c r="CD4" s="13"/>
      <c r="CE4" s="24">
        <v>2.4500000000000002</v>
      </c>
      <c r="CF4" s="24">
        <v>1.61</v>
      </c>
      <c r="CG4" s="24">
        <v>2.77</v>
      </c>
      <c r="CH4" s="24">
        <v>2.57</v>
      </c>
      <c r="CI4" s="24">
        <v>2.94</v>
      </c>
      <c r="CJ4" s="13"/>
      <c r="CK4" s="13"/>
      <c r="CL4" s="13"/>
      <c r="CM4" s="13"/>
      <c r="CN4" s="24">
        <v>2.4500000000000002</v>
      </c>
      <c r="CO4" s="24">
        <v>1.61</v>
      </c>
      <c r="CP4" s="24">
        <v>2.77</v>
      </c>
      <c r="CQ4" s="24">
        <v>2.57</v>
      </c>
      <c r="CR4" s="24">
        <v>2.94</v>
      </c>
      <c r="CS4" s="24">
        <v>2</v>
      </c>
      <c r="CT4" s="24">
        <v>2</v>
      </c>
      <c r="CU4" s="24">
        <v>1.8</v>
      </c>
      <c r="CV4" s="24">
        <v>2.4900000000000002</v>
      </c>
      <c r="CW4" s="28">
        <v>1.9</v>
      </c>
      <c r="CX4" s="28">
        <v>1.9</v>
      </c>
      <c r="CY4" s="28">
        <v>1.7</v>
      </c>
      <c r="CZ4" s="28">
        <v>2.1</v>
      </c>
      <c r="DA4" s="26">
        <v>1.34</v>
      </c>
      <c r="DB4" s="28">
        <v>1.21</v>
      </c>
      <c r="DC4" s="28">
        <v>1.44</v>
      </c>
      <c r="DD4" s="28">
        <v>1.37</v>
      </c>
      <c r="DE4" s="26">
        <v>1.18</v>
      </c>
      <c r="DF4" s="28">
        <v>1.23</v>
      </c>
      <c r="DG4" s="28">
        <v>1.21</v>
      </c>
      <c r="DH4" s="120">
        <v>2.36</v>
      </c>
      <c r="DI4" s="119">
        <v>1.91</v>
      </c>
      <c r="DJ4" s="119">
        <v>2.14</v>
      </c>
      <c r="DK4" s="119">
        <v>2.1</v>
      </c>
    </row>
    <row r="5" spans="1:115">
      <c r="A5" s="15" t="s">
        <v>176</v>
      </c>
      <c r="B5" s="24">
        <v>6.08</v>
      </c>
      <c r="C5" s="24">
        <v>4.18</v>
      </c>
      <c r="D5" s="24">
        <v>3.69</v>
      </c>
      <c r="E5" s="24">
        <v>3.98</v>
      </c>
      <c r="F5" s="17">
        <v>4.8</v>
      </c>
      <c r="G5" s="25">
        <v>4.45</v>
      </c>
      <c r="H5" s="25">
        <v>5.39</v>
      </c>
      <c r="I5" s="25">
        <v>4.79</v>
      </c>
      <c r="J5" s="25">
        <v>6.36</v>
      </c>
      <c r="K5" s="25">
        <v>4.51</v>
      </c>
      <c r="L5" s="25">
        <v>4.6399999999999997</v>
      </c>
      <c r="M5" s="25">
        <v>5.61</v>
      </c>
      <c r="N5" s="26">
        <v>5.51</v>
      </c>
      <c r="O5" s="24">
        <v>4.63</v>
      </c>
      <c r="P5" s="24">
        <v>4.45</v>
      </c>
      <c r="Q5" s="26">
        <v>6.46</v>
      </c>
      <c r="R5" s="26">
        <v>8.15</v>
      </c>
      <c r="S5" s="26">
        <v>6.26</v>
      </c>
      <c r="T5" s="26">
        <v>7.45</v>
      </c>
      <c r="U5" s="24">
        <v>5.24</v>
      </c>
      <c r="V5" s="24">
        <v>5.82</v>
      </c>
      <c r="W5" s="24">
        <v>6.45</v>
      </c>
      <c r="X5" s="24">
        <v>5.97</v>
      </c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27">
        <v>3.86</v>
      </c>
      <c r="BP5" s="27">
        <v>2.87</v>
      </c>
      <c r="BQ5" s="27">
        <v>3.92</v>
      </c>
      <c r="BR5" s="27">
        <v>3.96</v>
      </c>
      <c r="BS5" s="27">
        <v>3.4</v>
      </c>
      <c r="BT5" s="27">
        <v>2.73</v>
      </c>
      <c r="BU5" s="26">
        <v>5.7</v>
      </c>
      <c r="BV5" s="26">
        <v>8.4</v>
      </c>
      <c r="BW5" s="26">
        <v>7.1</v>
      </c>
      <c r="BX5" s="24">
        <v>5.2</v>
      </c>
      <c r="BY5" s="24">
        <v>6.1</v>
      </c>
      <c r="BZ5" s="24">
        <v>6.1</v>
      </c>
      <c r="CA5" s="13"/>
      <c r="CB5" s="13"/>
      <c r="CC5" s="13"/>
      <c r="CD5" s="13"/>
      <c r="CE5" s="24">
        <v>7.04</v>
      </c>
      <c r="CF5" s="24">
        <v>3.47</v>
      </c>
      <c r="CG5" s="24">
        <v>7.32</v>
      </c>
      <c r="CH5" s="24">
        <v>7.12</v>
      </c>
      <c r="CI5" s="24">
        <v>8.1</v>
      </c>
      <c r="CJ5" s="13"/>
      <c r="CK5" s="13"/>
      <c r="CL5" s="13"/>
      <c r="CM5" s="13"/>
      <c r="CN5" s="24">
        <v>7.04</v>
      </c>
      <c r="CO5" s="24">
        <v>3.47</v>
      </c>
      <c r="CP5" s="24">
        <v>7.32</v>
      </c>
      <c r="CQ5" s="24">
        <v>7.12</v>
      </c>
      <c r="CR5" s="24">
        <v>8.1</v>
      </c>
      <c r="CS5" s="24">
        <v>5.3</v>
      </c>
      <c r="CT5" s="24">
        <v>5.4</v>
      </c>
      <c r="CU5" s="24">
        <v>4.8</v>
      </c>
      <c r="CV5" s="24">
        <v>7.1</v>
      </c>
      <c r="CW5" s="28">
        <v>4.7</v>
      </c>
      <c r="CX5" s="28">
        <v>4.9000000000000004</v>
      </c>
      <c r="CY5" s="28">
        <v>4.0999999999999996</v>
      </c>
      <c r="CZ5" s="28">
        <v>5.0999999999999996</v>
      </c>
      <c r="DA5" s="26">
        <v>3.08</v>
      </c>
      <c r="DB5" s="28">
        <v>2.5499999999999998</v>
      </c>
      <c r="DC5" s="28">
        <v>3.5</v>
      </c>
      <c r="DD5" s="28">
        <v>3.05</v>
      </c>
      <c r="DE5" s="26">
        <v>2.58</v>
      </c>
      <c r="DF5" s="28">
        <v>2.83</v>
      </c>
      <c r="DG5" s="28">
        <v>2.54</v>
      </c>
      <c r="DH5" s="120">
        <v>6.69</v>
      </c>
      <c r="DI5" s="119">
        <v>5.99</v>
      </c>
      <c r="DJ5" s="119">
        <v>6.44</v>
      </c>
      <c r="DK5" s="119">
        <v>6.37</v>
      </c>
    </row>
    <row r="6" spans="1:115">
      <c r="A6" s="15" t="s">
        <v>177</v>
      </c>
      <c r="B6" s="24">
        <v>12.37</v>
      </c>
      <c r="C6" s="24">
        <v>8.8800000000000008</v>
      </c>
      <c r="D6" s="24">
        <v>7.99</v>
      </c>
      <c r="E6" s="24">
        <v>8.5299999999999994</v>
      </c>
      <c r="F6" s="17">
        <v>9.9</v>
      </c>
      <c r="G6" s="25">
        <v>8.7799999999999994</v>
      </c>
      <c r="H6" s="25">
        <v>10.38</v>
      </c>
      <c r="I6" s="25">
        <v>9.0500000000000007</v>
      </c>
      <c r="J6" s="25">
        <v>12.2</v>
      </c>
      <c r="K6" s="25">
        <v>9.5399999999999991</v>
      </c>
      <c r="L6" s="25">
        <v>9.81</v>
      </c>
      <c r="M6" s="25">
        <v>11.08</v>
      </c>
      <c r="N6" s="26">
        <v>11.29</v>
      </c>
      <c r="O6" s="24">
        <v>9.61</v>
      </c>
      <c r="P6" s="24">
        <v>9.15</v>
      </c>
      <c r="Q6" s="26">
        <v>12.45</v>
      </c>
      <c r="R6" s="26">
        <v>14.92</v>
      </c>
      <c r="S6" s="26">
        <v>12.34</v>
      </c>
      <c r="T6" s="26">
        <v>14.19</v>
      </c>
      <c r="U6" s="24">
        <v>10.89</v>
      </c>
      <c r="V6" s="24">
        <v>11.75</v>
      </c>
      <c r="W6" s="24">
        <v>12.7</v>
      </c>
      <c r="X6" s="24">
        <v>12.29</v>
      </c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27">
        <v>7.92</v>
      </c>
      <c r="BP6" s="27">
        <v>5.7</v>
      </c>
      <c r="BQ6" s="27">
        <v>8.57</v>
      </c>
      <c r="BR6" s="27">
        <v>7.57</v>
      </c>
      <c r="BS6" s="27">
        <v>6.83</v>
      </c>
      <c r="BT6" s="27">
        <v>5.66</v>
      </c>
      <c r="BU6" s="26">
        <v>11.8</v>
      </c>
      <c r="BV6" s="26">
        <v>15.6</v>
      </c>
      <c r="BW6" s="26">
        <v>14</v>
      </c>
      <c r="BX6" s="24">
        <v>10.8</v>
      </c>
      <c r="BY6" s="24">
        <v>12.5</v>
      </c>
      <c r="BZ6" s="24">
        <v>12.6</v>
      </c>
      <c r="CA6" s="26">
        <v>15.3</v>
      </c>
      <c r="CB6" s="24">
        <v>13</v>
      </c>
      <c r="CC6" s="24">
        <f>15.6-3.7</f>
        <v>11.899999999999999</v>
      </c>
      <c r="CD6" s="7">
        <f>12</f>
        <v>12</v>
      </c>
      <c r="CE6" s="24">
        <v>13.47</v>
      </c>
      <c r="CF6" s="24">
        <v>7.35</v>
      </c>
      <c r="CG6" s="24">
        <v>13.82</v>
      </c>
      <c r="CH6" s="24">
        <v>14.11</v>
      </c>
      <c r="CI6" s="24">
        <v>15.08</v>
      </c>
      <c r="CJ6" s="26">
        <v>15.3</v>
      </c>
      <c r="CK6" s="24">
        <v>13</v>
      </c>
      <c r="CL6" s="24">
        <f>15.6-3.7</f>
        <v>11.899999999999999</v>
      </c>
      <c r="CM6" s="7">
        <f>12</f>
        <v>12</v>
      </c>
      <c r="CN6" s="24">
        <v>13.47</v>
      </c>
      <c r="CO6" s="24">
        <v>7.35</v>
      </c>
      <c r="CP6" s="24">
        <v>13.82</v>
      </c>
      <c r="CQ6" s="24">
        <v>14.11</v>
      </c>
      <c r="CR6" s="24">
        <v>15.08</v>
      </c>
      <c r="CS6" s="24">
        <v>9.3000000000000007</v>
      </c>
      <c r="CT6" s="24">
        <v>9.3000000000000007</v>
      </c>
      <c r="CU6" s="24">
        <v>8.9</v>
      </c>
      <c r="CV6" s="24">
        <v>13.76</v>
      </c>
      <c r="CW6" s="26">
        <v>11</v>
      </c>
      <c r="CX6" s="26">
        <v>10.8</v>
      </c>
      <c r="CY6" s="26">
        <v>10</v>
      </c>
      <c r="CZ6" s="26">
        <v>11.8</v>
      </c>
      <c r="DA6" s="26">
        <v>6.26</v>
      </c>
      <c r="DB6" s="26">
        <v>5.13</v>
      </c>
      <c r="DC6" s="26">
        <v>7.02</v>
      </c>
      <c r="DD6" s="26">
        <v>6.17</v>
      </c>
      <c r="DE6" s="26">
        <v>5.19</v>
      </c>
      <c r="DF6" s="26">
        <v>5.56</v>
      </c>
      <c r="DG6" s="26">
        <v>4.95</v>
      </c>
      <c r="DH6" s="120">
        <v>12.86</v>
      </c>
      <c r="DI6" s="118">
        <v>12.15</v>
      </c>
      <c r="DJ6" s="118">
        <v>12.75</v>
      </c>
      <c r="DK6" s="118">
        <v>12.59</v>
      </c>
    </row>
    <row r="7" spans="1:115">
      <c r="A7" s="15" t="s">
        <v>178</v>
      </c>
      <c r="B7" s="24">
        <v>27.92</v>
      </c>
      <c r="C7" s="24">
        <v>29.68</v>
      </c>
      <c r="D7" s="24">
        <v>27.35</v>
      </c>
      <c r="E7" s="24">
        <v>27.49</v>
      </c>
      <c r="F7" s="17">
        <v>24.2</v>
      </c>
      <c r="G7" s="25">
        <v>23.84</v>
      </c>
      <c r="H7" s="25">
        <v>24</v>
      </c>
      <c r="I7" s="25">
        <v>22.83</v>
      </c>
      <c r="J7" s="25">
        <v>25.69</v>
      </c>
      <c r="K7" s="25">
        <v>28.56</v>
      </c>
      <c r="L7" s="25">
        <v>28.18</v>
      </c>
      <c r="M7" s="29">
        <v>27.25</v>
      </c>
      <c r="N7" s="26">
        <v>27.24</v>
      </c>
      <c r="O7" s="24">
        <v>27.17</v>
      </c>
      <c r="P7" s="24">
        <v>27.06</v>
      </c>
      <c r="Q7" s="26">
        <v>27.6</v>
      </c>
      <c r="R7" s="26">
        <v>26.92</v>
      </c>
      <c r="S7" s="26">
        <v>28.09</v>
      </c>
      <c r="T7" s="26">
        <v>28.16</v>
      </c>
      <c r="U7" s="24">
        <v>28.26</v>
      </c>
      <c r="V7" s="24">
        <v>27.99</v>
      </c>
      <c r="W7" s="24">
        <v>26.07</v>
      </c>
      <c r="X7" s="24">
        <v>29.62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27">
        <v>25.76</v>
      </c>
      <c r="BP7" s="27">
        <v>21.21</v>
      </c>
      <c r="BQ7" s="27">
        <v>24.71</v>
      </c>
      <c r="BR7" s="27">
        <v>25.18</v>
      </c>
      <c r="BS7" s="27">
        <v>21.7</v>
      </c>
      <c r="BT7" s="27">
        <v>21.26</v>
      </c>
      <c r="BU7" s="26">
        <v>25.6</v>
      </c>
      <c r="BV7" s="26">
        <v>27.2</v>
      </c>
      <c r="BW7" s="26">
        <v>27.9</v>
      </c>
      <c r="BX7" s="24">
        <v>28.8</v>
      </c>
      <c r="BY7" s="24">
        <v>28.7</v>
      </c>
      <c r="BZ7" s="24">
        <v>28.9</v>
      </c>
      <c r="CA7" s="26">
        <v>27</v>
      </c>
      <c r="CB7" s="24">
        <v>29</v>
      </c>
      <c r="CC7" s="24">
        <v>28.8</v>
      </c>
      <c r="CD7" s="7">
        <v>29.1</v>
      </c>
      <c r="CE7" s="24">
        <v>26.44</v>
      </c>
      <c r="CF7" s="24">
        <v>24.13</v>
      </c>
      <c r="CG7" s="24">
        <v>26.8</v>
      </c>
      <c r="CH7" s="24">
        <v>26.7</v>
      </c>
      <c r="CI7" s="24">
        <v>26.69</v>
      </c>
      <c r="CJ7" s="26">
        <v>15.3</v>
      </c>
      <c r="CK7" s="24">
        <v>13</v>
      </c>
      <c r="CL7" s="24">
        <f>15.6-3.7</f>
        <v>11.899999999999999</v>
      </c>
      <c r="CM7" s="7">
        <f>12</f>
        <v>12</v>
      </c>
      <c r="CN7" s="24">
        <v>26.44</v>
      </c>
      <c r="CO7" s="24">
        <v>24.13</v>
      </c>
      <c r="CP7" s="24">
        <v>26.8</v>
      </c>
      <c r="CQ7" s="24">
        <v>26.7</v>
      </c>
      <c r="CR7" s="24">
        <v>26.69</v>
      </c>
      <c r="CS7" s="24">
        <v>20.100000000000001</v>
      </c>
      <c r="CT7" s="24">
        <v>16.7</v>
      </c>
      <c r="CU7" s="24">
        <v>21.5</v>
      </c>
      <c r="CV7" s="24">
        <v>26.8</v>
      </c>
      <c r="CW7" s="26">
        <v>26.4</v>
      </c>
      <c r="CX7" s="26">
        <v>26.8</v>
      </c>
      <c r="CY7" s="26">
        <v>27</v>
      </c>
      <c r="CZ7" s="26">
        <v>27</v>
      </c>
      <c r="DA7" s="26">
        <v>21.34</v>
      </c>
      <c r="DB7" s="26">
        <v>21.72</v>
      </c>
      <c r="DC7" s="26">
        <v>21.58</v>
      </c>
      <c r="DD7" s="26">
        <v>22.62</v>
      </c>
      <c r="DE7" s="26">
        <v>20.56</v>
      </c>
      <c r="DF7" s="26">
        <v>20.65</v>
      </c>
      <c r="DG7" s="26">
        <v>22.31</v>
      </c>
      <c r="DH7" s="120">
        <v>26.51</v>
      </c>
      <c r="DI7" s="118">
        <v>26.45</v>
      </c>
      <c r="DJ7" s="118">
        <v>25.4</v>
      </c>
      <c r="DK7" s="118">
        <v>25.8</v>
      </c>
    </row>
    <row r="8" spans="1:115">
      <c r="A8" s="15" t="s">
        <v>179</v>
      </c>
      <c r="B8" s="16">
        <v>534</v>
      </c>
      <c r="C8" s="16">
        <v>628</v>
      </c>
      <c r="D8" s="16">
        <v>625</v>
      </c>
      <c r="E8" s="16">
        <v>610</v>
      </c>
      <c r="F8" s="17">
        <v>582</v>
      </c>
      <c r="G8" s="17">
        <v>593</v>
      </c>
      <c r="H8" s="17">
        <v>550</v>
      </c>
      <c r="I8" s="17">
        <v>582</v>
      </c>
      <c r="J8" s="17">
        <v>524</v>
      </c>
      <c r="K8" s="17">
        <v>572</v>
      </c>
      <c r="L8" s="17">
        <v>572</v>
      </c>
      <c r="M8" s="19">
        <v>551</v>
      </c>
      <c r="N8" s="10">
        <v>530</v>
      </c>
      <c r="O8" s="7">
        <v>583</v>
      </c>
      <c r="P8" s="7">
        <v>611</v>
      </c>
      <c r="Q8" s="10">
        <v>538</v>
      </c>
      <c r="R8" s="10">
        <v>488</v>
      </c>
      <c r="S8" s="10">
        <v>536</v>
      </c>
      <c r="T8" s="10">
        <v>507</v>
      </c>
      <c r="U8" s="7">
        <v>548</v>
      </c>
      <c r="V8" s="7">
        <v>537</v>
      </c>
      <c r="W8" s="7">
        <v>522</v>
      </c>
      <c r="X8" s="7">
        <v>541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22">
        <v>578</v>
      </c>
      <c r="BP8" s="23">
        <v>597</v>
      </c>
      <c r="BQ8" s="23">
        <v>544</v>
      </c>
      <c r="BR8" s="22">
        <v>596</v>
      </c>
      <c r="BS8" s="22">
        <v>572</v>
      </c>
      <c r="BT8" s="22">
        <v>600</v>
      </c>
      <c r="BU8" s="10">
        <v>506</v>
      </c>
      <c r="BV8" s="10">
        <v>468</v>
      </c>
      <c r="BW8" s="10">
        <v>505</v>
      </c>
      <c r="BX8" s="7">
        <v>571</v>
      </c>
      <c r="BY8" s="7">
        <v>525</v>
      </c>
      <c r="BZ8" s="7">
        <v>524</v>
      </c>
      <c r="CA8" s="10">
        <v>470</v>
      </c>
      <c r="CB8" s="16">
        <v>522</v>
      </c>
      <c r="CC8" s="16">
        <v>518</v>
      </c>
      <c r="CD8" s="7">
        <f>468+61</f>
        <v>529</v>
      </c>
      <c r="CE8" s="7">
        <v>502</v>
      </c>
      <c r="CF8" s="7">
        <v>632</v>
      </c>
      <c r="CG8" s="7">
        <v>491</v>
      </c>
      <c r="CH8" s="7">
        <v>481</v>
      </c>
      <c r="CI8" s="7">
        <v>467</v>
      </c>
      <c r="CJ8" s="26">
        <v>27</v>
      </c>
      <c r="CK8" s="24">
        <v>29</v>
      </c>
      <c r="CL8" s="24">
        <v>28.8</v>
      </c>
      <c r="CM8" s="7">
        <v>29.1</v>
      </c>
      <c r="CN8" s="7">
        <v>502</v>
      </c>
      <c r="CO8" s="7">
        <v>632</v>
      </c>
      <c r="CP8" s="7">
        <v>491</v>
      </c>
      <c r="CQ8" s="7">
        <v>481</v>
      </c>
      <c r="CR8" s="7">
        <v>467</v>
      </c>
      <c r="CS8" s="16">
        <v>522</v>
      </c>
      <c r="CT8" s="7">
        <v>494</v>
      </c>
      <c r="CU8" s="16">
        <v>539</v>
      </c>
      <c r="CV8" s="7">
        <v>506</v>
      </c>
      <c r="CW8" s="20">
        <v>535</v>
      </c>
      <c r="CX8" s="20">
        <v>553</v>
      </c>
      <c r="CY8" s="20">
        <v>590</v>
      </c>
      <c r="CZ8" s="20">
        <v>555</v>
      </c>
      <c r="DA8" s="10">
        <v>673</v>
      </c>
      <c r="DB8" s="20">
        <v>719</v>
      </c>
      <c r="DC8" s="20">
        <v>628</v>
      </c>
      <c r="DD8" s="20">
        <v>631</v>
      </c>
      <c r="DE8" s="10">
        <v>732</v>
      </c>
      <c r="DF8" s="20">
        <v>711</v>
      </c>
      <c r="DG8" s="20">
        <v>732</v>
      </c>
      <c r="DH8" s="122">
        <v>510</v>
      </c>
      <c r="DI8" s="121">
        <v>530</v>
      </c>
      <c r="DJ8" s="121">
        <v>501</v>
      </c>
      <c r="DK8" s="121">
        <v>516</v>
      </c>
    </row>
    <row r="9" spans="1:115">
      <c r="A9" s="15" t="s">
        <v>180</v>
      </c>
      <c r="B9" s="16">
        <f>B8*B7</f>
        <v>14909.28</v>
      </c>
      <c r="C9" s="16">
        <f>C8*C7</f>
        <v>18639.04</v>
      </c>
      <c r="D9" s="16">
        <f>D8*D7</f>
        <v>17093.75</v>
      </c>
      <c r="E9" s="16">
        <f>E8*E7</f>
        <v>16768.899999999998</v>
      </c>
      <c r="F9" s="24"/>
      <c r="G9" s="24"/>
      <c r="H9" s="24"/>
      <c r="I9" s="24"/>
      <c r="J9" s="30">
        <v>13461.560000000001</v>
      </c>
      <c r="K9" s="30">
        <v>16336.32</v>
      </c>
      <c r="L9" s="30">
        <v>16118.96</v>
      </c>
      <c r="M9" s="30">
        <v>15014.75</v>
      </c>
      <c r="N9" s="16">
        <v>14437.199999999999</v>
      </c>
      <c r="O9" s="16">
        <v>15840.11</v>
      </c>
      <c r="P9" s="16">
        <v>16533.66</v>
      </c>
      <c r="Q9" s="20">
        <v>14848.800000000001</v>
      </c>
      <c r="R9" s="20">
        <v>13136.960000000001</v>
      </c>
      <c r="S9" s="20">
        <v>15056.24</v>
      </c>
      <c r="T9" s="20">
        <v>14277.12</v>
      </c>
      <c r="U9" s="20">
        <v>15486.480000000001</v>
      </c>
      <c r="V9" s="20">
        <v>15030.63</v>
      </c>
      <c r="W9" s="20">
        <v>13608.54</v>
      </c>
      <c r="X9" s="20">
        <v>16024.42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22">
        <v>14889.28</v>
      </c>
      <c r="BP9" s="22">
        <v>12662.37</v>
      </c>
      <c r="BQ9" s="22">
        <v>13442.24</v>
      </c>
      <c r="BR9" s="22">
        <v>15007.28</v>
      </c>
      <c r="BS9" s="22">
        <v>12412.4</v>
      </c>
      <c r="BT9" s="22">
        <v>12756.000000000002</v>
      </c>
      <c r="BU9" s="20">
        <v>12954</v>
      </c>
      <c r="BV9" s="20">
        <v>12730</v>
      </c>
      <c r="BW9" s="20">
        <v>14090</v>
      </c>
      <c r="BX9" s="20">
        <v>16445</v>
      </c>
      <c r="BY9" s="20">
        <v>15068</v>
      </c>
      <c r="BZ9" s="20">
        <v>15144</v>
      </c>
      <c r="CA9" s="20">
        <f>CA8*CA7</f>
        <v>12690</v>
      </c>
      <c r="CB9" s="16">
        <f>CB7*CB8</f>
        <v>15138</v>
      </c>
      <c r="CC9" s="16">
        <f>CC7*CC8</f>
        <v>14918.4</v>
      </c>
      <c r="CD9" s="16">
        <f>CD7*CD8</f>
        <v>15393.900000000001</v>
      </c>
      <c r="CE9" s="16">
        <v>13272.880000000001</v>
      </c>
      <c r="CF9" s="16">
        <v>15250.16</v>
      </c>
      <c r="CG9" s="16">
        <v>13158.800000000001</v>
      </c>
      <c r="CH9" s="16">
        <v>12842.699999999999</v>
      </c>
      <c r="CI9" s="16">
        <v>12464.230000000001</v>
      </c>
      <c r="CJ9" s="20">
        <v>12690</v>
      </c>
      <c r="CK9" s="16">
        <v>15138</v>
      </c>
      <c r="CL9" s="16">
        <v>14918.4</v>
      </c>
      <c r="CM9" s="16">
        <v>15393.900000000001</v>
      </c>
      <c r="CN9" s="16">
        <v>13272.880000000001</v>
      </c>
      <c r="CO9" s="16">
        <v>15250.16</v>
      </c>
      <c r="CP9" s="16">
        <v>13158.800000000001</v>
      </c>
      <c r="CQ9" s="16">
        <v>12842.699999999999</v>
      </c>
      <c r="CR9" s="16">
        <v>12464.230000000001</v>
      </c>
      <c r="CS9" s="13"/>
      <c r="CT9" s="13"/>
      <c r="CU9" s="13"/>
      <c r="CV9" s="31">
        <v>13560.800000000001</v>
      </c>
      <c r="CW9" s="31">
        <v>14124</v>
      </c>
      <c r="CX9" s="31">
        <v>14820.4</v>
      </c>
      <c r="CY9" s="31">
        <v>15930</v>
      </c>
      <c r="CZ9" s="31">
        <v>14985</v>
      </c>
      <c r="DA9" s="20">
        <v>14361.82</v>
      </c>
      <c r="DB9" s="20">
        <v>15616.679999999998</v>
      </c>
      <c r="DC9" s="20">
        <v>13552.24</v>
      </c>
      <c r="DD9" s="20">
        <v>14273.220000000001</v>
      </c>
      <c r="DE9" s="20">
        <v>15049.919999999998</v>
      </c>
      <c r="DF9" s="20">
        <v>14682.15</v>
      </c>
      <c r="DG9" s="20">
        <v>16330.919999999998</v>
      </c>
      <c r="DH9" s="123">
        <v>13520.1</v>
      </c>
      <c r="DI9" s="123">
        <v>14018.5</v>
      </c>
      <c r="DJ9" s="123">
        <v>12725.4</v>
      </c>
      <c r="DK9" s="123">
        <v>13312.800000000001</v>
      </c>
    </row>
    <row r="10" spans="1:115">
      <c r="A10" s="15" t="s">
        <v>181</v>
      </c>
      <c r="B10" s="16">
        <v>115.84</v>
      </c>
      <c r="C10" s="16">
        <v>113.04</v>
      </c>
      <c r="D10" s="16">
        <v>107.34</v>
      </c>
      <c r="E10" s="16">
        <v>111.65</v>
      </c>
      <c r="F10" s="24"/>
      <c r="G10" s="24"/>
      <c r="H10" s="24"/>
      <c r="I10" s="24"/>
      <c r="J10" s="13"/>
      <c r="K10" s="13"/>
      <c r="L10" s="13"/>
      <c r="M10" s="13"/>
      <c r="N10" s="16">
        <v>99.5</v>
      </c>
      <c r="O10" s="16">
        <v>107.05</v>
      </c>
      <c r="P10" s="16">
        <v>107.14</v>
      </c>
      <c r="Q10" s="20">
        <v>104</v>
      </c>
      <c r="R10" s="20">
        <v>114.7</v>
      </c>
      <c r="S10" s="20">
        <v>110.03</v>
      </c>
      <c r="T10" s="16">
        <v>106.21</v>
      </c>
      <c r="U10" s="16">
        <v>107.42</v>
      </c>
      <c r="V10" s="16">
        <v>108.34</v>
      </c>
      <c r="W10" s="16">
        <v>109.61</v>
      </c>
      <c r="X10" s="16">
        <v>109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22">
        <v>54.54</v>
      </c>
      <c r="BP10" s="22">
        <v>45.32</v>
      </c>
      <c r="BQ10" s="22">
        <v>53.58</v>
      </c>
      <c r="BR10" s="22">
        <v>80.55</v>
      </c>
      <c r="BS10" s="22">
        <v>48.22</v>
      </c>
      <c r="BT10" s="22">
        <v>41.31</v>
      </c>
      <c r="BU10" s="20">
        <v>114</v>
      </c>
      <c r="BV10" s="20">
        <v>73</v>
      </c>
      <c r="BW10" s="16">
        <v>122</v>
      </c>
      <c r="BX10" s="16">
        <v>117</v>
      </c>
      <c r="BY10" s="16">
        <v>115</v>
      </c>
      <c r="BZ10" s="16">
        <v>120</v>
      </c>
      <c r="CA10" s="13">
        <v>73</v>
      </c>
      <c r="CB10" s="13"/>
      <c r="CC10" s="13"/>
      <c r="CD10" s="13"/>
      <c r="CE10" s="16">
        <v>100</v>
      </c>
      <c r="CF10" s="16" t="s">
        <v>202</v>
      </c>
      <c r="CG10" s="16">
        <v>90</v>
      </c>
      <c r="CH10" s="16">
        <v>86</v>
      </c>
      <c r="CI10" s="16">
        <v>96</v>
      </c>
      <c r="CJ10" s="13"/>
      <c r="CK10" s="32"/>
      <c r="CL10" s="7"/>
      <c r="CM10" s="7"/>
      <c r="CN10" s="16">
        <v>100</v>
      </c>
      <c r="CO10" s="16"/>
      <c r="CP10" s="16">
        <v>90</v>
      </c>
      <c r="CQ10" s="16">
        <v>86</v>
      </c>
      <c r="CR10" s="16">
        <v>96</v>
      </c>
      <c r="CS10" s="16">
        <v>43.49</v>
      </c>
      <c r="CT10" s="16">
        <v>38.549999999999997</v>
      </c>
      <c r="CU10" s="16">
        <v>46.45</v>
      </c>
      <c r="CV10" s="16">
        <v>116.55</v>
      </c>
      <c r="CW10" s="16">
        <v>57.69</v>
      </c>
      <c r="CX10" s="16">
        <v>70.5</v>
      </c>
      <c r="CY10" s="16">
        <v>106.27</v>
      </c>
      <c r="CZ10" s="16">
        <v>59.49</v>
      </c>
      <c r="DA10" s="20">
        <v>82.85</v>
      </c>
      <c r="DB10" s="16">
        <v>83.54</v>
      </c>
      <c r="DC10" s="16">
        <v>49.38</v>
      </c>
      <c r="DD10" s="16">
        <v>82.87</v>
      </c>
      <c r="DE10" s="20">
        <v>81.05</v>
      </c>
      <c r="DF10" s="16">
        <v>78.02</v>
      </c>
      <c r="DG10" s="16">
        <v>75.430000000000007</v>
      </c>
      <c r="DH10" s="117">
        <v>107.98</v>
      </c>
      <c r="DI10" s="117">
        <v>109.57</v>
      </c>
      <c r="DJ10" s="117">
        <v>114.84</v>
      </c>
      <c r="DK10" s="117">
        <v>102.01</v>
      </c>
    </row>
    <row r="11" spans="1:115">
      <c r="A11" s="15" t="s">
        <v>182</v>
      </c>
      <c r="B11" s="7">
        <v>75</v>
      </c>
      <c r="C11" s="16">
        <v>87</v>
      </c>
      <c r="D11" s="7">
        <v>90</v>
      </c>
      <c r="E11" s="7">
        <v>84</v>
      </c>
      <c r="F11" s="24"/>
      <c r="G11" s="24"/>
      <c r="H11" s="24"/>
      <c r="I11" s="24"/>
      <c r="J11" s="24"/>
      <c r="K11" s="13"/>
      <c r="L11" s="13"/>
      <c r="M11" s="13"/>
      <c r="N11" s="13">
        <v>56</v>
      </c>
      <c r="O11" s="13">
        <v>86</v>
      </c>
      <c r="P11" s="13">
        <v>103</v>
      </c>
      <c r="Q11" s="20">
        <v>76.28</v>
      </c>
      <c r="R11" s="20">
        <v>66.150000000000006</v>
      </c>
      <c r="S11" s="20">
        <v>87.86</v>
      </c>
      <c r="T11" s="20">
        <v>78.14</v>
      </c>
      <c r="U11" s="16">
        <v>89.7</v>
      </c>
      <c r="V11" s="16">
        <v>72.47</v>
      </c>
      <c r="W11" s="16">
        <v>79.94</v>
      </c>
      <c r="X11" s="16">
        <v>78.13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20">
        <v>78</v>
      </c>
      <c r="BV11" s="20">
        <v>69.17</v>
      </c>
      <c r="BW11" s="20">
        <v>69.040000000000006</v>
      </c>
      <c r="BX11" s="16">
        <v>80.41</v>
      </c>
      <c r="BY11" s="16">
        <v>84.55</v>
      </c>
      <c r="BZ11" s="16">
        <v>77.86</v>
      </c>
      <c r="CA11" s="13">
        <v>65</v>
      </c>
      <c r="CB11" s="13"/>
      <c r="CC11" s="13"/>
      <c r="CD11" s="13"/>
      <c r="CE11" s="16">
        <v>60</v>
      </c>
      <c r="CF11" s="16">
        <v>81.099999999999994</v>
      </c>
      <c r="CG11" s="16">
        <v>43</v>
      </c>
      <c r="CH11" s="16">
        <v>52</v>
      </c>
      <c r="CI11" s="16">
        <v>46.4</v>
      </c>
      <c r="CJ11" s="20">
        <v>73</v>
      </c>
      <c r="CK11" s="16"/>
      <c r="CL11" s="16"/>
      <c r="CM11" s="16"/>
      <c r="CN11" s="16">
        <v>60</v>
      </c>
      <c r="CO11" s="16">
        <v>81.099999999999994</v>
      </c>
      <c r="CP11" s="16">
        <v>43</v>
      </c>
      <c r="CQ11" s="16">
        <v>52</v>
      </c>
      <c r="CR11" s="16">
        <v>46.4</v>
      </c>
      <c r="CS11" s="13"/>
      <c r="CT11" s="13"/>
      <c r="CU11" s="13"/>
      <c r="CV11" s="16">
        <v>75</v>
      </c>
      <c r="CW11" s="16">
        <v>95</v>
      </c>
      <c r="CX11" s="16">
        <v>96</v>
      </c>
      <c r="CY11" s="16">
        <v>95</v>
      </c>
      <c r="CZ11" s="16">
        <v>94</v>
      </c>
      <c r="DA11" s="13"/>
      <c r="DB11" s="13"/>
      <c r="DC11" s="13"/>
      <c r="DD11" s="13"/>
      <c r="DE11" s="13"/>
      <c r="DF11" s="13"/>
      <c r="DG11" s="13"/>
      <c r="DH11" s="125">
        <v>75</v>
      </c>
      <c r="DI11" s="124">
        <v>79</v>
      </c>
      <c r="DJ11" s="124">
        <v>77</v>
      </c>
      <c r="DK11" s="124">
        <v>80</v>
      </c>
    </row>
    <row r="12" spans="1:115" s="83" customFormat="1">
      <c r="A12" s="15" t="s">
        <v>247</v>
      </c>
      <c r="B12" s="7"/>
      <c r="C12" s="16"/>
      <c r="D12" s="7"/>
      <c r="E12" s="7"/>
      <c r="F12" s="24"/>
      <c r="G12" s="24"/>
      <c r="H12" s="24"/>
      <c r="I12" s="24"/>
      <c r="J12" s="24"/>
      <c r="K12" s="13"/>
      <c r="L12" s="13"/>
      <c r="M12" s="13"/>
      <c r="N12" s="13"/>
      <c r="O12" s="13"/>
      <c r="P12" s="13"/>
      <c r="Q12" s="20"/>
      <c r="R12" s="20"/>
      <c r="S12" s="20"/>
      <c r="T12" s="20"/>
      <c r="U12" s="16"/>
      <c r="V12" s="16"/>
      <c r="W12" s="16"/>
      <c r="X12" s="16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20"/>
      <c r="BV12" s="20"/>
      <c r="BW12" s="20"/>
      <c r="BX12" s="16"/>
      <c r="BY12" s="16"/>
      <c r="BZ12" s="16"/>
      <c r="CA12" s="13"/>
      <c r="CB12" s="13"/>
      <c r="CC12" s="13"/>
      <c r="CD12" s="13"/>
      <c r="CE12" s="16"/>
      <c r="CF12" s="16"/>
      <c r="CG12" s="16"/>
      <c r="CH12" s="16"/>
      <c r="CI12" s="16"/>
      <c r="CJ12" s="20"/>
      <c r="CK12" s="16"/>
      <c r="CL12" s="16"/>
      <c r="CM12" s="16"/>
      <c r="CN12" s="16"/>
      <c r="CO12" s="16"/>
      <c r="CP12" s="16"/>
      <c r="CQ12" s="16"/>
      <c r="CR12" s="16"/>
      <c r="CS12" s="13"/>
      <c r="CT12" s="13"/>
      <c r="CU12" s="13"/>
      <c r="CV12" s="16"/>
      <c r="CW12" s="16"/>
      <c r="CX12" s="16"/>
      <c r="CY12" s="16"/>
      <c r="CZ12" s="16"/>
      <c r="DA12" s="84">
        <v>59.7</v>
      </c>
      <c r="DB12" s="85">
        <v>55.7</v>
      </c>
      <c r="DC12" s="85">
        <v>56.7</v>
      </c>
      <c r="DD12" s="85">
        <v>56.9</v>
      </c>
      <c r="DE12" s="20">
        <v>58.4</v>
      </c>
      <c r="DF12" s="20">
        <v>54.9</v>
      </c>
      <c r="DG12" s="20">
        <v>55.5</v>
      </c>
      <c r="DH12" s="127">
        <v>68.900000000000006</v>
      </c>
      <c r="DI12" s="127">
        <v>64.400000000000006</v>
      </c>
      <c r="DJ12" s="127">
        <v>66</v>
      </c>
      <c r="DK12" s="127">
        <v>66.8</v>
      </c>
    </row>
    <row r="13" spans="1:115" s="83" customFormat="1">
      <c r="A13" s="15" t="s">
        <v>254</v>
      </c>
      <c r="B13" s="7"/>
      <c r="C13" s="16"/>
      <c r="D13" s="7"/>
      <c r="E13" s="7"/>
      <c r="F13" s="24"/>
      <c r="G13" s="24"/>
      <c r="H13" s="24"/>
      <c r="I13" s="24"/>
      <c r="J13" s="24"/>
      <c r="K13" s="13"/>
      <c r="L13" s="13"/>
      <c r="M13" s="13"/>
      <c r="N13" s="13"/>
      <c r="O13" s="13"/>
      <c r="P13" s="13"/>
      <c r="Q13" s="20"/>
      <c r="R13" s="20"/>
      <c r="S13" s="20"/>
      <c r="T13" s="20"/>
      <c r="U13" s="16"/>
      <c r="V13" s="16"/>
      <c r="W13" s="16"/>
      <c r="X13" s="16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20"/>
      <c r="BV13" s="20"/>
      <c r="BW13" s="20"/>
      <c r="BX13" s="16"/>
      <c r="BY13" s="16"/>
      <c r="BZ13" s="16"/>
      <c r="CA13" s="13"/>
      <c r="CB13" s="13"/>
      <c r="CC13" s="13"/>
      <c r="CD13" s="13"/>
      <c r="CE13" s="16"/>
      <c r="CF13" s="16"/>
      <c r="CG13" s="16"/>
      <c r="CH13" s="16"/>
      <c r="CI13" s="16"/>
      <c r="CJ13" s="20"/>
      <c r="CK13" s="16"/>
      <c r="CL13" s="16"/>
      <c r="CM13" s="16"/>
      <c r="CN13" s="16"/>
      <c r="CO13" s="16"/>
      <c r="CP13" s="16"/>
      <c r="CQ13" s="16"/>
      <c r="CR13" s="16"/>
      <c r="CS13" s="13"/>
      <c r="CT13" s="13"/>
      <c r="CU13" s="13"/>
      <c r="CV13" s="16"/>
      <c r="CW13" s="16"/>
      <c r="CX13" s="16"/>
      <c r="CY13" s="16"/>
      <c r="CZ13" s="16"/>
      <c r="DA13" s="86">
        <v>2.04</v>
      </c>
      <c r="DB13" s="4">
        <v>1.76</v>
      </c>
      <c r="DC13" s="4">
        <v>2.0299999999999998</v>
      </c>
      <c r="DD13" s="4">
        <v>1.91</v>
      </c>
      <c r="DE13" s="26">
        <v>1.91</v>
      </c>
      <c r="DF13" s="26">
        <v>1.73</v>
      </c>
      <c r="DG13" s="26">
        <v>1.73</v>
      </c>
      <c r="DH13" s="128">
        <v>3.35</v>
      </c>
      <c r="DI13" s="128">
        <v>2.72</v>
      </c>
      <c r="DJ13" s="128">
        <v>3.07</v>
      </c>
      <c r="DK13" s="128">
        <v>3.18</v>
      </c>
    </row>
    <row r="14" spans="1:115" s="83" customFormat="1">
      <c r="A14" s="15" t="s">
        <v>253</v>
      </c>
      <c r="B14" s="7"/>
      <c r="C14" s="16"/>
      <c r="D14" s="7"/>
      <c r="E14" s="7"/>
      <c r="F14" s="24"/>
      <c r="G14" s="24"/>
      <c r="H14" s="24"/>
      <c r="I14" s="24"/>
      <c r="J14" s="24"/>
      <c r="K14" s="13"/>
      <c r="L14" s="13"/>
      <c r="M14" s="13"/>
      <c r="N14" s="13"/>
      <c r="O14" s="13"/>
      <c r="P14" s="13"/>
      <c r="Q14" s="20"/>
      <c r="R14" s="20"/>
      <c r="S14" s="20"/>
      <c r="T14" s="20"/>
      <c r="U14" s="16"/>
      <c r="V14" s="16"/>
      <c r="W14" s="16"/>
      <c r="X14" s="16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20"/>
      <c r="BV14" s="20"/>
      <c r="BW14" s="20"/>
      <c r="BX14" s="16"/>
      <c r="BY14" s="16"/>
      <c r="BZ14" s="16"/>
      <c r="CA14" s="13"/>
      <c r="CB14" s="13"/>
      <c r="CC14" s="13"/>
      <c r="CD14" s="13"/>
      <c r="CE14" s="16"/>
      <c r="CF14" s="16"/>
      <c r="CG14" s="16"/>
      <c r="CH14" s="16"/>
      <c r="CI14" s="16"/>
      <c r="CJ14" s="20"/>
      <c r="CK14" s="16"/>
      <c r="CL14" s="16"/>
      <c r="CM14" s="16"/>
      <c r="CN14" s="16"/>
      <c r="CO14" s="16"/>
      <c r="CP14" s="16"/>
      <c r="CQ14" s="16"/>
      <c r="CR14" s="16"/>
      <c r="CS14" s="13"/>
      <c r="CT14" s="13"/>
      <c r="CU14" s="13"/>
      <c r="CV14" s="16"/>
      <c r="CW14" s="16"/>
      <c r="CX14" s="16"/>
      <c r="CY14" s="16"/>
      <c r="CZ14" s="16"/>
      <c r="DA14" s="86">
        <v>5.08</v>
      </c>
      <c r="DB14" s="4">
        <v>4.24</v>
      </c>
      <c r="DC14" s="4">
        <v>5.2</v>
      </c>
      <c r="DD14" s="4">
        <v>4.76</v>
      </c>
      <c r="DE14" s="26">
        <v>4.6399999999999997</v>
      </c>
      <c r="DF14" s="26">
        <v>4.2</v>
      </c>
      <c r="DG14" s="26">
        <v>4.07</v>
      </c>
      <c r="DH14" s="128">
        <v>9.1</v>
      </c>
      <c r="DI14" s="128">
        <v>7.66</v>
      </c>
      <c r="DJ14" s="128">
        <v>8.6999999999999993</v>
      </c>
      <c r="DK14" s="128">
        <v>9.18</v>
      </c>
    </row>
    <row r="15" spans="1:115" s="83" customFormat="1">
      <c r="A15" s="15" t="s">
        <v>252</v>
      </c>
      <c r="B15" s="7"/>
      <c r="C15" s="16"/>
      <c r="D15" s="7"/>
      <c r="E15" s="7"/>
      <c r="F15" s="24"/>
      <c r="G15" s="24"/>
      <c r="H15" s="24"/>
      <c r="I15" s="24"/>
      <c r="J15" s="24"/>
      <c r="K15" s="13"/>
      <c r="L15" s="13"/>
      <c r="M15" s="13"/>
      <c r="N15" s="13"/>
      <c r="O15" s="13"/>
      <c r="P15" s="13"/>
      <c r="Q15" s="20"/>
      <c r="R15" s="20"/>
      <c r="S15" s="20"/>
      <c r="T15" s="20"/>
      <c r="U15" s="16"/>
      <c r="V15" s="16"/>
      <c r="W15" s="16"/>
      <c r="X15" s="16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20"/>
      <c r="BV15" s="20"/>
      <c r="BW15" s="20"/>
      <c r="BX15" s="16"/>
      <c r="BY15" s="16"/>
      <c r="BZ15" s="16"/>
      <c r="CA15" s="13"/>
      <c r="CB15" s="13"/>
      <c r="CC15" s="13"/>
      <c r="CD15" s="13"/>
      <c r="CE15" s="16"/>
      <c r="CF15" s="16"/>
      <c r="CG15" s="16"/>
      <c r="CH15" s="16"/>
      <c r="CI15" s="16"/>
      <c r="CJ15" s="20"/>
      <c r="CK15" s="16"/>
      <c r="CL15" s="16"/>
      <c r="CM15" s="16"/>
      <c r="CN15" s="16"/>
      <c r="CO15" s="16"/>
      <c r="CP15" s="16"/>
      <c r="CQ15" s="16"/>
      <c r="CR15" s="16"/>
      <c r="CS15" s="13"/>
      <c r="CT15" s="13"/>
      <c r="CU15" s="13"/>
      <c r="CV15" s="16"/>
      <c r="CW15" s="16"/>
      <c r="CX15" s="16"/>
      <c r="CY15" s="16"/>
      <c r="CZ15" s="16"/>
      <c r="DA15" s="86">
        <v>9.52</v>
      </c>
      <c r="DB15" s="4">
        <v>8</v>
      </c>
      <c r="DC15" s="4">
        <v>9.6199999999999992</v>
      </c>
      <c r="DD15" s="4">
        <v>8.9600000000000009</v>
      </c>
      <c r="DE15" s="26">
        <v>8.52</v>
      </c>
      <c r="DF15" s="26">
        <v>7.8</v>
      </c>
      <c r="DG15" s="26">
        <v>7.71</v>
      </c>
      <c r="DH15" s="126">
        <v>16.32</v>
      </c>
      <c r="DI15" s="126">
        <v>14.06</v>
      </c>
      <c r="DJ15" s="126">
        <v>15.53</v>
      </c>
      <c r="DK15" s="126">
        <v>15.94</v>
      </c>
    </row>
    <row r="16" spans="1:115" s="83" customFormat="1">
      <c r="A16" s="15" t="s">
        <v>251</v>
      </c>
      <c r="B16" s="7"/>
      <c r="C16" s="16"/>
      <c r="D16" s="7"/>
      <c r="E16" s="7"/>
      <c r="F16" s="24"/>
      <c r="G16" s="24"/>
      <c r="H16" s="24"/>
      <c r="I16" s="24"/>
      <c r="J16" s="24"/>
      <c r="K16" s="13"/>
      <c r="L16" s="13"/>
      <c r="M16" s="13"/>
      <c r="N16" s="13"/>
      <c r="O16" s="13"/>
      <c r="P16" s="13"/>
      <c r="Q16" s="20"/>
      <c r="R16" s="20"/>
      <c r="S16" s="20"/>
      <c r="T16" s="20"/>
      <c r="U16" s="16"/>
      <c r="V16" s="16"/>
      <c r="W16" s="16"/>
      <c r="X16" s="16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20"/>
      <c r="BV16" s="20"/>
      <c r="BW16" s="20"/>
      <c r="BX16" s="16"/>
      <c r="BY16" s="16"/>
      <c r="BZ16" s="16"/>
      <c r="CA16" s="13"/>
      <c r="CB16" s="13"/>
      <c r="CC16" s="13"/>
      <c r="CD16" s="13"/>
      <c r="CE16" s="16"/>
      <c r="CF16" s="16"/>
      <c r="CG16" s="16"/>
      <c r="CH16" s="16"/>
      <c r="CI16" s="16"/>
      <c r="CJ16" s="20"/>
      <c r="CK16" s="16"/>
      <c r="CL16" s="16"/>
      <c r="CM16" s="16"/>
      <c r="CN16" s="16"/>
      <c r="CO16" s="16"/>
      <c r="CP16" s="16"/>
      <c r="CQ16" s="16"/>
      <c r="CR16" s="16"/>
      <c r="CS16" s="13"/>
      <c r="CT16" s="13"/>
      <c r="CU16" s="13"/>
      <c r="CV16" s="16"/>
      <c r="CW16" s="16"/>
      <c r="CX16" s="16"/>
      <c r="CY16" s="16"/>
      <c r="CZ16" s="16"/>
      <c r="DA16" s="86">
        <v>18.649999999999999</v>
      </c>
      <c r="DB16" s="4">
        <v>17.91</v>
      </c>
      <c r="DC16" s="4">
        <v>17.78</v>
      </c>
      <c r="DD16" s="4">
        <v>17.010000000000002</v>
      </c>
      <c r="DE16" s="26">
        <v>17.07</v>
      </c>
      <c r="DF16" s="26">
        <v>15.78</v>
      </c>
      <c r="DG16" s="26">
        <v>17.809999999999999</v>
      </c>
      <c r="DH16" s="126">
        <v>24.34</v>
      </c>
      <c r="DI16" s="126">
        <v>23.46</v>
      </c>
      <c r="DJ16" s="126">
        <v>24.24</v>
      </c>
      <c r="DK16" s="126">
        <v>23.68</v>
      </c>
    </row>
    <row r="17" spans="1:115" s="83" customFormat="1">
      <c r="A17" s="15" t="s">
        <v>250</v>
      </c>
      <c r="B17" s="7"/>
      <c r="C17" s="16"/>
      <c r="D17" s="7"/>
      <c r="E17" s="7"/>
      <c r="F17" s="24"/>
      <c r="G17" s="24"/>
      <c r="H17" s="24"/>
      <c r="I17" s="24"/>
      <c r="J17" s="24"/>
      <c r="K17" s="13"/>
      <c r="L17" s="13"/>
      <c r="M17" s="13"/>
      <c r="N17" s="13"/>
      <c r="O17" s="13"/>
      <c r="P17" s="13"/>
      <c r="Q17" s="20"/>
      <c r="R17" s="20"/>
      <c r="S17" s="20"/>
      <c r="T17" s="20"/>
      <c r="U17" s="16"/>
      <c r="V17" s="16"/>
      <c r="W17" s="16"/>
      <c r="X17" s="16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20"/>
      <c r="BV17" s="20"/>
      <c r="BW17" s="20"/>
      <c r="BX17" s="16"/>
      <c r="BY17" s="16"/>
      <c r="BZ17" s="16"/>
      <c r="CA17" s="13"/>
      <c r="CB17" s="13"/>
      <c r="CC17" s="13"/>
      <c r="CD17" s="13"/>
      <c r="CE17" s="16"/>
      <c r="CF17" s="16"/>
      <c r="CG17" s="16"/>
      <c r="CH17" s="16"/>
      <c r="CI17" s="16"/>
      <c r="CJ17" s="20"/>
      <c r="CK17" s="16"/>
      <c r="CL17" s="16"/>
      <c r="CM17" s="16"/>
      <c r="CN17" s="16"/>
      <c r="CO17" s="16"/>
      <c r="CP17" s="16"/>
      <c r="CQ17" s="16"/>
      <c r="CR17" s="16"/>
      <c r="CS17" s="13"/>
      <c r="CT17" s="13"/>
      <c r="CU17" s="13"/>
      <c r="CV17" s="16"/>
      <c r="CW17" s="16"/>
      <c r="CX17" s="16"/>
      <c r="CY17" s="16"/>
      <c r="CZ17" s="16"/>
      <c r="DA17" s="87">
        <v>510</v>
      </c>
      <c r="DB17" s="5">
        <v>534</v>
      </c>
      <c r="DC17" s="5">
        <v>487</v>
      </c>
      <c r="DD17" s="5">
        <v>474</v>
      </c>
      <c r="DE17" s="10">
        <v>517</v>
      </c>
      <c r="DF17" s="10">
        <v>502</v>
      </c>
      <c r="DG17" s="10">
        <v>539</v>
      </c>
      <c r="DH17" s="129">
        <v>431</v>
      </c>
      <c r="DI17" s="129">
        <v>467</v>
      </c>
      <c r="DJ17" s="129">
        <v>456</v>
      </c>
      <c r="DK17" s="129">
        <v>447</v>
      </c>
    </row>
    <row r="18" spans="1:115" s="83" customFormat="1">
      <c r="A18" s="15" t="s">
        <v>249</v>
      </c>
      <c r="B18" s="7"/>
      <c r="C18" s="16"/>
      <c r="D18" s="7"/>
      <c r="E18" s="7"/>
      <c r="F18" s="24"/>
      <c r="G18" s="24"/>
      <c r="H18" s="24"/>
      <c r="I18" s="24"/>
      <c r="J18" s="24"/>
      <c r="K18" s="13"/>
      <c r="L18" s="13"/>
      <c r="M18" s="13"/>
      <c r="N18" s="13"/>
      <c r="O18" s="13"/>
      <c r="P18" s="13"/>
      <c r="Q18" s="20"/>
      <c r="R18" s="20"/>
      <c r="S18" s="20"/>
      <c r="T18" s="20"/>
      <c r="U18" s="16"/>
      <c r="V18" s="16"/>
      <c r="W18" s="16"/>
      <c r="X18" s="16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20"/>
      <c r="BV18" s="20"/>
      <c r="BW18" s="20"/>
      <c r="BX18" s="16"/>
      <c r="BY18" s="16"/>
      <c r="BZ18" s="16"/>
      <c r="CA18" s="13"/>
      <c r="CB18" s="13"/>
      <c r="CC18" s="13"/>
      <c r="CD18" s="13"/>
      <c r="CE18" s="16"/>
      <c r="CF18" s="16"/>
      <c r="CG18" s="16"/>
      <c r="CH18" s="16"/>
      <c r="CI18" s="16"/>
      <c r="CJ18" s="20"/>
      <c r="CK18" s="16"/>
      <c r="CL18" s="16"/>
      <c r="CM18" s="16"/>
      <c r="CN18" s="16"/>
      <c r="CO18" s="16"/>
      <c r="CP18" s="16"/>
      <c r="CQ18" s="16"/>
      <c r="CR18" s="16"/>
      <c r="CS18" s="13"/>
      <c r="CT18" s="13"/>
      <c r="CU18" s="13"/>
      <c r="CV18" s="16"/>
      <c r="CW18" s="16"/>
      <c r="CX18" s="16"/>
      <c r="CY18" s="16"/>
      <c r="CZ18" s="16"/>
      <c r="DA18" s="88">
        <v>46.52</v>
      </c>
      <c r="DB18" s="3">
        <v>44.58</v>
      </c>
      <c r="DC18" s="3">
        <v>42.7</v>
      </c>
      <c r="DD18" s="3">
        <v>45.01</v>
      </c>
      <c r="DE18" s="20">
        <v>44.27</v>
      </c>
      <c r="DF18" s="20">
        <v>40.97</v>
      </c>
      <c r="DG18" s="20">
        <v>43.23</v>
      </c>
      <c r="DH18" s="130">
        <v>56.92</v>
      </c>
      <c r="DI18" s="130">
        <v>55.09</v>
      </c>
      <c r="DJ18" s="130">
        <v>58.16</v>
      </c>
      <c r="DK18" s="130">
        <v>51.52</v>
      </c>
    </row>
    <row r="19" spans="1:115" s="83" customFormat="1">
      <c r="A19" s="15" t="s">
        <v>248</v>
      </c>
      <c r="B19" s="7"/>
      <c r="C19" s="16"/>
      <c r="D19" s="7"/>
      <c r="E19" s="7"/>
      <c r="F19" s="24"/>
      <c r="G19" s="24"/>
      <c r="H19" s="24"/>
      <c r="I19" s="24"/>
      <c r="J19" s="24"/>
      <c r="K19" s="13"/>
      <c r="L19" s="13"/>
      <c r="M19" s="13"/>
      <c r="N19" s="13"/>
      <c r="O19" s="13"/>
      <c r="P19" s="13"/>
      <c r="Q19" s="20"/>
      <c r="R19" s="20"/>
      <c r="S19" s="20"/>
      <c r="T19" s="20"/>
      <c r="U19" s="16"/>
      <c r="V19" s="16"/>
      <c r="W19" s="16"/>
      <c r="X19" s="16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20"/>
      <c r="BV19" s="20"/>
      <c r="BW19" s="20"/>
      <c r="BX19" s="16"/>
      <c r="BY19" s="16"/>
      <c r="BZ19" s="16"/>
      <c r="CA19" s="13"/>
      <c r="CB19" s="13"/>
      <c r="CC19" s="13"/>
      <c r="CD19" s="13"/>
      <c r="CE19" s="16"/>
      <c r="CF19" s="16"/>
      <c r="CG19" s="16"/>
      <c r="CH19" s="16"/>
      <c r="CI19" s="16"/>
      <c r="CJ19" s="20"/>
      <c r="CK19" s="16"/>
      <c r="CL19" s="16"/>
      <c r="CM19" s="16"/>
      <c r="CN19" s="16"/>
      <c r="CO19" s="16"/>
      <c r="CP19" s="16"/>
      <c r="CQ19" s="16"/>
      <c r="CR19" s="16"/>
      <c r="CS19" s="13"/>
      <c r="CT19" s="13"/>
      <c r="CU19" s="13"/>
      <c r="CV19" s="16"/>
      <c r="CW19" s="16"/>
      <c r="CX19" s="16"/>
      <c r="CY19" s="16"/>
      <c r="CZ19" s="16"/>
      <c r="DA19" s="3">
        <v>9511.5</v>
      </c>
      <c r="DB19" s="3">
        <v>9563.94</v>
      </c>
      <c r="DC19" s="3">
        <v>8658.86</v>
      </c>
      <c r="DD19" s="3">
        <v>8062.7400000000007</v>
      </c>
      <c r="DE19" s="20">
        <v>8825.19</v>
      </c>
      <c r="DF19" s="20">
        <v>7921.5599999999995</v>
      </c>
      <c r="DG19" s="20">
        <v>9599.59</v>
      </c>
      <c r="DH19" s="131">
        <v>10490.539999999999</v>
      </c>
      <c r="DI19" s="131">
        <v>10955.82</v>
      </c>
      <c r="DJ19" s="131">
        <v>11053.439999999999</v>
      </c>
      <c r="DK19" s="131">
        <v>10584.96</v>
      </c>
    </row>
    <row r="20" spans="1:115">
      <c r="A20" s="15" t="s">
        <v>183</v>
      </c>
      <c r="B20" s="16"/>
      <c r="C20" s="16"/>
      <c r="D20" s="16"/>
      <c r="E20" s="16"/>
      <c r="F20" s="17"/>
      <c r="G20" s="18"/>
      <c r="H20" s="18"/>
      <c r="I20" s="18"/>
      <c r="J20" s="18"/>
      <c r="K20" s="18"/>
      <c r="L20" s="18"/>
      <c r="M20" s="19"/>
      <c r="N20" s="20"/>
      <c r="O20" s="21"/>
      <c r="P20" s="21"/>
      <c r="Q20" s="20"/>
      <c r="R20" s="20"/>
      <c r="S20" s="20"/>
      <c r="T20" s="20"/>
      <c r="U20" s="21"/>
      <c r="V20" s="21"/>
      <c r="W20" s="16"/>
      <c r="X20" s="16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6">
        <v>52.6</v>
      </c>
      <c r="AN20" s="16">
        <v>50.5</v>
      </c>
      <c r="AO20" s="16">
        <v>49.1</v>
      </c>
      <c r="AP20" s="16">
        <v>51.6</v>
      </c>
      <c r="AQ20" s="16">
        <v>50.4</v>
      </c>
      <c r="AR20" s="16">
        <v>47.4</v>
      </c>
      <c r="AS20" s="16">
        <v>50.8</v>
      </c>
      <c r="AT20" s="16">
        <v>48</v>
      </c>
      <c r="AU20" s="16">
        <v>47.1</v>
      </c>
      <c r="AV20" s="16">
        <v>55</v>
      </c>
      <c r="AW20" s="16">
        <v>53.3</v>
      </c>
      <c r="AX20" s="16">
        <v>55.7</v>
      </c>
      <c r="AY20" s="16">
        <v>57.8</v>
      </c>
      <c r="AZ20" s="16">
        <v>56.9</v>
      </c>
      <c r="BA20" s="16">
        <v>56.3</v>
      </c>
      <c r="BB20" s="16">
        <v>58</v>
      </c>
      <c r="BC20" s="20">
        <v>53</v>
      </c>
      <c r="BD20" s="20">
        <v>55</v>
      </c>
      <c r="BE20" s="20">
        <v>53</v>
      </c>
      <c r="BF20" s="20">
        <v>52</v>
      </c>
      <c r="BG20" s="20">
        <v>53</v>
      </c>
      <c r="BH20" s="20">
        <v>55</v>
      </c>
      <c r="BI20" s="20">
        <v>53</v>
      </c>
      <c r="BJ20" s="20">
        <v>52</v>
      </c>
      <c r="BK20" s="20">
        <v>54</v>
      </c>
      <c r="BL20" s="20">
        <v>54</v>
      </c>
      <c r="BM20" s="20">
        <v>58</v>
      </c>
      <c r="BN20" s="20">
        <v>52</v>
      </c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26"/>
      <c r="CK20" s="26"/>
      <c r="CL20" s="26"/>
      <c r="CM20" s="26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</row>
    <row r="21" spans="1:115">
      <c r="A21" s="15" t="s">
        <v>184</v>
      </c>
      <c r="B21" s="24"/>
      <c r="C21" s="24"/>
      <c r="D21" s="24"/>
      <c r="E21" s="24"/>
      <c r="F21" s="17"/>
      <c r="G21" s="25"/>
      <c r="H21" s="25"/>
      <c r="I21" s="25"/>
      <c r="J21" s="25"/>
      <c r="K21" s="25"/>
      <c r="L21" s="25"/>
      <c r="M21" s="25"/>
      <c r="N21" s="26"/>
      <c r="O21" s="24"/>
      <c r="P21" s="24"/>
      <c r="Q21" s="26"/>
      <c r="R21" s="26"/>
      <c r="S21" s="26"/>
      <c r="T21" s="26"/>
      <c r="U21" s="24"/>
      <c r="V21" s="24"/>
      <c r="W21" s="24"/>
      <c r="X21" s="24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32">
        <v>1.36</v>
      </c>
      <c r="AN21" s="32">
        <v>1.22</v>
      </c>
      <c r="AO21" s="32">
        <v>1.1499999999999999</v>
      </c>
      <c r="AP21" s="32">
        <v>1.25</v>
      </c>
      <c r="AQ21" s="32">
        <v>1.2</v>
      </c>
      <c r="AR21" s="32">
        <v>1.07</v>
      </c>
      <c r="AS21" s="32">
        <v>1.2</v>
      </c>
      <c r="AT21" s="32">
        <v>1.1299999999999999</v>
      </c>
      <c r="AU21" s="32">
        <v>0.996</v>
      </c>
      <c r="AV21" s="32">
        <v>1.64</v>
      </c>
      <c r="AW21" s="32">
        <v>1.42</v>
      </c>
      <c r="AX21" s="32">
        <v>1.56</v>
      </c>
      <c r="AY21" s="32">
        <v>1.5</v>
      </c>
      <c r="AZ21" s="32">
        <v>1.49</v>
      </c>
      <c r="BA21" s="32">
        <v>1.6</v>
      </c>
      <c r="BB21" s="32">
        <v>1.66</v>
      </c>
      <c r="BC21" s="24">
        <v>1.47</v>
      </c>
      <c r="BD21" s="24">
        <v>1.44</v>
      </c>
      <c r="BE21" s="24">
        <v>1.28</v>
      </c>
      <c r="BF21" s="24">
        <v>1.28</v>
      </c>
      <c r="BG21" s="24">
        <v>1.47</v>
      </c>
      <c r="BH21" s="24">
        <v>1.44</v>
      </c>
      <c r="BI21" s="24">
        <v>1.28</v>
      </c>
      <c r="BJ21" s="24">
        <v>1.28</v>
      </c>
      <c r="BK21" s="24">
        <v>1.3</v>
      </c>
      <c r="BL21" s="24">
        <v>1.37</v>
      </c>
      <c r="BM21" s="24">
        <v>1.57</v>
      </c>
      <c r="BN21" s="24">
        <v>1.35</v>
      </c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</row>
    <row r="22" spans="1:115">
      <c r="A22" s="15" t="s">
        <v>185</v>
      </c>
      <c r="B22" s="24"/>
      <c r="C22" s="24"/>
      <c r="D22" s="24"/>
      <c r="E22" s="24"/>
      <c r="F22" s="17"/>
      <c r="G22" s="25"/>
      <c r="H22" s="25"/>
      <c r="I22" s="25"/>
      <c r="J22" s="25"/>
      <c r="K22" s="25"/>
      <c r="L22" s="25"/>
      <c r="M22" s="25"/>
      <c r="N22" s="26"/>
      <c r="O22" s="24"/>
      <c r="P22" s="24"/>
      <c r="Q22" s="26"/>
      <c r="R22" s="26"/>
      <c r="S22" s="26"/>
      <c r="T22" s="26"/>
      <c r="U22" s="24"/>
      <c r="V22" s="24"/>
      <c r="W22" s="24"/>
      <c r="X22" s="24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32">
        <v>3.11</v>
      </c>
      <c r="AN22" s="32">
        <v>2.76</v>
      </c>
      <c r="AO22" s="32">
        <v>2.5499999999999998</v>
      </c>
      <c r="AP22" s="32">
        <v>2.77</v>
      </c>
      <c r="AQ22" s="32">
        <v>2.69</v>
      </c>
      <c r="AR22" s="32">
        <v>2.34</v>
      </c>
      <c r="AS22" s="32">
        <v>2.72</v>
      </c>
      <c r="AT22" s="32">
        <v>2.39</v>
      </c>
      <c r="AU22" s="32">
        <v>2.06</v>
      </c>
      <c r="AV22" s="32">
        <v>3.85</v>
      </c>
      <c r="AW22" s="32">
        <v>3.29</v>
      </c>
      <c r="AX22" s="32">
        <v>3.73</v>
      </c>
      <c r="AY22" s="32">
        <v>3.21</v>
      </c>
      <c r="AZ22" s="32">
        <v>3.37</v>
      </c>
      <c r="BA22" s="32">
        <v>3.74</v>
      </c>
      <c r="BB22" s="32">
        <v>3.78</v>
      </c>
      <c r="BC22" s="24">
        <v>3.73</v>
      </c>
      <c r="BD22" s="24">
        <v>3.67</v>
      </c>
      <c r="BE22" s="24">
        <v>3.09</v>
      </c>
      <c r="BF22" s="24">
        <v>3.11</v>
      </c>
      <c r="BG22" s="24">
        <v>3.73</v>
      </c>
      <c r="BH22" s="24">
        <v>3.67</v>
      </c>
      <c r="BI22" s="24">
        <v>3.09</v>
      </c>
      <c r="BJ22" s="24">
        <v>3.11</v>
      </c>
      <c r="BK22" s="24">
        <v>3.05</v>
      </c>
      <c r="BL22" s="24">
        <v>3.38</v>
      </c>
      <c r="BM22" s="24">
        <v>3.8</v>
      </c>
      <c r="BN22" s="24">
        <v>3.37</v>
      </c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</row>
    <row r="23" spans="1:115">
      <c r="A23" s="15" t="s">
        <v>186</v>
      </c>
      <c r="B23" s="24"/>
      <c r="C23" s="24"/>
      <c r="D23" s="24"/>
      <c r="E23" s="24"/>
      <c r="F23" s="17"/>
      <c r="G23" s="25"/>
      <c r="H23" s="25"/>
      <c r="I23" s="25"/>
      <c r="J23" s="25"/>
      <c r="K23" s="25"/>
      <c r="L23" s="25"/>
      <c r="M23" s="25"/>
      <c r="N23" s="26"/>
      <c r="O23" s="24"/>
      <c r="P23" s="24"/>
      <c r="Q23" s="26"/>
      <c r="R23" s="26"/>
      <c r="S23" s="26"/>
      <c r="T23" s="26"/>
      <c r="U23" s="24"/>
      <c r="V23" s="24"/>
      <c r="W23" s="24"/>
      <c r="X23" s="24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32">
        <v>6.27</v>
      </c>
      <c r="AN23" s="32">
        <v>5.69</v>
      </c>
      <c r="AO23" s="32">
        <v>5.15</v>
      </c>
      <c r="AP23" s="32">
        <v>5.55</v>
      </c>
      <c r="AQ23" s="32">
        <v>5.49</v>
      </c>
      <c r="AR23" s="32">
        <v>4.8600000000000003</v>
      </c>
      <c r="AS23" s="32">
        <v>5.66</v>
      </c>
      <c r="AT23" s="32">
        <v>4.7699999999999996</v>
      </c>
      <c r="AU23" s="32">
        <v>4.1399999999999997</v>
      </c>
      <c r="AV23" s="32">
        <v>7.38</v>
      </c>
      <c r="AW23" s="32">
        <v>6.53</v>
      </c>
      <c r="AX23" s="32">
        <v>7.44</v>
      </c>
      <c r="AY23" s="32">
        <v>6.06</v>
      </c>
      <c r="AZ23" s="32">
        <v>6.64</v>
      </c>
      <c r="BA23" s="32">
        <v>7.33</v>
      </c>
      <c r="BB23" s="32">
        <v>7.04</v>
      </c>
      <c r="BC23" s="24">
        <v>7.62</v>
      </c>
      <c r="BD23" s="24">
        <v>7.63</v>
      </c>
      <c r="BE23" s="24">
        <v>6.35</v>
      </c>
      <c r="BF23" s="24">
        <v>6.43</v>
      </c>
      <c r="BG23" s="24">
        <v>7.62</v>
      </c>
      <c r="BH23" s="24">
        <v>7.63</v>
      </c>
      <c r="BI23" s="24">
        <v>6.35</v>
      </c>
      <c r="BJ23" s="24">
        <v>6.43</v>
      </c>
      <c r="BK23" s="24">
        <v>6.13</v>
      </c>
      <c r="BL23" s="24">
        <v>6.86</v>
      </c>
      <c r="BM23" s="24">
        <v>7.35</v>
      </c>
      <c r="BN23" s="24">
        <v>6.95</v>
      </c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</row>
    <row r="24" spans="1:115">
      <c r="A24" s="15" t="s">
        <v>187</v>
      </c>
      <c r="B24" s="24"/>
      <c r="C24" s="24"/>
      <c r="D24" s="24"/>
      <c r="E24" s="24"/>
      <c r="F24" s="17"/>
      <c r="G24" s="25"/>
      <c r="H24" s="25"/>
      <c r="I24" s="25"/>
      <c r="J24" s="25"/>
      <c r="K24" s="25"/>
      <c r="L24" s="25"/>
      <c r="M24" s="29"/>
      <c r="N24" s="26"/>
      <c r="O24" s="24"/>
      <c r="P24" s="24"/>
      <c r="Q24" s="26"/>
      <c r="R24" s="26"/>
      <c r="S24" s="26"/>
      <c r="T24" s="26"/>
      <c r="U24" s="24"/>
      <c r="V24" s="24"/>
      <c r="W24" s="24"/>
      <c r="X24" s="24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32">
        <v>21.1</v>
      </c>
      <c r="AN24" s="32">
        <v>21.5</v>
      </c>
      <c r="AO24" s="32">
        <v>19.100000000000001</v>
      </c>
      <c r="AP24" s="32">
        <v>21.3</v>
      </c>
      <c r="AQ24" s="32">
        <v>20.2</v>
      </c>
      <c r="AR24" s="32">
        <v>19.5</v>
      </c>
      <c r="AS24" s="32">
        <v>21.7</v>
      </c>
      <c r="AT24" s="32">
        <v>20.5</v>
      </c>
      <c r="AU24" s="32">
        <v>18.100000000000001</v>
      </c>
      <c r="AV24" s="32">
        <v>23.2</v>
      </c>
      <c r="AW24" s="32">
        <v>22.2</v>
      </c>
      <c r="AX24" s="32">
        <v>22.4</v>
      </c>
      <c r="AY24" s="32">
        <v>24.3</v>
      </c>
      <c r="AZ24" s="32">
        <v>24.1</v>
      </c>
      <c r="BA24" s="32">
        <v>23.3</v>
      </c>
      <c r="BB24" s="32">
        <v>23.1</v>
      </c>
      <c r="BC24" s="24">
        <v>22.98</v>
      </c>
      <c r="BD24" s="24">
        <v>22.52</v>
      </c>
      <c r="BE24" s="24">
        <v>22.44</v>
      </c>
      <c r="BF24" s="24">
        <v>22.82</v>
      </c>
      <c r="BG24" s="24">
        <v>22.98</v>
      </c>
      <c r="BH24" s="24">
        <v>22.52</v>
      </c>
      <c r="BI24" s="24">
        <v>22.44</v>
      </c>
      <c r="BJ24" s="24">
        <v>22.82</v>
      </c>
      <c r="BK24" s="24">
        <v>23.88</v>
      </c>
      <c r="BL24" s="24">
        <v>22.25</v>
      </c>
      <c r="BM24" s="24">
        <v>24.28</v>
      </c>
      <c r="BN24" s="24">
        <v>23.17</v>
      </c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</row>
    <row r="25" spans="1:115">
      <c r="A25" s="15" t="s">
        <v>188</v>
      </c>
      <c r="B25" s="16"/>
      <c r="C25" s="16"/>
      <c r="D25" s="16"/>
      <c r="E25" s="16"/>
      <c r="F25" s="17"/>
      <c r="G25" s="17"/>
      <c r="H25" s="17"/>
      <c r="I25" s="17"/>
      <c r="J25" s="17"/>
      <c r="K25" s="17"/>
      <c r="L25" s="17"/>
      <c r="M25" s="19"/>
      <c r="N25" s="10"/>
      <c r="O25" s="7"/>
      <c r="P25" s="7"/>
      <c r="Q25" s="10"/>
      <c r="R25" s="10"/>
      <c r="S25" s="10"/>
      <c r="T25" s="10"/>
      <c r="U25" s="7"/>
      <c r="V25" s="7"/>
      <c r="W25" s="7"/>
      <c r="X25" s="7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6">
        <v>586.9</v>
      </c>
      <c r="AN25" s="16">
        <v>619.4</v>
      </c>
      <c r="AO25" s="16">
        <v>621.6</v>
      </c>
      <c r="AP25" s="16">
        <v>624.20000000000005</v>
      </c>
      <c r="AQ25" s="16">
        <v>604.5</v>
      </c>
      <c r="AR25" s="16">
        <v>626.79999999999995</v>
      </c>
      <c r="AS25" s="16">
        <v>611.70000000000005</v>
      </c>
      <c r="AT25" s="16">
        <v>648.6</v>
      </c>
      <c r="AU25" s="16">
        <v>651.4</v>
      </c>
      <c r="AV25" s="16">
        <v>596.1</v>
      </c>
      <c r="AW25" s="16">
        <v>580.4</v>
      </c>
      <c r="AX25" s="16">
        <v>558.29999999999995</v>
      </c>
      <c r="AY25" s="16">
        <v>582</v>
      </c>
      <c r="AZ25" s="16">
        <v>554</v>
      </c>
      <c r="BA25" s="16">
        <v>605.1</v>
      </c>
      <c r="BB25" s="16">
        <v>588</v>
      </c>
      <c r="BC25" s="16">
        <v>571</v>
      </c>
      <c r="BD25" s="16">
        <v>559.66999999999996</v>
      </c>
      <c r="BE25" s="16">
        <v>604.33000000000004</v>
      </c>
      <c r="BF25" s="16">
        <v>621.33000000000004</v>
      </c>
      <c r="BG25" s="16">
        <v>571</v>
      </c>
      <c r="BH25" s="16">
        <v>559.66999999999996</v>
      </c>
      <c r="BI25" s="16">
        <v>604.33000000000004</v>
      </c>
      <c r="BJ25" s="16">
        <v>621.33000000000004</v>
      </c>
      <c r="BK25" s="16">
        <v>643.66999999999996</v>
      </c>
      <c r="BL25" s="16">
        <v>594.66999999999996</v>
      </c>
      <c r="BM25" s="16">
        <v>611.33000000000004</v>
      </c>
      <c r="BN25" s="16">
        <v>604.25</v>
      </c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</row>
    <row r="26" spans="1:115">
      <c r="A26" s="15" t="s">
        <v>189</v>
      </c>
      <c r="B26" s="16"/>
      <c r="C26" s="16"/>
      <c r="D26" s="16"/>
      <c r="E26" s="16"/>
      <c r="F26" s="24"/>
      <c r="G26" s="24"/>
      <c r="H26" s="24"/>
      <c r="I26" s="24"/>
      <c r="J26" s="30"/>
      <c r="K26" s="30"/>
      <c r="L26" s="30"/>
      <c r="M26" s="30"/>
      <c r="N26" s="16"/>
      <c r="O26" s="16"/>
      <c r="P26" s="16"/>
      <c r="Q26" s="20"/>
      <c r="R26" s="20"/>
      <c r="S26" s="20"/>
      <c r="T26" s="20"/>
      <c r="U26" s="20"/>
      <c r="V26" s="20"/>
      <c r="W26" s="20"/>
      <c r="X26" s="20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6">
        <f>+AM25*AM24</f>
        <v>12383.59</v>
      </c>
      <c r="AN26" s="16">
        <f t="shared" ref="AN26:AV26" si="0">+AN25*AN24</f>
        <v>13317.1</v>
      </c>
      <c r="AO26" s="16">
        <f t="shared" si="0"/>
        <v>11872.560000000001</v>
      </c>
      <c r="AP26" s="16">
        <f t="shared" si="0"/>
        <v>13295.460000000001</v>
      </c>
      <c r="AQ26" s="16">
        <f t="shared" si="0"/>
        <v>12210.9</v>
      </c>
      <c r="AR26" s="16">
        <f t="shared" si="0"/>
        <v>12222.599999999999</v>
      </c>
      <c r="AS26" s="16">
        <f t="shared" si="0"/>
        <v>13273.890000000001</v>
      </c>
      <c r="AT26" s="16">
        <f t="shared" si="0"/>
        <v>13296.300000000001</v>
      </c>
      <c r="AU26" s="16">
        <f t="shared" si="0"/>
        <v>11790.34</v>
      </c>
      <c r="AV26" s="16">
        <f t="shared" si="0"/>
        <v>13829.52</v>
      </c>
      <c r="AW26" s="16">
        <v>12884.88</v>
      </c>
      <c r="AX26" s="16">
        <v>12505.919999999998</v>
      </c>
      <c r="AY26" s="16">
        <v>14142.6</v>
      </c>
      <c r="AZ26" s="16">
        <v>13351.400000000001</v>
      </c>
      <c r="BA26" s="16">
        <v>14098.830000000002</v>
      </c>
      <c r="BB26" s="16">
        <v>13582.800000000001</v>
      </c>
      <c r="BC26" s="16">
        <v>13121.58</v>
      </c>
      <c r="BD26" s="16">
        <v>12603.768399999999</v>
      </c>
      <c r="BE26" s="16">
        <v>13561.165200000001</v>
      </c>
      <c r="BF26" s="16">
        <v>14178.750600000001</v>
      </c>
      <c r="BG26" s="16">
        <v>13121.58</v>
      </c>
      <c r="BH26" s="16">
        <v>12603.768399999999</v>
      </c>
      <c r="BI26" s="16">
        <v>13561.165200000001</v>
      </c>
      <c r="BJ26" s="16">
        <v>14178.750600000001</v>
      </c>
      <c r="BK26" s="16">
        <v>15370.839599999998</v>
      </c>
      <c r="BL26" s="16">
        <v>13231.407499999999</v>
      </c>
      <c r="BM26" s="16">
        <v>14843.092400000001</v>
      </c>
      <c r="BN26" s="16">
        <v>14000.472500000002</v>
      </c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</row>
    <row r="27" spans="1:115">
      <c r="A27" s="15" t="s">
        <v>190</v>
      </c>
      <c r="B27" s="16"/>
      <c r="C27" s="16"/>
      <c r="D27" s="16"/>
      <c r="E27" s="16"/>
      <c r="F27" s="24"/>
      <c r="G27" s="24"/>
      <c r="H27" s="24"/>
      <c r="I27" s="24"/>
      <c r="J27" s="13"/>
      <c r="K27" s="13"/>
      <c r="L27" s="13"/>
      <c r="M27" s="13"/>
      <c r="N27" s="16"/>
      <c r="O27" s="16"/>
      <c r="P27" s="16"/>
      <c r="Q27" s="20"/>
      <c r="R27" s="20"/>
      <c r="S27" s="20"/>
      <c r="T27" s="16"/>
      <c r="U27" s="16"/>
      <c r="V27" s="16"/>
      <c r="W27" s="16"/>
      <c r="X27" s="16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24">
        <v>40.840000000000003</v>
      </c>
      <c r="AN27" s="24">
        <v>42.58</v>
      </c>
      <c r="AO27" s="24">
        <v>37.020000000000003</v>
      </c>
      <c r="AP27" s="24">
        <v>40.090000000000003</v>
      </c>
      <c r="AQ27" s="24">
        <v>38.79</v>
      </c>
      <c r="AR27" s="24">
        <v>37.44</v>
      </c>
      <c r="AS27" s="24">
        <v>42.41</v>
      </c>
      <c r="AT27" s="24">
        <v>39.979999999999997</v>
      </c>
      <c r="AU27" s="24">
        <v>37.04</v>
      </c>
      <c r="AV27" s="24">
        <v>43.15</v>
      </c>
      <c r="AW27" s="16">
        <v>44.97</v>
      </c>
      <c r="AX27" s="16">
        <v>52.12</v>
      </c>
      <c r="AY27" s="16">
        <v>75.760000000000005</v>
      </c>
      <c r="AZ27" s="16">
        <v>54.32</v>
      </c>
      <c r="BA27" s="16">
        <v>53.65</v>
      </c>
      <c r="BB27" s="16">
        <v>83</v>
      </c>
      <c r="BC27" s="13"/>
      <c r="BD27" s="13"/>
      <c r="BE27" s="13"/>
      <c r="BF27" s="13"/>
      <c r="BG27" s="16">
        <v>43</v>
      </c>
      <c r="BH27" s="16">
        <v>46.8</v>
      </c>
      <c r="BI27" s="16">
        <v>77.260000000000005</v>
      </c>
      <c r="BJ27" s="16">
        <v>43</v>
      </c>
      <c r="BK27" s="16">
        <v>76</v>
      </c>
      <c r="BL27" s="16">
        <v>62</v>
      </c>
      <c r="BM27" s="16">
        <v>48</v>
      </c>
      <c r="BN27" s="16">
        <v>42</v>
      </c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</row>
    <row r="28" spans="1:115">
      <c r="A28" s="15" t="s">
        <v>191</v>
      </c>
      <c r="B28" s="7"/>
      <c r="C28" s="16"/>
      <c r="D28" s="7"/>
      <c r="E28" s="7"/>
      <c r="F28" s="24"/>
      <c r="G28" s="24"/>
      <c r="H28" s="24"/>
      <c r="I28" s="24"/>
      <c r="J28" s="24"/>
      <c r="K28" s="13"/>
      <c r="L28" s="13"/>
      <c r="M28" s="13"/>
      <c r="N28" s="13"/>
      <c r="O28" s="13"/>
      <c r="P28" s="13"/>
      <c r="Q28" s="20"/>
      <c r="R28" s="20"/>
      <c r="S28" s="20"/>
      <c r="T28" s="20"/>
      <c r="U28" s="16"/>
      <c r="V28" s="16"/>
      <c r="W28" s="16"/>
      <c r="X28" s="16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6">
        <v>50.13</v>
      </c>
      <c r="AN28" s="16">
        <v>53.61</v>
      </c>
      <c r="AO28" s="16">
        <v>53.12</v>
      </c>
      <c r="AP28" s="16">
        <v>51.25</v>
      </c>
      <c r="AQ28" s="16">
        <v>41.82</v>
      </c>
      <c r="AR28" s="16">
        <v>29.75</v>
      </c>
      <c r="AS28" s="16">
        <v>49.88</v>
      </c>
      <c r="AT28" s="16">
        <v>48.21</v>
      </c>
      <c r="AU28" s="16">
        <v>30.5</v>
      </c>
      <c r="AV28" s="16">
        <v>39.9</v>
      </c>
      <c r="AW28" s="16">
        <v>61</v>
      </c>
      <c r="AX28" s="16">
        <v>83</v>
      </c>
      <c r="AY28" s="16">
        <v>91</v>
      </c>
      <c r="AZ28" s="16">
        <v>86</v>
      </c>
      <c r="BA28" s="16">
        <v>91</v>
      </c>
      <c r="BB28" s="16">
        <v>83</v>
      </c>
      <c r="BC28" s="33">
        <v>58</v>
      </c>
      <c r="BD28" s="33">
        <v>60</v>
      </c>
      <c r="BE28" s="33">
        <v>58</v>
      </c>
      <c r="BF28" s="33">
        <v>58</v>
      </c>
      <c r="BG28" s="33">
        <v>58</v>
      </c>
      <c r="BH28" s="33">
        <v>60</v>
      </c>
      <c r="BI28" s="33">
        <v>58</v>
      </c>
      <c r="BJ28" s="33">
        <v>58</v>
      </c>
      <c r="BK28" s="33">
        <v>71</v>
      </c>
      <c r="BL28" s="33">
        <v>62</v>
      </c>
      <c r="BM28" s="33">
        <v>69</v>
      </c>
      <c r="BN28" s="33">
        <v>67</v>
      </c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</row>
    <row r="29" spans="1:115">
      <c r="A29" s="15" t="s">
        <v>212</v>
      </c>
      <c r="B29" s="13"/>
      <c r="C29" s="32"/>
      <c r="D29" s="7"/>
      <c r="E29" s="7"/>
      <c r="F29" s="7"/>
      <c r="G29" s="7"/>
      <c r="H29" s="7"/>
      <c r="I29" s="7"/>
      <c r="J29" s="18">
        <v>70.900000000000006</v>
      </c>
      <c r="K29" s="18">
        <v>65.7</v>
      </c>
      <c r="L29" s="18">
        <v>68.099999999999994</v>
      </c>
      <c r="M29" s="18">
        <v>67.599999999999994</v>
      </c>
      <c r="N29" s="16">
        <v>67.400000000000006</v>
      </c>
      <c r="O29" s="21">
        <v>69.3</v>
      </c>
      <c r="P29" s="21">
        <v>69</v>
      </c>
      <c r="Q29" s="21"/>
      <c r="R29" s="13"/>
      <c r="S29" s="13"/>
      <c r="T29" s="13"/>
      <c r="U29" s="13"/>
      <c r="V29" s="13"/>
      <c r="W29" s="13"/>
      <c r="X29" s="13"/>
      <c r="Y29" s="16">
        <v>67.7</v>
      </c>
      <c r="Z29" s="16">
        <v>72.5</v>
      </c>
      <c r="AA29" s="16">
        <v>68.7</v>
      </c>
      <c r="AB29" s="16">
        <v>71.5</v>
      </c>
      <c r="AC29" s="16">
        <v>65.3</v>
      </c>
      <c r="AD29" s="16">
        <v>70.900000000000006</v>
      </c>
      <c r="AE29" s="16">
        <v>72.2</v>
      </c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22">
        <v>62.3</v>
      </c>
      <c r="BP29" s="22">
        <v>60.7</v>
      </c>
      <c r="BQ29" s="22">
        <v>60.9</v>
      </c>
      <c r="BR29" s="22">
        <v>63.2</v>
      </c>
      <c r="BS29" s="22">
        <v>61.6</v>
      </c>
      <c r="BT29" s="22">
        <v>59</v>
      </c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20">
        <v>68.900000000000006</v>
      </c>
      <c r="CF29" s="20">
        <v>68.5</v>
      </c>
      <c r="CG29" s="20">
        <v>71.8</v>
      </c>
      <c r="CH29" s="16">
        <v>70.599999999999994</v>
      </c>
      <c r="CI29" s="16">
        <v>71.3</v>
      </c>
      <c r="CJ29" s="13"/>
      <c r="CK29" s="13"/>
      <c r="CL29" s="13"/>
      <c r="CM29" s="13"/>
      <c r="CN29" s="20">
        <v>68.900000000000006</v>
      </c>
      <c r="CO29" s="20">
        <v>68.5</v>
      </c>
      <c r="CP29" s="20">
        <v>71.8</v>
      </c>
      <c r="CQ29" s="16">
        <v>70.599999999999994</v>
      </c>
      <c r="CR29" s="16">
        <v>71.3</v>
      </c>
      <c r="CS29" s="20">
        <v>62</v>
      </c>
      <c r="CT29" s="20">
        <v>63.1</v>
      </c>
      <c r="CU29" s="20">
        <v>64</v>
      </c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</row>
    <row r="30" spans="1:115">
      <c r="A30" s="15" t="s">
        <v>211</v>
      </c>
      <c r="B30" s="13"/>
      <c r="C30" s="32"/>
      <c r="D30" s="7"/>
      <c r="E30" s="7"/>
      <c r="F30" s="7"/>
      <c r="G30" s="7"/>
      <c r="H30" s="7"/>
      <c r="I30" s="7"/>
      <c r="J30" s="34">
        <v>3.27</v>
      </c>
      <c r="K30" s="34">
        <v>2.34</v>
      </c>
      <c r="L30" s="34">
        <v>2.62</v>
      </c>
      <c r="M30" s="17">
        <v>2.83</v>
      </c>
      <c r="N30" s="24">
        <v>3.09</v>
      </c>
      <c r="O30" s="24">
        <v>3.09</v>
      </c>
      <c r="P30" s="24">
        <v>2.85</v>
      </c>
      <c r="Q30" s="24"/>
      <c r="R30" s="13"/>
      <c r="S30" s="13"/>
      <c r="T30" s="13"/>
      <c r="U30" s="13"/>
      <c r="V30" s="13"/>
      <c r="W30" s="13"/>
      <c r="X30" s="13"/>
      <c r="Y30" s="24">
        <v>3.33</v>
      </c>
      <c r="Z30" s="24">
        <v>3.47</v>
      </c>
      <c r="AA30" s="24">
        <v>3.24</v>
      </c>
      <c r="AB30" s="24">
        <v>3.84</v>
      </c>
      <c r="AC30" s="24">
        <v>3.24</v>
      </c>
      <c r="AD30" s="24">
        <v>4.17</v>
      </c>
      <c r="AE30" s="24">
        <v>4.4800000000000004</v>
      </c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23">
        <v>2.81</v>
      </c>
      <c r="BP30" s="27">
        <v>2.4300000000000002</v>
      </c>
      <c r="BQ30" s="27">
        <v>2.8</v>
      </c>
      <c r="BR30" s="23">
        <v>2.44</v>
      </c>
      <c r="BS30" s="23">
        <v>2.5499999999999998</v>
      </c>
      <c r="BT30" s="23">
        <v>2.12</v>
      </c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24">
        <v>3.46</v>
      </c>
      <c r="CF30" s="24">
        <v>2.57</v>
      </c>
      <c r="CG30" s="24">
        <v>3.86</v>
      </c>
      <c r="CH30" s="24">
        <v>3.6</v>
      </c>
      <c r="CI30" s="24">
        <v>3.82</v>
      </c>
      <c r="CJ30" s="13"/>
      <c r="CK30" s="13"/>
      <c r="CL30" s="13"/>
      <c r="CM30" s="13"/>
      <c r="CN30" s="24">
        <v>3.46</v>
      </c>
      <c r="CO30" s="24">
        <v>2.57</v>
      </c>
      <c r="CP30" s="24">
        <v>3.86</v>
      </c>
      <c r="CQ30" s="24">
        <v>3.6</v>
      </c>
      <c r="CR30" s="24">
        <v>3.82</v>
      </c>
      <c r="CS30" s="24">
        <v>3.6</v>
      </c>
      <c r="CT30" s="24">
        <v>3.8</v>
      </c>
      <c r="CU30" s="24">
        <v>3.2</v>
      </c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</row>
    <row r="31" spans="1:115">
      <c r="A31" s="15" t="s">
        <v>210</v>
      </c>
      <c r="B31" s="13"/>
      <c r="C31" s="7"/>
      <c r="D31" s="7"/>
      <c r="E31" s="7"/>
      <c r="F31" s="7"/>
      <c r="G31" s="7"/>
      <c r="H31" s="7"/>
      <c r="I31" s="7"/>
      <c r="J31" s="34">
        <v>8.5299999999999994</v>
      </c>
      <c r="K31" s="34">
        <v>6.11</v>
      </c>
      <c r="L31" s="34">
        <v>6.68</v>
      </c>
      <c r="M31" s="17">
        <v>7.22</v>
      </c>
      <c r="N31" s="24">
        <v>8.33</v>
      </c>
      <c r="O31" s="24">
        <v>7.65</v>
      </c>
      <c r="P31" s="24">
        <v>6.91</v>
      </c>
      <c r="Q31" s="24"/>
      <c r="R31" s="13"/>
      <c r="S31" s="13"/>
      <c r="T31" s="13"/>
      <c r="U31" s="13"/>
      <c r="V31" s="13"/>
      <c r="W31" s="13"/>
      <c r="X31" s="13"/>
      <c r="Y31" s="24">
        <v>8.85</v>
      </c>
      <c r="Z31" s="24">
        <v>9.57</v>
      </c>
      <c r="AA31" s="24">
        <v>8.74</v>
      </c>
      <c r="AB31" s="24">
        <v>9.76</v>
      </c>
      <c r="AC31" s="24">
        <v>8.4</v>
      </c>
      <c r="AD31" s="24">
        <v>10.7</v>
      </c>
      <c r="AE31" s="24">
        <v>11.5</v>
      </c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23">
        <v>7.87</v>
      </c>
      <c r="BP31" s="27">
        <v>6.22</v>
      </c>
      <c r="BQ31" s="27">
        <v>8.2799999999999994</v>
      </c>
      <c r="BR31" s="23">
        <v>6.17</v>
      </c>
      <c r="BS31" s="23">
        <v>6.62</v>
      </c>
      <c r="BT31" s="23">
        <v>5.76</v>
      </c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24">
        <v>9.41</v>
      </c>
      <c r="CF31" s="24">
        <v>6.14</v>
      </c>
      <c r="CG31" s="24">
        <v>9.75</v>
      </c>
      <c r="CH31" s="24">
        <v>9.69</v>
      </c>
      <c r="CI31" s="24">
        <v>10.41</v>
      </c>
      <c r="CJ31" s="13"/>
      <c r="CK31" s="13"/>
      <c r="CL31" s="13"/>
      <c r="CM31" s="13"/>
      <c r="CN31" s="24">
        <v>9.41</v>
      </c>
      <c r="CO31" s="24">
        <v>6.14</v>
      </c>
      <c r="CP31" s="24">
        <v>9.75</v>
      </c>
      <c r="CQ31" s="24">
        <v>9.69</v>
      </c>
      <c r="CR31" s="24">
        <v>10.41</v>
      </c>
      <c r="CS31" s="24">
        <v>9.1999999999999993</v>
      </c>
      <c r="CT31" s="24">
        <v>9.1999999999999993</v>
      </c>
      <c r="CU31" s="24">
        <v>8.1999999999999993</v>
      </c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</row>
    <row r="32" spans="1:115">
      <c r="A32" s="15" t="s">
        <v>209</v>
      </c>
      <c r="B32" s="13"/>
      <c r="C32" s="7"/>
      <c r="D32" s="7"/>
      <c r="E32" s="7"/>
      <c r="F32" s="7"/>
      <c r="G32" s="7"/>
      <c r="H32" s="7"/>
      <c r="I32" s="7"/>
      <c r="J32" s="25">
        <v>14.95</v>
      </c>
      <c r="K32" s="25">
        <v>12.21</v>
      </c>
      <c r="L32" s="25">
        <v>12.76</v>
      </c>
      <c r="M32" s="29">
        <v>13.18</v>
      </c>
      <c r="N32" s="24">
        <v>15.27</v>
      </c>
      <c r="O32" s="24">
        <v>14.52</v>
      </c>
      <c r="P32" s="24">
        <v>13.4</v>
      </c>
      <c r="Q32" s="24"/>
      <c r="R32" s="13"/>
      <c r="S32" s="13"/>
      <c r="T32" s="13"/>
      <c r="U32" s="13"/>
      <c r="V32" s="13"/>
      <c r="W32" s="13"/>
      <c r="X32" s="13"/>
      <c r="Y32" s="24">
        <v>15.5</v>
      </c>
      <c r="Z32" s="24">
        <v>16.600000000000001</v>
      </c>
      <c r="AA32" s="24">
        <v>15.5</v>
      </c>
      <c r="AB32" s="24">
        <v>16.8</v>
      </c>
      <c r="AC32" s="24">
        <v>14.4</v>
      </c>
      <c r="AD32" s="24">
        <v>17.8</v>
      </c>
      <c r="AE32" s="24">
        <v>18.600000000000001</v>
      </c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23">
        <v>14.5</v>
      </c>
      <c r="BP32" s="27">
        <v>11.34</v>
      </c>
      <c r="BQ32" s="27"/>
      <c r="BR32" s="23">
        <v>11.22</v>
      </c>
      <c r="BS32" s="23">
        <v>12.24</v>
      </c>
      <c r="BT32" s="23">
        <v>10.87</v>
      </c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24">
        <v>16.489999999999998</v>
      </c>
      <c r="CF32" s="24">
        <v>11.58</v>
      </c>
      <c r="CG32" s="24">
        <v>16.989999999999998</v>
      </c>
      <c r="CH32" s="24">
        <v>17.54</v>
      </c>
      <c r="CI32" s="24">
        <v>18.27</v>
      </c>
      <c r="CJ32" s="13"/>
      <c r="CK32" s="13"/>
      <c r="CL32" s="13"/>
      <c r="CM32" s="13"/>
      <c r="CN32" s="24">
        <v>16.489999999999998</v>
      </c>
      <c r="CO32" s="24">
        <v>11.58</v>
      </c>
      <c r="CP32" s="24">
        <v>16.989999999999998</v>
      </c>
      <c r="CQ32" s="24">
        <v>17.54</v>
      </c>
      <c r="CR32" s="24">
        <v>18.27</v>
      </c>
      <c r="CS32" s="24">
        <v>14.4</v>
      </c>
      <c r="CT32" s="24">
        <v>13.7</v>
      </c>
      <c r="CU32" s="24">
        <v>13.6</v>
      </c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</row>
    <row r="33" spans="1:112">
      <c r="A33" s="15" t="s">
        <v>208</v>
      </c>
      <c r="B33" s="13"/>
      <c r="C33" s="13"/>
      <c r="D33" s="13"/>
      <c r="E33" s="13"/>
      <c r="F33" s="13"/>
      <c r="G33" s="13"/>
      <c r="H33" s="13"/>
      <c r="I33" s="13"/>
      <c r="J33" s="18">
        <v>23.76</v>
      </c>
      <c r="K33" s="18">
        <v>24.57</v>
      </c>
      <c r="L33" s="18">
        <v>26.1</v>
      </c>
      <c r="M33" s="18">
        <v>23.92</v>
      </c>
      <c r="N33" s="24">
        <v>24.78</v>
      </c>
      <c r="O33" s="24">
        <v>25.74</v>
      </c>
      <c r="P33" s="24">
        <v>25.76</v>
      </c>
      <c r="Q33" s="24"/>
      <c r="R33" s="13"/>
      <c r="S33" s="13"/>
      <c r="T33" s="13"/>
      <c r="U33" s="13"/>
      <c r="V33" s="13"/>
      <c r="W33" s="13"/>
      <c r="X33" s="13"/>
      <c r="Y33" s="24">
        <v>23.5</v>
      </c>
      <c r="Z33" s="24">
        <v>24.2</v>
      </c>
      <c r="AA33" s="24">
        <v>23</v>
      </c>
      <c r="AB33" s="24">
        <v>21.5</v>
      </c>
      <c r="AC33" s="24">
        <v>22.6</v>
      </c>
      <c r="AD33" s="24">
        <v>21.5</v>
      </c>
      <c r="AE33" s="24">
        <v>23</v>
      </c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23">
        <v>16</v>
      </c>
      <c r="BP33" s="27">
        <v>17.54</v>
      </c>
      <c r="BQ33" s="27">
        <v>15.3</v>
      </c>
      <c r="BR33" s="23">
        <v>18.78</v>
      </c>
      <c r="BS33" s="23">
        <v>17.04</v>
      </c>
      <c r="BT33" s="23">
        <v>19.03</v>
      </c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24">
        <v>25.32</v>
      </c>
      <c r="CF33" s="24">
        <v>23.2</v>
      </c>
      <c r="CG33" s="24">
        <v>23.58</v>
      </c>
      <c r="CH33" s="24">
        <v>24.83</v>
      </c>
      <c r="CI33" s="24">
        <v>23.57</v>
      </c>
      <c r="CJ33" s="13"/>
      <c r="CK33" s="13"/>
      <c r="CL33" s="13"/>
      <c r="CM33" s="13"/>
      <c r="CN33" s="24">
        <v>25.32</v>
      </c>
      <c r="CO33" s="24">
        <v>23.2</v>
      </c>
      <c r="CP33" s="24">
        <v>23.58</v>
      </c>
      <c r="CQ33" s="24">
        <v>24.83</v>
      </c>
      <c r="CR33" s="24">
        <v>23.57</v>
      </c>
      <c r="CS33" s="24">
        <v>16.5</v>
      </c>
      <c r="CT33" s="24">
        <v>15.3</v>
      </c>
      <c r="CU33" s="24">
        <v>18.100000000000001</v>
      </c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</row>
    <row r="34" spans="1:112">
      <c r="A34" s="15" t="s">
        <v>207</v>
      </c>
      <c r="B34" s="13"/>
      <c r="C34" s="13"/>
      <c r="D34" s="13"/>
      <c r="E34" s="13"/>
      <c r="F34" s="13"/>
      <c r="G34" s="13"/>
      <c r="H34" s="13"/>
      <c r="I34" s="13"/>
      <c r="J34" s="35">
        <v>458</v>
      </c>
      <c r="K34" s="18">
        <v>479</v>
      </c>
      <c r="L34" s="18">
        <v>514</v>
      </c>
      <c r="M34" s="19">
        <v>480</v>
      </c>
      <c r="N34" s="7">
        <v>440</v>
      </c>
      <c r="O34" s="7">
        <v>458</v>
      </c>
      <c r="P34" s="7">
        <v>500</v>
      </c>
      <c r="Q34" s="7"/>
      <c r="R34" s="13"/>
      <c r="S34" s="13"/>
      <c r="T34" s="13"/>
      <c r="U34" s="13"/>
      <c r="V34" s="13"/>
      <c r="W34" s="13"/>
      <c r="X34" s="13"/>
      <c r="Y34" s="16">
        <v>443.5</v>
      </c>
      <c r="Z34" s="16">
        <v>449.4</v>
      </c>
      <c r="AA34" s="16">
        <v>442</v>
      </c>
      <c r="AB34" s="16">
        <v>372.8</v>
      </c>
      <c r="AC34" s="16">
        <v>454.7</v>
      </c>
      <c r="AD34" s="16">
        <v>359.3</v>
      </c>
      <c r="AE34" s="16">
        <v>377.7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23">
        <v>323</v>
      </c>
      <c r="BP34" s="23">
        <v>410</v>
      </c>
      <c r="BQ34" s="23">
        <v>297</v>
      </c>
      <c r="BR34" s="23">
        <v>430</v>
      </c>
      <c r="BS34" s="23">
        <v>379</v>
      </c>
      <c r="BT34" s="23">
        <v>445</v>
      </c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7">
        <v>438</v>
      </c>
      <c r="CF34" s="7">
        <v>520</v>
      </c>
      <c r="CG34" s="7">
        <v>396</v>
      </c>
      <c r="CH34" s="7">
        <v>403</v>
      </c>
      <c r="CI34" s="7">
        <v>377</v>
      </c>
      <c r="CJ34" s="13"/>
      <c r="CK34" s="13"/>
      <c r="CL34" s="13"/>
      <c r="CM34" s="13"/>
      <c r="CN34" s="7">
        <v>438</v>
      </c>
      <c r="CO34" s="7">
        <v>520</v>
      </c>
      <c r="CP34" s="7">
        <v>396</v>
      </c>
      <c r="CQ34" s="7">
        <v>403</v>
      </c>
      <c r="CR34" s="7">
        <v>377</v>
      </c>
      <c r="CS34" s="7">
        <v>344</v>
      </c>
      <c r="CT34" s="7">
        <v>345</v>
      </c>
      <c r="CU34" s="7">
        <v>386</v>
      </c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</row>
    <row r="35" spans="1:112">
      <c r="A35" s="15" t="s">
        <v>206</v>
      </c>
      <c r="B35" s="13"/>
      <c r="C35" s="13"/>
      <c r="D35" s="13"/>
      <c r="E35" s="13"/>
      <c r="F35" s="13"/>
      <c r="G35" s="13"/>
      <c r="H35" s="13"/>
      <c r="I35" s="13"/>
      <c r="J35" s="35">
        <v>10822</v>
      </c>
      <c r="K35" s="18">
        <v>11769</v>
      </c>
      <c r="L35" s="18">
        <v>13415</v>
      </c>
      <c r="M35" s="19">
        <v>11482</v>
      </c>
      <c r="N35" s="16">
        <v>10903.2</v>
      </c>
      <c r="O35" s="16">
        <v>11788.92</v>
      </c>
      <c r="P35" s="16">
        <v>12880</v>
      </c>
      <c r="Q35" s="36"/>
      <c r="R35" s="13"/>
      <c r="S35" s="13"/>
      <c r="T35" s="13"/>
      <c r="U35" s="13"/>
      <c r="V35" s="13"/>
      <c r="W35" s="13"/>
      <c r="X35" s="13"/>
      <c r="Y35" s="16">
        <f>Y34*Y33</f>
        <v>10422.25</v>
      </c>
      <c r="Z35" s="16">
        <f>Z34*Z33</f>
        <v>10875.48</v>
      </c>
      <c r="AA35" s="16">
        <f>AA34*AA33</f>
        <v>10166</v>
      </c>
      <c r="AB35" s="16">
        <f t="shared" ref="AB35:AE35" si="1">AB34*AB33</f>
        <v>8015.2</v>
      </c>
      <c r="AC35" s="16">
        <f t="shared" si="1"/>
        <v>10276.220000000001</v>
      </c>
      <c r="AD35" s="16">
        <f t="shared" si="1"/>
        <v>7724.95</v>
      </c>
      <c r="AE35" s="16">
        <f t="shared" si="1"/>
        <v>8687.1</v>
      </c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6">
        <v>11090.16</v>
      </c>
      <c r="CF35" s="16">
        <v>12064</v>
      </c>
      <c r="CG35" s="16">
        <v>9337.6799999999985</v>
      </c>
      <c r="CH35" s="16">
        <v>10006.49</v>
      </c>
      <c r="CI35" s="16">
        <v>8885.89</v>
      </c>
      <c r="CJ35" s="13"/>
      <c r="CK35" s="13"/>
      <c r="CL35" s="13"/>
      <c r="CM35" s="13"/>
      <c r="CN35" s="16">
        <v>11090.16</v>
      </c>
      <c r="CO35" s="16">
        <v>12064</v>
      </c>
      <c r="CP35" s="16">
        <v>9337.6799999999985</v>
      </c>
      <c r="CQ35" s="16">
        <v>10006.49</v>
      </c>
      <c r="CR35" s="16">
        <v>8885.89</v>
      </c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</row>
    <row r="36" spans="1:112">
      <c r="A36" s="15" t="s">
        <v>205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6">
        <v>59.78</v>
      </c>
      <c r="O36" s="16">
        <v>57.79</v>
      </c>
      <c r="P36" s="36">
        <v>57.17</v>
      </c>
      <c r="Q36" s="13"/>
      <c r="R36" s="13"/>
      <c r="S36" s="13"/>
      <c r="T36" s="13"/>
      <c r="U36" s="13"/>
      <c r="V36" s="13"/>
      <c r="W36" s="13"/>
      <c r="X36" s="13"/>
      <c r="Y36" s="16">
        <v>60.68</v>
      </c>
      <c r="Z36" s="16">
        <f>(101+100+103)/3</f>
        <v>101.33333333333333</v>
      </c>
      <c r="AA36" s="16">
        <f>(103+109+115)/3</f>
        <v>109</v>
      </c>
      <c r="AB36" s="16">
        <v>51.05</v>
      </c>
      <c r="AC36" s="16">
        <v>55.75</v>
      </c>
      <c r="AD36" s="16">
        <v>56.54</v>
      </c>
      <c r="AE36" s="16">
        <v>51.77</v>
      </c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22">
        <v>39.17</v>
      </c>
      <c r="BP36" s="22">
        <v>44.17</v>
      </c>
      <c r="BQ36" s="22">
        <v>41.02</v>
      </c>
      <c r="BR36" s="22">
        <v>49.97</v>
      </c>
      <c r="BS36" s="22">
        <v>45.48</v>
      </c>
      <c r="BT36" s="22">
        <v>44.27</v>
      </c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6">
        <v>69.459999999999994</v>
      </c>
      <c r="CF36" s="16">
        <v>57.9</v>
      </c>
      <c r="CG36" s="16">
        <v>72.790000000000006</v>
      </c>
      <c r="CH36" s="16">
        <v>68</v>
      </c>
      <c r="CI36" s="16">
        <v>71</v>
      </c>
      <c r="CJ36" s="13"/>
      <c r="CK36" s="13"/>
      <c r="CL36" s="13"/>
      <c r="CM36" s="13"/>
      <c r="CN36" s="16">
        <v>69.459999999999994</v>
      </c>
      <c r="CO36" s="16">
        <v>57.9</v>
      </c>
      <c r="CP36" s="16">
        <v>72.790000000000006</v>
      </c>
      <c r="CQ36" s="16">
        <v>68</v>
      </c>
      <c r="CR36" s="16">
        <v>71</v>
      </c>
      <c r="CS36" s="16">
        <v>39.630000000000003</v>
      </c>
      <c r="CT36" s="16">
        <v>38.07</v>
      </c>
      <c r="CU36" s="16">
        <v>46.45</v>
      </c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</row>
    <row r="37" spans="1:112">
      <c r="A37" s="15" t="s">
        <v>204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</row>
    <row r="38" spans="1:112">
      <c r="A38" s="15" t="s">
        <v>213</v>
      </c>
      <c r="B38" s="13"/>
      <c r="C38" s="32"/>
      <c r="D38" s="7"/>
      <c r="E38" s="7"/>
      <c r="F38" s="7"/>
      <c r="G38" s="7"/>
      <c r="H38" s="7"/>
      <c r="I38" s="7"/>
      <c r="J38" s="18"/>
      <c r="K38" s="18"/>
      <c r="L38" s="18"/>
      <c r="M38" s="18"/>
      <c r="N38" s="16"/>
      <c r="O38" s="21"/>
      <c r="P38" s="21"/>
      <c r="Q38" s="21"/>
      <c r="R38" s="13"/>
      <c r="S38" s="13"/>
      <c r="T38" s="13"/>
      <c r="U38" s="13"/>
      <c r="V38" s="13"/>
      <c r="W38" s="13"/>
      <c r="X38" s="13"/>
      <c r="Y38" s="16"/>
      <c r="Z38" s="16"/>
      <c r="AA38" s="16"/>
      <c r="AB38" s="16"/>
      <c r="AC38" s="16"/>
      <c r="AD38" s="16"/>
      <c r="AE38" s="16"/>
      <c r="AF38" s="20">
        <v>69.400000000000006</v>
      </c>
      <c r="AG38" s="20">
        <v>71.5</v>
      </c>
      <c r="AH38" s="20">
        <v>71.2</v>
      </c>
      <c r="AI38" s="16">
        <v>69.7</v>
      </c>
      <c r="AJ38" s="20">
        <v>58.6</v>
      </c>
      <c r="AK38" s="20">
        <v>59.2</v>
      </c>
      <c r="AL38" s="20">
        <v>63.1</v>
      </c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</row>
    <row r="39" spans="1:112">
      <c r="A39" s="15" t="s">
        <v>214</v>
      </c>
      <c r="B39" s="13"/>
      <c r="C39" s="32"/>
      <c r="D39" s="7"/>
      <c r="E39" s="7"/>
      <c r="F39" s="7"/>
      <c r="G39" s="7"/>
      <c r="H39" s="7"/>
      <c r="I39" s="7"/>
      <c r="J39" s="34"/>
      <c r="K39" s="34"/>
      <c r="L39" s="34"/>
      <c r="M39" s="17"/>
      <c r="N39" s="24"/>
      <c r="O39" s="24"/>
      <c r="P39" s="24"/>
      <c r="Q39" s="24"/>
      <c r="R39" s="13"/>
      <c r="S39" s="13"/>
      <c r="T39" s="13"/>
      <c r="U39" s="13"/>
      <c r="V39" s="13"/>
      <c r="W39" s="13"/>
      <c r="X39" s="13"/>
      <c r="Y39" s="24"/>
      <c r="Z39" s="24"/>
      <c r="AA39" s="24"/>
      <c r="AB39" s="24"/>
      <c r="AC39" s="24"/>
      <c r="AD39" s="24"/>
      <c r="AE39" s="24"/>
      <c r="AF39" s="32">
        <v>3.54</v>
      </c>
      <c r="AG39" s="7">
        <v>3.39</v>
      </c>
      <c r="AH39" s="37">
        <v>3.21</v>
      </c>
      <c r="AI39" s="7">
        <v>2.91</v>
      </c>
      <c r="AJ39" s="32">
        <v>2.0499999999999998</v>
      </c>
      <c r="AK39" s="7">
        <v>2.76</v>
      </c>
      <c r="AL39" s="37">
        <v>2.63</v>
      </c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</row>
    <row r="40" spans="1:112">
      <c r="A40" s="15" t="s">
        <v>215</v>
      </c>
      <c r="B40" s="13"/>
      <c r="C40" s="7"/>
      <c r="D40" s="7"/>
      <c r="E40" s="7"/>
      <c r="F40" s="7"/>
      <c r="G40" s="7"/>
      <c r="H40" s="7"/>
      <c r="I40" s="7"/>
      <c r="J40" s="34"/>
      <c r="K40" s="34"/>
      <c r="L40" s="34"/>
      <c r="M40" s="17"/>
      <c r="N40" s="24"/>
      <c r="O40" s="24"/>
      <c r="P40" s="24"/>
      <c r="Q40" s="24"/>
      <c r="R40" s="13"/>
      <c r="S40" s="13"/>
      <c r="T40" s="13"/>
      <c r="U40" s="13"/>
      <c r="V40" s="13"/>
      <c r="W40" s="13"/>
      <c r="X40" s="13"/>
      <c r="Y40" s="24"/>
      <c r="Z40" s="24"/>
      <c r="AA40" s="24"/>
      <c r="AB40" s="24"/>
      <c r="AC40" s="24"/>
      <c r="AD40" s="24"/>
      <c r="AE40" s="24"/>
      <c r="AF40" s="37">
        <v>9.5299999999999994</v>
      </c>
      <c r="AG40" s="32">
        <v>9.0399999999999991</v>
      </c>
      <c r="AH40" s="7">
        <v>8.1999999999999993</v>
      </c>
      <c r="AI40" s="32">
        <v>7.39</v>
      </c>
      <c r="AJ40" s="37">
        <v>5.23</v>
      </c>
      <c r="AK40" s="32">
        <v>6.56</v>
      </c>
      <c r="AL40" s="7">
        <v>6.17</v>
      </c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</row>
    <row r="41" spans="1:112">
      <c r="A41" s="15" t="s">
        <v>216</v>
      </c>
      <c r="B41" s="13"/>
      <c r="C41" s="7"/>
      <c r="D41" s="7"/>
      <c r="E41" s="7"/>
      <c r="F41" s="7"/>
      <c r="G41" s="7"/>
      <c r="H41" s="7"/>
      <c r="I41" s="7"/>
      <c r="J41" s="25"/>
      <c r="K41" s="25"/>
      <c r="L41" s="25"/>
      <c r="M41" s="29"/>
      <c r="N41" s="24"/>
      <c r="O41" s="24"/>
      <c r="P41" s="24"/>
      <c r="Q41" s="24"/>
      <c r="R41" s="13"/>
      <c r="S41" s="13"/>
      <c r="T41" s="13"/>
      <c r="U41" s="13"/>
      <c r="V41" s="13"/>
      <c r="W41" s="13"/>
      <c r="X41" s="13"/>
      <c r="Y41" s="24"/>
      <c r="Z41" s="24"/>
      <c r="AA41" s="24"/>
      <c r="AB41" s="24"/>
      <c r="AC41" s="24"/>
      <c r="AD41" s="24"/>
      <c r="AE41" s="24"/>
      <c r="AF41" s="37">
        <v>16.100000000000001</v>
      </c>
      <c r="AG41" s="7">
        <v>15.5</v>
      </c>
      <c r="AH41" s="32">
        <v>14.2</v>
      </c>
      <c r="AI41" s="7">
        <v>13.1</v>
      </c>
      <c r="AJ41" s="37">
        <v>9.81</v>
      </c>
      <c r="AK41" s="7">
        <v>11.2</v>
      </c>
      <c r="AL41" s="32">
        <v>10.9</v>
      </c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</row>
    <row r="42" spans="1:112">
      <c r="A42" s="15" t="s">
        <v>217</v>
      </c>
      <c r="B42" s="13"/>
      <c r="C42" s="13"/>
      <c r="D42" s="13"/>
      <c r="E42" s="13"/>
      <c r="F42" s="13"/>
      <c r="G42" s="13"/>
      <c r="H42" s="13"/>
      <c r="I42" s="13"/>
      <c r="J42" s="18"/>
      <c r="K42" s="18"/>
      <c r="L42" s="18"/>
      <c r="M42" s="18"/>
      <c r="N42" s="24"/>
      <c r="O42" s="24"/>
      <c r="P42" s="24"/>
      <c r="Q42" s="24"/>
      <c r="R42" s="13"/>
      <c r="S42" s="13"/>
      <c r="T42" s="13"/>
      <c r="U42" s="13"/>
      <c r="V42" s="13"/>
      <c r="W42" s="13"/>
      <c r="X42" s="13"/>
      <c r="Y42" s="24"/>
      <c r="Z42" s="24"/>
      <c r="AA42" s="24"/>
      <c r="AB42" s="24"/>
      <c r="AC42" s="24"/>
      <c r="AD42" s="24"/>
      <c r="AE42" s="24"/>
      <c r="AF42" s="37">
        <v>23.7</v>
      </c>
      <c r="AG42" s="7">
        <v>24.2</v>
      </c>
      <c r="AH42" s="7">
        <v>23</v>
      </c>
      <c r="AI42" s="32">
        <v>23.8</v>
      </c>
      <c r="AJ42" s="37">
        <v>24.4</v>
      </c>
      <c r="AK42" s="7">
        <v>17.2</v>
      </c>
      <c r="AL42" s="7">
        <v>18.399999999999999</v>
      </c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</row>
    <row r="43" spans="1:112">
      <c r="A43" s="15" t="s">
        <v>218</v>
      </c>
      <c r="B43" s="13"/>
      <c r="C43" s="13"/>
      <c r="D43" s="13"/>
      <c r="E43" s="13"/>
      <c r="F43" s="13"/>
      <c r="G43" s="13"/>
      <c r="H43" s="13"/>
      <c r="I43" s="13"/>
      <c r="J43" s="35"/>
      <c r="K43" s="18"/>
      <c r="L43" s="18"/>
      <c r="M43" s="19"/>
      <c r="N43" s="7"/>
      <c r="O43" s="7"/>
      <c r="P43" s="7"/>
      <c r="Q43" s="7"/>
      <c r="R43" s="13"/>
      <c r="S43" s="13"/>
      <c r="T43" s="13"/>
      <c r="U43" s="13"/>
      <c r="V43" s="13"/>
      <c r="W43" s="13"/>
      <c r="X43" s="13"/>
      <c r="Y43" s="16"/>
      <c r="Z43" s="16"/>
      <c r="AA43" s="16"/>
      <c r="AB43" s="16"/>
      <c r="AC43" s="16"/>
      <c r="AD43" s="16"/>
      <c r="AE43" s="16"/>
      <c r="AF43" s="16">
        <v>446.6</v>
      </c>
      <c r="AG43" s="16">
        <v>472.1</v>
      </c>
      <c r="AH43" s="16">
        <v>472.6</v>
      </c>
      <c r="AI43" s="16">
        <v>498.8</v>
      </c>
      <c r="AJ43" s="16">
        <v>550.1</v>
      </c>
      <c r="AK43" s="16">
        <v>433.8</v>
      </c>
      <c r="AL43" s="16">
        <v>452.8</v>
      </c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</row>
    <row r="44" spans="1:112">
      <c r="A44" s="15" t="s">
        <v>219</v>
      </c>
      <c r="B44" s="13"/>
      <c r="C44" s="13"/>
      <c r="D44" s="13"/>
      <c r="E44" s="13"/>
      <c r="F44" s="13"/>
      <c r="G44" s="13"/>
      <c r="H44" s="13"/>
      <c r="I44" s="13"/>
      <c r="J44" s="35"/>
      <c r="K44" s="18"/>
      <c r="L44" s="18"/>
      <c r="M44" s="19"/>
      <c r="N44" s="16"/>
      <c r="O44" s="16"/>
      <c r="P44" s="16"/>
      <c r="Q44" s="36"/>
      <c r="R44" s="13"/>
      <c r="S44" s="13"/>
      <c r="T44" s="13"/>
      <c r="U44" s="13"/>
      <c r="V44" s="13"/>
      <c r="W44" s="13"/>
      <c r="X44" s="13"/>
      <c r="Y44" s="16"/>
      <c r="Z44" s="16"/>
      <c r="AA44" s="16"/>
      <c r="AB44" s="16"/>
      <c r="AC44" s="16"/>
      <c r="AD44" s="16"/>
      <c r="AE44" s="16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</row>
    <row r="45" spans="1:112">
      <c r="A45" s="15" t="s">
        <v>220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6"/>
      <c r="O45" s="16"/>
      <c r="P45" s="36"/>
      <c r="Q45" s="13"/>
      <c r="R45" s="13"/>
      <c r="S45" s="13"/>
      <c r="T45" s="13"/>
      <c r="U45" s="13"/>
      <c r="V45" s="13"/>
      <c r="W45" s="13"/>
      <c r="X45" s="13"/>
      <c r="Y45" s="16"/>
      <c r="Z45" s="16"/>
      <c r="AA45" s="16"/>
      <c r="AB45" s="16"/>
      <c r="AC45" s="16"/>
      <c r="AD45" s="16"/>
      <c r="AE45" s="16"/>
      <c r="AF45" s="24">
        <v>87.16</v>
      </c>
      <c r="AG45" s="24">
        <v>111.54</v>
      </c>
      <c r="AH45" s="24">
        <v>108.93</v>
      </c>
      <c r="AI45" s="24">
        <v>112.07</v>
      </c>
      <c r="AJ45" s="24">
        <v>78.239999999999995</v>
      </c>
      <c r="AK45" s="24">
        <v>45.1</v>
      </c>
      <c r="AL45" s="24">
        <v>69.3</v>
      </c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</row>
    <row r="46" spans="1:112">
      <c r="A46" s="15" t="s">
        <v>221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</row>
    <row r="47" spans="1:112" ht="15.6">
      <c r="A47" s="15" t="s">
        <v>244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</row>
    <row r="48" spans="1:112" ht="15.6">
      <c r="A48" s="15" t="s">
        <v>245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26">
        <v>42</v>
      </c>
      <c r="O48" s="26">
        <v>63</v>
      </c>
      <c r="P48" s="26">
        <v>77</v>
      </c>
      <c r="Q48" s="13"/>
      <c r="R48" s="13"/>
      <c r="S48" s="13"/>
      <c r="T48" s="13"/>
      <c r="U48" s="13"/>
      <c r="V48" s="13"/>
      <c r="W48" s="13"/>
      <c r="X48" s="13"/>
      <c r="Y48" s="24">
        <v>21</v>
      </c>
      <c r="Z48" s="24">
        <v>23.5</v>
      </c>
      <c r="AA48" s="24">
        <v>23.5</v>
      </c>
      <c r="AB48" s="24">
        <v>20.5</v>
      </c>
      <c r="AC48" s="24">
        <v>10</v>
      </c>
      <c r="AD48" s="24">
        <v>17</v>
      </c>
      <c r="AE48" s="24">
        <v>18</v>
      </c>
      <c r="AF48" s="26">
        <v>18</v>
      </c>
      <c r="AG48" s="26">
        <v>34</v>
      </c>
      <c r="AH48" s="26">
        <v>25</v>
      </c>
      <c r="AI48" s="26">
        <v>26</v>
      </c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33">
        <v>15</v>
      </c>
      <c r="BH48" s="33">
        <v>18</v>
      </c>
      <c r="BI48" s="33">
        <v>17</v>
      </c>
      <c r="BJ48" s="33">
        <v>21</v>
      </c>
      <c r="BK48" s="33">
        <v>21</v>
      </c>
      <c r="BL48" s="33">
        <v>18</v>
      </c>
      <c r="BM48" s="33">
        <v>18</v>
      </c>
      <c r="BN48" s="33">
        <v>19</v>
      </c>
      <c r="BO48" s="24">
        <v>9</v>
      </c>
      <c r="BP48" s="26">
        <v>9</v>
      </c>
      <c r="BQ48" s="24">
        <v>8</v>
      </c>
      <c r="BR48" s="24">
        <v>6</v>
      </c>
      <c r="BS48" s="24">
        <v>10</v>
      </c>
      <c r="BT48" s="24">
        <v>10</v>
      </c>
      <c r="BU48" s="38">
        <v>18</v>
      </c>
      <c r="BV48" s="38">
        <v>18</v>
      </c>
      <c r="BW48" s="26">
        <v>17</v>
      </c>
      <c r="BX48" s="26">
        <v>16</v>
      </c>
      <c r="BY48" s="7">
        <v>17</v>
      </c>
      <c r="BZ48" s="7">
        <v>16</v>
      </c>
      <c r="CA48" s="13"/>
      <c r="CB48" s="13"/>
      <c r="CC48" s="13"/>
      <c r="CD48" s="13"/>
      <c r="CE48" s="26">
        <v>18</v>
      </c>
      <c r="CF48" s="26">
        <v>53</v>
      </c>
      <c r="CG48" s="26">
        <v>17</v>
      </c>
      <c r="CH48" s="26">
        <v>17</v>
      </c>
      <c r="CI48" s="26">
        <v>17</v>
      </c>
      <c r="CJ48" s="13"/>
      <c r="CK48" s="13"/>
      <c r="CL48" s="13"/>
      <c r="CM48" s="13"/>
      <c r="CN48" s="26">
        <v>18</v>
      </c>
      <c r="CO48" s="26">
        <v>53</v>
      </c>
      <c r="CP48" s="26">
        <v>17</v>
      </c>
      <c r="CQ48" s="26">
        <v>17</v>
      </c>
      <c r="CR48" s="26">
        <v>17</v>
      </c>
      <c r="CS48" s="13"/>
      <c r="CT48" s="13"/>
      <c r="CU48" s="13"/>
      <c r="CV48" s="7">
        <v>19</v>
      </c>
      <c r="CW48" s="20">
        <v>20</v>
      </c>
      <c r="CX48" s="20">
        <v>20</v>
      </c>
      <c r="CY48" s="20">
        <v>23</v>
      </c>
      <c r="CZ48" s="20">
        <v>22</v>
      </c>
      <c r="DA48" s="13"/>
      <c r="DB48" s="13"/>
      <c r="DC48" s="13"/>
      <c r="DD48" s="13"/>
      <c r="DE48" s="13"/>
      <c r="DF48" s="13"/>
      <c r="DG48" s="13"/>
      <c r="DH48" s="132">
        <v>19</v>
      </c>
    </row>
    <row r="49" spans="1:115" ht="15.6">
      <c r="A49" s="15" t="s">
        <v>246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26">
        <v>17</v>
      </c>
      <c r="O49" s="26">
        <v>22</v>
      </c>
      <c r="P49" s="26">
        <v>29</v>
      </c>
      <c r="Q49" s="13"/>
      <c r="R49" s="13"/>
      <c r="S49" s="13"/>
      <c r="T49" s="13"/>
      <c r="U49" s="13"/>
      <c r="V49" s="13"/>
      <c r="W49" s="13"/>
      <c r="X49" s="13"/>
      <c r="Y49" s="24">
        <v>54.5</v>
      </c>
      <c r="Z49" s="24">
        <v>63.5</v>
      </c>
      <c r="AA49" s="24">
        <v>63</v>
      </c>
      <c r="AB49" s="24">
        <v>60</v>
      </c>
      <c r="AC49" s="24">
        <v>32.5</v>
      </c>
      <c r="AD49" s="24">
        <v>44</v>
      </c>
      <c r="AE49" s="24">
        <v>43</v>
      </c>
      <c r="AF49" s="26">
        <v>46</v>
      </c>
      <c r="AG49" s="26">
        <v>86</v>
      </c>
      <c r="AH49" s="26">
        <v>75</v>
      </c>
      <c r="AI49" s="26">
        <v>70</v>
      </c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33">
        <v>30</v>
      </c>
      <c r="BD49" s="33">
        <v>39</v>
      </c>
      <c r="BE49" s="33">
        <v>39</v>
      </c>
      <c r="BF49" s="33">
        <v>52</v>
      </c>
      <c r="BG49" s="33">
        <v>30</v>
      </c>
      <c r="BH49" s="33">
        <v>39</v>
      </c>
      <c r="BI49" s="33">
        <v>39</v>
      </c>
      <c r="BJ49" s="33">
        <v>52</v>
      </c>
      <c r="BK49" s="33">
        <v>55</v>
      </c>
      <c r="BL49" s="33">
        <v>41</v>
      </c>
      <c r="BM49" s="33">
        <v>44</v>
      </c>
      <c r="BN49" s="33">
        <v>46</v>
      </c>
      <c r="BO49" s="24">
        <v>24.5</v>
      </c>
      <c r="BP49" s="26">
        <v>22</v>
      </c>
      <c r="BQ49" s="24">
        <v>16</v>
      </c>
      <c r="BR49" s="24">
        <v>19</v>
      </c>
      <c r="BS49" s="24">
        <v>25.5</v>
      </c>
      <c r="BT49" s="24">
        <v>26</v>
      </c>
      <c r="BU49" s="38">
        <v>48</v>
      </c>
      <c r="BV49" s="38">
        <v>47</v>
      </c>
      <c r="BW49" s="26">
        <v>45</v>
      </c>
      <c r="BX49" s="26">
        <v>41</v>
      </c>
      <c r="BY49" s="7">
        <v>41</v>
      </c>
      <c r="BZ49" s="7">
        <v>40</v>
      </c>
      <c r="CA49" s="13"/>
      <c r="CB49" s="13"/>
      <c r="CC49" s="13"/>
      <c r="CD49" s="13"/>
      <c r="CE49" s="26">
        <v>42</v>
      </c>
      <c r="CF49" s="39" t="s">
        <v>203</v>
      </c>
      <c r="CG49" s="26">
        <v>41</v>
      </c>
      <c r="CH49" s="26">
        <v>42</v>
      </c>
      <c r="CI49" s="26">
        <v>42</v>
      </c>
      <c r="CJ49" s="13"/>
      <c r="CK49" s="13"/>
      <c r="CL49" s="13"/>
      <c r="CM49" s="13"/>
      <c r="CN49" s="26">
        <v>42</v>
      </c>
      <c r="CO49" s="39" t="s">
        <v>203</v>
      </c>
      <c r="CP49" s="26">
        <v>41</v>
      </c>
      <c r="CQ49" s="26">
        <v>42</v>
      </c>
      <c r="CR49" s="26">
        <v>42</v>
      </c>
      <c r="CS49" s="13"/>
      <c r="CT49" s="13"/>
      <c r="CU49" s="13"/>
      <c r="CV49" s="7">
        <v>44</v>
      </c>
      <c r="CW49" s="20">
        <v>48</v>
      </c>
      <c r="CX49" s="20">
        <v>49</v>
      </c>
      <c r="CY49" s="20">
        <v>57</v>
      </c>
      <c r="CZ49" s="20">
        <v>53</v>
      </c>
      <c r="DA49" s="13"/>
      <c r="DB49" s="13"/>
      <c r="DC49" s="13"/>
      <c r="DD49" s="13"/>
      <c r="DE49" s="13"/>
      <c r="DF49" s="13"/>
      <c r="DG49" s="13"/>
      <c r="DH49" s="132">
        <v>43</v>
      </c>
    </row>
    <row r="50" spans="1:115">
      <c r="A50" s="15" t="s">
        <v>86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32">
        <v>2.75</v>
      </c>
      <c r="Z50" s="32">
        <v>4.4749999999999996</v>
      </c>
      <c r="AA50" s="32">
        <v>4.7750000000000004</v>
      </c>
      <c r="AB50" s="32">
        <v>2.7949999999999999</v>
      </c>
      <c r="AC50" s="32">
        <v>3.7149999999999999</v>
      </c>
      <c r="AD50" s="32">
        <v>3.1749999999999998</v>
      </c>
      <c r="AE50" s="32">
        <v>2.74</v>
      </c>
      <c r="AF50" s="26">
        <v>3.407</v>
      </c>
      <c r="AG50" s="26">
        <v>7.1470000000000002</v>
      </c>
      <c r="AH50" s="26">
        <v>5.2450000000000001</v>
      </c>
      <c r="AI50" s="26">
        <v>5.17</v>
      </c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</row>
    <row r="51" spans="1:115" s="1" customFormat="1">
      <c r="A51" s="40" t="s">
        <v>192</v>
      </c>
      <c r="B51" s="40"/>
      <c r="C51" s="16">
        <v>96</v>
      </c>
      <c r="D51" s="16">
        <v>100</v>
      </c>
      <c r="E51" s="16">
        <v>104</v>
      </c>
      <c r="F51" s="41"/>
      <c r="G51" s="41"/>
      <c r="H51" s="41"/>
      <c r="I51" s="41"/>
      <c r="J51" s="41"/>
      <c r="K51" s="41"/>
      <c r="L51" s="41"/>
      <c r="M51" s="41"/>
      <c r="N51" s="41">
        <v>96</v>
      </c>
      <c r="O51" s="41">
        <v>100</v>
      </c>
      <c r="P51" s="41">
        <v>104</v>
      </c>
      <c r="Q51" s="41"/>
      <c r="R51" s="41"/>
      <c r="S51" s="41"/>
      <c r="T51" s="41"/>
      <c r="U51" s="41"/>
      <c r="V51" s="41"/>
      <c r="W51" s="41"/>
      <c r="X51" s="41"/>
      <c r="Y51" s="20">
        <v>100</v>
      </c>
      <c r="Z51" s="20">
        <v>103.21930474127795</v>
      </c>
      <c r="AA51" s="20">
        <v>109.64490746112529</v>
      </c>
      <c r="AB51" s="20">
        <v>106.25182239085714</v>
      </c>
      <c r="AC51" s="20">
        <v>80.150739803325735</v>
      </c>
      <c r="AD51" s="20">
        <v>86.643710544063978</v>
      </c>
      <c r="AE51" s="20">
        <v>85.178105559030627</v>
      </c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  <c r="AZ51" s="41"/>
      <c r="BA51" s="41"/>
      <c r="BB51" s="41"/>
      <c r="BC51" s="41"/>
      <c r="BD51" s="41"/>
      <c r="BE51" s="41"/>
      <c r="BF51" s="41"/>
      <c r="BG51" s="41"/>
      <c r="BH51" s="41"/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38">
        <v>100</v>
      </c>
      <c r="BV51" s="38">
        <v>120</v>
      </c>
      <c r="BW51" s="16">
        <v>111</v>
      </c>
      <c r="BX51" s="16">
        <v>99</v>
      </c>
      <c r="BY51" s="7">
        <v>102</v>
      </c>
      <c r="BZ51" s="7">
        <v>110</v>
      </c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  <c r="CV51" s="14">
        <v>100</v>
      </c>
      <c r="CW51" s="14">
        <v>119</v>
      </c>
      <c r="CX51" s="14">
        <v>113</v>
      </c>
      <c r="CY51" s="14">
        <v>108</v>
      </c>
      <c r="CZ51" s="14">
        <v>116</v>
      </c>
      <c r="DA51" s="41"/>
      <c r="DB51" s="41"/>
      <c r="DC51" s="41"/>
      <c r="DD51" s="41"/>
      <c r="DE51" s="41"/>
      <c r="DF51" s="41"/>
      <c r="DG51" s="41"/>
    </row>
    <row r="52" spans="1:115" s="1" customFormat="1">
      <c r="A52" s="40" t="s">
        <v>193</v>
      </c>
      <c r="B52" s="40"/>
      <c r="C52" s="42">
        <v>7.2999999999999995E-2</v>
      </c>
      <c r="D52" s="42">
        <v>7.3999999999999996E-2</v>
      </c>
      <c r="E52" s="42">
        <v>6.9000000000000006E-2</v>
      </c>
      <c r="F52" s="41"/>
      <c r="G52" s="41"/>
      <c r="H52" s="41"/>
      <c r="I52" s="41"/>
      <c r="J52" s="41"/>
      <c r="K52" s="41"/>
      <c r="L52" s="41"/>
      <c r="M52" s="41"/>
      <c r="N52" s="41">
        <v>7.2999999999999995E-2</v>
      </c>
      <c r="O52" s="41">
        <v>7.3999999999999996E-2</v>
      </c>
      <c r="P52" s="41">
        <v>6.9000000000000006E-2</v>
      </c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  <c r="AZ52" s="41"/>
      <c r="BA52" s="41"/>
      <c r="BB52" s="41"/>
      <c r="BC52" s="41"/>
      <c r="BD52" s="41"/>
      <c r="BE52" s="41"/>
      <c r="BF52" s="41"/>
      <c r="BG52" s="41"/>
      <c r="BH52" s="41"/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  <c r="CV52" s="41"/>
      <c r="CW52" s="41"/>
      <c r="CX52" s="41"/>
      <c r="CY52" s="41"/>
      <c r="CZ52" s="41"/>
      <c r="DA52" s="41"/>
      <c r="DB52" s="41"/>
      <c r="DC52" s="41"/>
      <c r="DD52" s="41"/>
      <c r="DE52" s="41"/>
      <c r="DF52" s="41"/>
      <c r="DG52" s="41"/>
    </row>
    <row r="53" spans="1:115">
      <c r="A53" s="41" t="s">
        <v>194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43">
        <v>0.55779999999999996</v>
      </c>
      <c r="Z53" s="43">
        <v>0.52</v>
      </c>
      <c r="AA53" s="43">
        <v>0.49280000000000002</v>
      </c>
      <c r="AB53" s="43">
        <v>0.5081</v>
      </c>
      <c r="AC53" s="43">
        <v>0.66890000000000005</v>
      </c>
      <c r="AD53" s="43">
        <v>0.60770000000000002</v>
      </c>
      <c r="AE53" s="43">
        <v>0.61119999999999997</v>
      </c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</row>
    <row r="54" spans="1:115">
      <c r="A54" s="41" t="s">
        <v>195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43">
        <v>0.32240000000000002</v>
      </c>
      <c r="Z54" s="43">
        <v>0.32129999999999997</v>
      </c>
      <c r="AA54" s="43">
        <v>0.2913</v>
      </c>
      <c r="AB54" s="43">
        <v>0.32779999999999998</v>
      </c>
      <c r="AC54" s="43">
        <v>0.38419999999999999</v>
      </c>
      <c r="AD54" s="43">
        <v>0.38729999999999998</v>
      </c>
      <c r="AE54" s="43">
        <v>0.39700000000000002</v>
      </c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</row>
    <row r="55" spans="1:115">
      <c r="A55" s="15" t="s">
        <v>237</v>
      </c>
      <c r="B55" s="32">
        <v>5.78</v>
      </c>
      <c r="C55" s="32">
        <v>5.18</v>
      </c>
      <c r="D55" s="32">
        <v>4.49</v>
      </c>
      <c r="E55" s="32">
        <f>AVERAGE(4.93,5.08)</f>
        <v>5.0049999999999999</v>
      </c>
      <c r="F55" s="34">
        <v>5.1585000000000001</v>
      </c>
      <c r="G55" s="17">
        <v>5.7</v>
      </c>
      <c r="H55" s="17">
        <v>5.2</v>
      </c>
      <c r="I55" s="17">
        <v>4.92</v>
      </c>
      <c r="J55" s="17">
        <v>6.42</v>
      </c>
      <c r="K55" s="17">
        <v>5.05</v>
      </c>
      <c r="L55" s="17">
        <v>6.05</v>
      </c>
      <c r="M55" s="17">
        <v>5.72</v>
      </c>
      <c r="N55" s="44">
        <v>5.67</v>
      </c>
      <c r="O55" s="44">
        <v>6.45</v>
      </c>
      <c r="P55" s="44">
        <v>6.51</v>
      </c>
      <c r="Q55" s="38">
        <v>6.47</v>
      </c>
      <c r="R55" s="38">
        <v>7.57</v>
      </c>
      <c r="S55" s="38">
        <v>5.92</v>
      </c>
      <c r="T55" s="38">
        <v>6.16</v>
      </c>
      <c r="U55" s="38">
        <v>5.51</v>
      </c>
      <c r="V55" s="38">
        <v>5.62</v>
      </c>
      <c r="W55" s="38">
        <v>5.73</v>
      </c>
      <c r="X55" s="38">
        <v>5.71</v>
      </c>
      <c r="Y55" s="26">
        <v>5.72</v>
      </c>
      <c r="Z55" s="26">
        <f>(5.87+6.1)/2</f>
        <v>5.9849999999999994</v>
      </c>
      <c r="AA55" s="26">
        <v>5.55</v>
      </c>
      <c r="AB55" s="26">
        <v>6.67</v>
      </c>
      <c r="AC55" s="26">
        <v>4.75</v>
      </c>
      <c r="AD55" s="26">
        <v>6.79</v>
      </c>
      <c r="AE55" s="26">
        <v>6.83</v>
      </c>
      <c r="AF55" s="44">
        <v>6.36</v>
      </c>
      <c r="AG55" s="45">
        <v>7.53</v>
      </c>
      <c r="AH55" s="45">
        <v>7.74</v>
      </c>
      <c r="AI55" s="45">
        <v>6.76</v>
      </c>
      <c r="AJ55" s="13"/>
      <c r="AK55" s="13"/>
      <c r="AL55" s="13"/>
      <c r="AM55" s="44">
        <v>3.82</v>
      </c>
      <c r="AN55" s="44">
        <v>3.9</v>
      </c>
      <c r="AO55" s="46">
        <v>3.5</v>
      </c>
      <c r="AP55" s="45">
        <v>3.86</v>
      </c>
      <c r="AQ55" s="44">
        <v>3.6</v>
      </c>
      <c r="AR55" s="44">
        <v>3.16</v>
      </c>
      <c r="AS55" s="44">
        <v>3.78</v>
      </c>
      <c r="AT55" s="45">
        <v>3.25</v>
      </c>
      <c r="AU55" s="44">
        <v>3.22</v>
      </c>
      <c r="AV55" s="45">
        <v>4.54</v>
      </c>
      <c r="AW55" s="44">
        <v>4.0999999999999996</v>
      </c>
      <c r="AX55" s="44">
        <v>4.37</v>
      </c>
      <c r="AY55" s="44">
        <v>5.21</v>
      </c>
      <c r="AZ55" s="44">
        <v>4.76</v>
      </c>
      <c r="BA55" s="44">
        <v>4.37</v>
      </c>
      <c r="BB55" s="44">
        <v>5.0999999999999996</v>
      </c>
      <c r="BC55" s="26">
        <v>3.71</v>
      </c>
      <c r="BD55" s="26">
        <v>4.085</v>
      </c>
      <c r="BE55" s="26">
        <v>4.085</v>
      </c>
      <c r="BF55" s="26">
        <v>4</v>
      </c>
      <c r="BG55" s="26">
        <v>3.71</v>
      </c>
      <c r="BH55" s="26">
        <v>4.085</v>
      </c>
      <c r="BI55" s="26">
        <v>4.085</v>
      </c>
      <c r="BJ55" s="26">
        <v>4</v>
      </c>
      <c r="BK55" s="26">
        <v>4.4850000000000003</v>
      </c>
      <c r="BL55" s="26">
        <v>3.9649999999999999</v>
      </c>
      <c r="BM55" s="26">
        <v>4.2</v>
      </c>
      <c r="BN55" s="26">
        <v>3.82</v>
      </c>
      <c r="BO55" s="47">
        <v>3.69</v>
      </c>
      <c r="BP55" s="24">
        <v>3.49</v>
      </c>
      <c r="BQ55" s="47">
        <v>3.1399999999999997</v>
      </c>
      <c r="BR55" s="47">
        <v>4.1400000000000006</v>
      </c>
      <c r="BS55" s="48">
        <v>3.6449999999999996</v>
      </c>
      <c r="BT55" s="48">
        <v>2.9050000000000002</v>
      </c>
      <c r="BU55" s="38">
        <v>5.9</v>
      </c>
      <c r="BV55" s="38">
        <v>6.5</v>
      </c>
      <c r="BW55" s="38">
        <v>6.06</v>
      </c>
      <c r="BX55" s="38">
        <v>5.37</v>
      </c>
      <c r="BY55" s="38">
        <v>5.63</v>
      </c>
      <c r="BZ55" s="38">
        <v>5.68</v>
      </c>
      <c r="CA55" s="38">
        <v>6.25</v>
      </c>
      <c r="CB55" s="38">
        <v>5.25</v>
      </c>
      <c r="CC55" s="38">
        <v>5.01</v>
      </c>
      <c r="CD55" s="38">
        <v>4.9000000000000004</v>
      </c>
      <c r="CE55" s="44">
        <v>6.06</v>
      </c>
      <c r="CF55" s="45">
        <v>6.06</v>
      </c>
      <c r="CG55" s="45">
        <v>6.92</v>
      </c>
      <c r="CH55" s="45">
        <v>6.32</v>
      </c>
      <c r="CI55" s="45">
        <v>6.12</v>
      </c>
      <c r="CJ55" s="49">
        <v>6.25</v>
      </c>
      <c r="CK55" s="49">
        <v>5.25</v>
      </c>
      <c r="CL55" s="49">
        <v>5.01</v>
      </c>
      <c r="CM55" s="49">
        <v>4.9000000000000004</v>
      </c>
      <c r="CN55" s="44">
        <v>6.06</v>
      </c>
      <c r="CO55" s="45">
        <v>6.06</v>
      </c>
      <c r="CP55" s="45">
        <v>6.92</v>
      </c>
      <c r="CQ55" s="45">
        <v>6.32</v>
      </c>
      <c r="CR55" s="45">
        <v>6.12</v>
      </c>
      <c r="CS55" s="44">
        <v>3.5</v>
      </c>
      <c r="CT55" s="45">
        <v>3.44</v>
      </c>
      <c r="CU55" s="45">
        <v>3.4</v>
      </c>
      <c r="CV55" s="7">
        <v>6.2</v>
      </c>
      <c r="CW55" s="50">
        <f>AVERAGE(6.05,5.87)</f>
        <v>5.96</v>
      </c>
      <c r="CX55" s="50">
        <v>5.88</v>
      </c>
      <c r="CY55" s="50">
        <v>6.07</v>
      </c>
      <c r="CZ55" s="50">
        <f>AVERAGE(6.34,6.61)</f>
        <v>6.4749999999999996</v>
      </c>
      <c r="DA55" s="50">
        <v>3.85</v>
      </c>
      <c r="DB55" s="50">
        <v>3.47</v>
      </c>
      <c r="DC55" s="50">
        <v>3.61</v>
      </c>
      <c r="DD55" s="50">
        <v>3.47</v>
      </c>
      <c r="DE55" s="50">
        <v>4</v>
      </c>
      <c r="DF55" s="50">
        <v>3.28</v>
      </c>
      <c r="DG55" s="50">
        <v>3.67</v>
      </c>
      <c r="DH55" s="134">
        <v>5.99</v>
      </c>
      <c r="DI55" s="133">
        <v>4.9000000000000004</v>
      </c>
      <c r="DJ55" s="133">
        <v>5.37</v>
      </c>
      <c r="DK55" s="133">
        <v>5.3</v>
      </c>
    </row>
    <row r="56" spans="1:115">
      <c r="A56" s="15" t="s">
        <v>238</v>
      </c>
      <c r="B56" s="32">
        <v>1.115</v>
      </c>
      <c r="C56" s="32">
        <v>1.05</v>
      </c>
      <c r="D56" s="32">
        <v>0.92500000000000004</v>
      </c>
      <c r="E56" s="32">
        <v>1.08</v>
      </c>
      <c r="F56" s="34">
        <v>1.1242000000000001</v>
      </c>
      <c r="G56" s="17">
        <v>1.46</v>
      </c>
      <c r="H56" s="17">
        <v>1.17</v>
      </c>
      <c r="I56" s="34">
        <v>1.17</v>
      </c>
      <c r="J56" s="17">
        <v>1.46</v>
      </c>
      <c r="K56" s="17">
        <v>0.95199999999999996</v>
      </c>
      <c r="L56" s="34">
        <v>1.37</v>
      </c>
      <c r="M56" s="51">
        <v>1.23</v>
      </c>
      <c r="N56" s="44">
        <v>1.04</v>
      </c>
      <c r="O56" s="45">
        <v>1.33</v>
      </c>
      <c r="P56" s="45">
        <v>1.43</v>
      </c>
      <c r="Q56" s="38">
        <v>1.52</v>
      </c>
      <c r="R56" s="38">
        <v>1.62</v>
      </c>
      <c r="S56" s="38">
        <v>1.26</v>
      </c>
      <c r="T56" s="38">
        <v>1.1499999999999999</v>
      </c>
      <c r="U56" s="38">
        <v>1.0900000000000001</v>
      </c>
      <c r="V56" s="38">
        <v>1.1200000000000001</v>
      </c>
      <c r="W56" s="38">
        <v>1.1599999999999999</v>
      </c>
      <c r="X56" s="38">
        <v>1.1599999999999999</v>
      </c>
      <c r="Y56" s="26">
        <v>1.1399999999999999</v>
      </c>
      <c r="Z56" s="26">
        <f>(1.21+1.12)/2</f>
        <v>1.165</v>
      </c>
      <c r="AA56" s="26">
        <v>1.1000000000000001</v>
      </c>
      <c r="AB56" s="26">
        <v>1.26</v>
      </c>
      <c r="AC56" s="26">
        <v>0.69</v>
      </c>
      <c r="AD56" s="26">
        <v>1.21</v>
      </c>
      <c r="AE56" s="26">
        <v>1.1599999999999999</v>
      </c>
      <c r="AF56" s="44">
        <v>1.33</v>
      </c>
      <c r="AG56" s="45">
        <v>1.74</v>
      </c>
      <c r="AH56" s="45">
        <v>1.9</v>
      </c>
      <c r="AI56" s="45">
        <v>1.63</v>
      </c>
      <c r="AJ56" s="13"/>
      <c r="AK56" s="13"/>
      <c r="AL56" s="13"/>
      <c r="AM56" s="52">
        <v>0.57599999999999996</v>
      </c>
      <c r="AN56" s="52">
        <v>0.67100000000000004</v>
      </c>
      <c r="AO56" s="52">
        <v>0.59699999999999998</v>
      </c>
      <c r="AP56" s="52">
        <v>0.64500000000000002</v>
      </c>
      <c r="AQ56" s="52">
        <v>0.59499999999999997</v>
      </c>
      <c r="AR56" s="52">
        <v>0.52700000000000002</v>
      </c>
      <c r="AS56" s="52">
        <v>0.66700000000000004</v>
      </c>
      <c r="AT56" s="52">
        <v>0.63600000000000001</v>
      </c>
      <c r="AU56" s="52">
        <v>0.59399999999999997</v>
      </c>
      <c r="AV56" s="52">
        <v>0.69699999999999995</v>
      </c>
      <c r="AW56" s="52">
        <v>0.61499999999999999</v>
      </c>
      <c r="AX56" s="52">
        <v>0.70399999999999996</v>
      </c>
      <c r="AY56" s="44">
        <v>1.006</v>
      </c>
      <c r="AZ56" s="52">
        <v>0.88500000000000001</v>
      </c>
      <c r="BA56" s="52">
        <v>0.71699999999999997</v>
      </c>
      <c r="BB56" s="52">
        <v>0.92700000000000005</v>
      </c>
      <c r="BC56" s="32">
        <v>0.50700000000000001</v>
      </c>
      <c r="BD56" s="32">
        <v>0.625</v>
      </c>
      <c r="BE56" s="32">
        <v>0.76049999999999995</v>
      </c>
      <c r="BF56" s="32">
        <v>0.78300000000000003</v>
      </c>
      <c r="BG56" s="32">
        <v>0.50700000000000001</v>
      </c>
      <c r="BH56" s="32">
        <v>0.625</v>
      </c>
      <c r="BI56" s="32">
        <v>0.76049999999999995</v>
      </c>
      <c r="BJ56" s="32">
        <v>0.78300000000000003</v>
      </c>
      <c r="BK56" s="32">
        <v>0.83750000000000002</v>
      </c>
      <c r="BL56" s="32">
        <v>0.66600000000000004</v>
      </c>
      <c r="BM56" s="32">
        <v>0.79400000000000004</v>
      </c>
      <c r="BN56" s="32">
        <v>0.65200000000000002</v>
      </c>
      <c r="BO56" s="53">
        <v>0.40300000000000002</v>
      </c>
      <c r="BP56" s="54">
        <v>0.41300000000000003</v>
      </c>
      <c r="BQ56" s="53">
        <v>0.19850000000000001</v>
      </c>
      <c r="BR56" s="53">
        <v>0.47599999999999998</v>
      </c>
      <c r="BS56" s="53">
        <v>0.4325</v>
      </c>
      <c r="BT56" s="53">
        <v>0.26450000000000001</v>
      </c>
      <c r="BU56" s="38">
        <v>1.21</v>
      </c>
      <c r="BV56" s="38">
        <v>1.17</v>
      </c>
      <c r="BW56" s="38">
        <v>1.1299999999999999</v>
      </c>
      <c r="BX56" s="55">
        <v>1</v>
      </c>
      <c r="BY56" s="38">
        <v>1.06</v>
      </c>
      <c r="BZ56" s="38">
        <v>1.07</v>
      </c>
      <c r="CA56" s="38">
        <v>1.06</v>
      </c>
      <c r="CB56" s="55">
        <v>0.84</v>
      </c>
      <c r="CC56" s="55">
        <v>0.83</v>
      </c>
      <c r="CD56" s="55">
        <v>0.77600000000000002</v>
      </c>
      <c r="CE56" s="44">
        <v>1.24</v>
      </c>
      <c r="CF56" s="45">
        <v>1.85</v>
      </c>
      <c r="CG56" s="45">
        <v>1.07</v>
      </c>
      <c r="CH56" s="45">
        <v>0.98</v>
      </c>
      <c r="CI56" s="45">
        <v>0.94</v>
      </c>
      <c r="CJ56" s="49">
        <v>1.06</v>
      </c>
      <c r="CK56" s="50">
        <v>0.84</v>
      </c>
      <c r="CL56" s="50">
        <v>0.83</v>
      </c>
      <c r="CM56" s="50">
        <v>0.77600000000000002</v>
      </c>
      <c r="CN56" s="44">
        <v>1.24</v>
      </c>
      <c r="CO56" s="45">
        <v>1.85</v>
      </c>
      <c r="CP56" s="45">
        <v>1.07</v>
      </c>
      <c r="CQ56" s="45">
        <v>0.98</v>
      </c>
      <c r="CR56" s="45">
        <v>0.94</v>
      </c>
      <c r="CS56" s="44">
        <v>0.4</v>
      </c>
      <c r="CT56" s="45">
        <v>0.48</v>
      </c>
      <c r="CU56" s="45">
        <v>0.45</v>
      </c>
      <c r="CV56" s="7">
        <v>1.28</v>
      </c>
      <c r="CW56" s="50">
        <f>AVERAGE(1.22,1.15)</f>
        <v>1.1850000000000001</v>
      </c>
      <c r="CX56" s="50">
        <v>1.04</v>
      </c>
      <c r="CY56" s="50">
        <v>1.19</v>
      </c>
      <c r="CZ56" s="50">
        <v>1.29</v>
      </c>
      <c r="DA56" s="50">
        <v>0.83799999999999997</v>
      </c>
      <c r="DB56" s="50">
        <v>0.64300000000000002</v>
      </c>
      <c r="DC56" s="50">
        <v>0.52400000000000002</v>
      </c>
      <c r="DD56" s="50">
        <v>0.53200000000000003</v>
      </c>
      <c r="DE56" s="50">
        <v>0.91999999999999993</v>
      </c>
      <c r="DF56" s="50">
        <v>0.48649999999999999</v>
      </c>
      <c r="DG56" s="50">
        <v>0.61949999999999994</v>
      </c>
      <c r="DH56" s="134">
        <v>1.07</v>
      </c>
      <c r="DI56" s="133">
        <v>0.82</v>
      </c>
      <c r="DJ56" s="133">
        <v>0.93</v>
      </c>
      <c r="DK56" s="133">
        <v>0.92</v>
      </c>
    </row>
    <row r="57" spans="1:115">
      <c r="A57" s="15" t="s">
        <v>239</v>
      </c>
      <c r="B57" s="42">
        <v>0.193</v>
      </c>
      <c r="C57" s="42">
        <v>0.20300000000000001</v>
      </c>
      <c r="D57" s="42">
        <v>0.20599999999999999</v>
      </c>
      <c r="E57" s="42">
        <v>0.215</v>
      </c>
      <c r="F57" s="56">
        <v>0.21793156925462831</v>
      </c>
      <c r="G57" s="17">
        <v>0.25600000000000001</v>
      </c>
      <c r="H57" s="56">
        <v>0.22500000000000001</v>
      </c>
      <c r="I57" s="56">
        <v>0.23699999999999999</v>
      </c>
      <c r="J57" s="17">
        <v>0.22700000000000001</v>
      </c>
      <c r="K57" s="17">
        <v>0.189</v>
      </c>
      <c r="L57" s="56">
        <v>0.22600000000000001</v>
      </c>
      <c r="M57" s="51">
        <v>0.215</v>
      </c>
      <c r="N57" s="42">
        <v>0.183</v>
      </c>
      <c r="O57" s="42">
        <v>0.20699999999999999</v>
      </c>
      <c r="P57" s="42">
        <v>0.22</v>
      </c>
      <c r="Q57" s="38">
        <v>0.23499999999999999</v>
      </c>
      <c r="R57" s="38">
        <v>0.21299999999999999</v>
      </c>
      <c r="S57" s="38">
        <v>0.21199999999999999</v>
      </c>
      <c r="T57" s="38">
        <v>0.186</v>
      </c>
      <c r="U57" s="38">
        <v>0.19800000000000001</v>
      </c>
      <c r="V57" s="38">
        <v>0.19900000000000001</v>
      </c>
      <c r="W57" s="38">
        <v>0.20100000000000001</v>
      </c>
      <c r="X57" s="38">
        <v>0.20200000000000001</v>
      </c>
      <c r="Y57" s="57">
        <v>0.19900000000000001</v>
      </c>
      <c r="Z57" s="57">
        <v>0.19500000000000001</v>
      </c>
      <c r="AA57" s="57">
        <v>0.19800000000000001</v>
      </c>
      <c r="AB57" s="57">
        <v>0.189</v>
      </c>
      <c r="AC57" s="57">
        <v>0.14499999999999999</v>
      </c>
      <c r="AD57" s="57">
        <v>0.17799999999999999</v>
      </c>
      <c r="AE57" s="57">
        <v>0.17</v>
      </c>
      <c r="AF57" s="45">
        <v>0.20899999999999999</v>
      </c>
      <c r="AG57" s="45">
        <v>0.23100000000000001</v>
      </c>
      <c r="AH57" s="45">
        <v>0.245</v>
      </c>
      <c r="AI57" s="45">
        <v>0.24</v>
      </c>
      <c r="AJ57" s="13"/>
      <c r="AK57" s="13"/>
      <c r="AL57" s="13"/>
      <c r="AM57" s="52">
        <v>0.151</v>
      </c>
      <c r="AN57" s="52">
        <v>0.17199999999999999</v>
      </c>
      <c r="AO57" s="52">
        <v>0.17</v>
      </c>
      <c r="AP57" s="45">
        <v>0.16700000000000001</v>
      </c>
      <c r="AQ57" s="52">
        <v>0.16500000000000001</v>
      </c>
      <c r="AR57" s="52">
        <v>0.16700000000000001</v>
      </c>
      <c r="AS57" s="52">
        <v>0.17599999999999999</v>
      </c>
      <c r="AT57" s="45">
        <v>0.18099999999999999</v>
      </c>
      <c r="AU57" s="52">
        <v>0.184</v>
      </c>
      <c r="AV57" s="45">
        <v>0.154</v>
      </c>
      <c r="AW57" s="52">
        <v>0.15</v>
      </c>
      <c r="AX57" s="52">
        <v>0.161</v>
      </c>
      <c r="AY57" s="45">
        <v>0.193</v>
      </c>
      <c r="AZ57" s="52">
        <v>0.186</v>
      </c>
      <c r="BA57" s="52">
        <v>0.16400000000000001</v>
      </c>
      <c r="BB57" s="52">
        <v>0.1817</v>
      </c>
      <c r="BC57" s="54">
        <v>0.13700000000000001</v>
      </c>
      <c r="BD57" s="54">
        <v>0.153</v>
      </c>
      <c r="BE57" s="54">
        <v>0.187</v>
      </c>
      <c r="BF57" s="54">
        <v>0.19600000000000001</v>
      </c>
      <c r="BG57" s="54">
        <v>0.13700000000000001</v>
      </c>
      <c r="BH57" s="54">
        <v>0.153</v>
      </c>
      <c r="BI57" s="54">
        <v>0.187</v>
      </c>
      <c r="BJ57" s="54">
        <v>0.19600000000000001</v>
      </c>
      <c r="BK57" s="54">
        <v>0.187</v>
      </c>
      <c r="BL57" s="54">
        <v>0.16900000000000001</v>
      </c>
      <c r="BM57" s="54">
        <v>0.189</v>
      </c>
      <c r="BN57" s="54">
        <v>0.17100000000000001</v>
      </c>
      <c r="BO57" s="53">
        <v>0.109</v>
      </c>
      <c r="BP57" s="42">
        <v>0.11849999999999999</v>
      </c>
      <c r="BQ57" s="53">
        <v>6.3049999999999995E-2</v>
      </c>
      <c r="BR57" s="53">
        <v>0.11499999999999999</v>
      </c>
      <c r="BS57" s="53">
        <v>0.11849999999999999</v>
      </c>
      <c r="BT57" s="53">
        <v>9.1049999999999992E-2</v>
      </c>
      <c r="BU57" s="58">
        <f t="shared" ref="BU57:BZ57" si="2">BU56/BU55</f>
        <v>0.20508474576271185</v>
      </c>
      <c r="BV57" s="58">
        <f t="shared" si="2"/>
        <v>0.18</v>
      </c>
      <c r="BW57" s="58">
        <f t="shared" si="2"/>
        <v>0.18646864686468645</v>
      </c>
      <c r="BX57" s="58">
        <f t="shared" si="2"/>
        <v>0.18621973929236499</v>
      </c>
      <c r="BY57" s="58">
        <f t="shared" si="2"/>
        <v>0.18827708703374779</v>
      </c>
      <c r="BZ57" s="58">
        <f t="shared" si="2"/>
        <v>0.18838028169014087</v>
      </c>
      <c r="CA57" s="58">
        <v>0.17</v>
      </c>
      <c r="CB57" s="58">
        <f>CB56/CB55</f>
        <v>0.16</v>
      </c>
      <c r="CC57" s="58">
        <v>0.155</v>
      </c>
      <c r="CD57" s="58">
        <v>0.158</v>
      </c>
      <c r="CE57" s="45">
        <v>0.20399999999999999</v>
      </c>
      <c r="CF57" s="45">
        <v>0.30399999999999999</v>
      </c>
      <c r="CG57" s="45">
        <v>0.154</v>
      </c>
      <c r="CH57" s="45">
        <v>0.155</v>
      </c>
      <c r="CI57" s="45">
        <v>0.154</v>
      </c>
      <c r="CJ57" s="59">
        <v>0.17</v>
      </c>
      <c r="CK57" s="59">
        <f>CK56/CK55</f>
        <v>0.16</v>
      </c>
      <c r="CL57" s="59">
        <v>0.155</v>
      </c>
      <c r="CM57" s="59">
        <v>0.158</v>
      </c>
      <c r="CN57" s="45">
        <v>0.20399999999999999</v>
      </c>
      <c r="CO57" s="45">
        <v>0.30399999999999999</v>
      </c>
      <c r="CP57" s="45">
        <v>0.154</v>
      </c>
      <c r="CQ57" s="45">
        <v>0.155</v>
      </c>
      <c r="CR57" s="45">
        <v>0.154</v>
      </c>
      <c r="CS57" s="52">
        <v>0.114</v>
      </c>
      <c r="CT57" s="52">
        <v>0.14000000000000001</v>
      </c>
      <c r="CU57" s="52">
        <v>0.13235294117647059</v>
      </c>
      <c r="CV57" s="60">
        <v>0.20699999999999999</v>
      </c>
      <c r="CW57" s="60">
        <v>0.19800000000000001</v>
      </c>
      <c r="CX57" s="60">
        <v>0.17599999999999999</v>
      </c>
      <c r="CY57" s="60">
        <v>0.19600000000000001</v>
      </c>
      <c r="CZ57" s="60">
        <v>0.19800000000000001</v>
      </c>
      <c r="DA57" s="59">
        <v>0.218</v>
      </c>
      <c r="DB57" s="59">
        <v>0.186</v>
      </c>
      <c r="DC57" s="60">
        <v>0.14599999999999999</v>
      </c>
      <c r="DD57" s="60">
        <v>0.154</v>
      </c>
      <c r="DE57" s="60">
        <v>0.22999999999999998</v>
      </c>
      <c r="DF57" s="60">
        <v>0.14832317073170731</v>
      </c>
      <c r="DG57" s="60">
        <v>0.16880108991825613</v>
      </c>
      <c r="DH57" s="137">
        <v>0.17899999999999999</v>
      </c>
      <c r="DI57" s="136">
        <v>0.16700000000000001</v>
      </c>
      <c r="DJ57" s="136">
        <v>0.17299999999999999</v>
      </c>
      <c r="DK57" s="138">
        <v>0.17399999999999999</v>
      </c>
    </row>
    <row r="58" spans="1:115">
      <c r="A58" s="15" t="s">
        <v>240</v>
      </c>
      <c r="B58" s="61">
        <f>0.03225</f>
        <v>3.2250000000000001E-2</v>
      </c>
      <c r="C58" s="61">
        <v>3.7650000000000003E-2</v>
      </c>
      <c r="D58" s="61">
        <v>4.41E-2</v>
      </c>
      <c r="E58" s="61">
        <v>4.1099999999999998E-2</v>
      </c>
      <c r="F58" s="17">
        <v>4.0300000000000002E-2</v>
      </c>
      <c r="G58" s="17">
        <v>4.2200000000000001E-2</v>
      </c>
      <c r="H58" s="17">
        <v>4.1099999999999998E-2</v>
      </c>
      <c r="I58" s="17">
        <v>4.5600000000000002E-2</v>
      </c>
      <c r="J58" s="17">
        <v>3.3599999999999998E-2</v>
      </c>
      <c r="K58" s="17">
        <v>3.61E-2</v>
      </c>
      <c r="L58" s="17">
        <v>3.5499999999999997E-2</v>
      </c>
      <c r="M58" s="62">
        <v>3.5999999999999997E-2</v>
      </c>
      <c r="N58" s="45">
        <v>3.1199999999999999E-2</v>
      </c>
      <c r="O58" s="52">
        <v>3.0700000000000002E-2</v>
      </c>
      <c r="P58" s="45">
        <v>3.2000000000000001E-2</v>
      </c>
      <c r="Q58" s="38">
        <v>3.44E-2</v>
      </c>
      <c r="R58" s="38">
        <v>3.44E-2</v>
      </c>
      <c r="S58" s="38">
        <v>3.4299999999999997E-2</v>
      </c>
      <c r="T58" s="38">
        <v>2.92E-2</v>
      </c>
      <c r="U58" s="38">
        <v>3.4700000000000002E-2</v>
      </c>
      <c r="V58" s="38">
        <v>3.4099999999999998E-2</v>
      </c>
      <c r="W58" s="38">
        <v>3.3799999999999997E-2</v>
      </c>
      <c r="X58" s="38">
        <v>3.4099999999999998E-2</v>
      </c>
      <c r="Y58" s="43">
        <v>3.3500000000000002E-2</v>
      </c>
      <c r="Z58" s="43">
        <v>3.1300000000000001E-2</v>
      </c>
      <c r="AA58" s="43">
        <v>3.4299999999999997E-2</v>
      </c>
      <c r="AB58" s="43">
        <v>2.7300000000000001E-2</v>
      </c>
      <c r="AC58" s="43">
        <v>2.9899999999999999E-2</v>
      </c>
      <c r="AD58" s="43">
        <v>2.53E-2</v>
      </c>
      <c r="AE58" s="43">
        <v>2.4199999999999999E-2</v>
      </c>
      <c r="AF58" s="45">
        <v>3.15E-2</v>
      </c>
      <c r="AG58" s="45">
        <v>2.9100000000000001E-2</v>
      </c>
      <c r="AH58" s="45">
        <v>2.98E-2</v>
      </c>
      <c r="AI58" s="45">
        <v>3.3599999999999998E-2</v>
      </c>
      <c r="AJ58" s="13"/>
      <c r="AK58" s="13"/>
      <c r="AL58" s="13"/>
      <c r="AM58" s="45">
        <v>3.8699999999999998E-2</v>
      </c>
      <c r="AN58" s="45">
        <v>4.2900000000000001E-2</v>
      </c>
      <c r="AO58" s="45">
        <v>4.7300000000000002E-2</v>
      </c>
      <c r="AP58" s="45">
        <v>4.2099999999999999E-2</v>
      </c>
      <c r="AQ58" s="45">
        <v>4.4699999999999997E-2</v>
      </c>
      <c r="AR58" s="45">
        <v>5.1299999999999998E-2</v>
      </c>
      <c r="AS58" s="45">
        <v>4.5199999999999997E-2</v>
      </c>
      <c r="AT58" s="45">
        <v>4.9700000000000001E-2</v>
      </c>
      <c r="AU58" s="45">
        <v>5.5300000000000002E-2</v>
      </c>
      <c r="AV58" s="45">
        <v>3.32E-2</v>
      </c>
      <c r="AW58" s="63">
        <v>3.5779999999999999E-2</v>
      </c>
      <c r="AX58" s="63">
        <v>3.5900000000000001E-2</v>
      </c>
      <c r="AY58" s="63">
        <v>3.5700000000000003E-2</v>
      </c>
      <c r="AZ58" s="63">
        <v>3.7749999999999999E-2</v>
      </c>
      <c r="BA58" s="63">
        <v>3.6560000000000002E-2</v>
      </c>
      <c r="BB58" s="63">
        <v>3.4500000000000003E-2</v>
      </c>
      <c r="BC58" s="64">
        <v>3.6299999999999999E-2</v>
      </c>
      <c r="BD58" s="64">
        <v>3.6600000000000001E-2</v>
      </c>
      <c r="BE58" s="64">
        <v>4.3999999999999997E-2</v>
      </c>
      <c r="BF58" s="64">
        <v>4.7199999999999999E-2</v>
      </c>
      <c r="BG58" s="64">
        <v>3.6299999999999999E-2</v>
      </c>
      <c r="BH58" s="64">
        <v>3.6600000000000001E-2</v>
      </c>
      <c r="BI58" s="64">
        <v>4.3999999999999997E-2</v>
      </c>
      <c r="BJ58" s="64">
        <v>4.7199999999999999E-2</v>
      </c>
      <c r="BK58" s="64">
        <v>4.02E-2</v>
      </c>
      <c r="BL58" s="64">
        <v>4.1300000000000003E-2</v>
      </c>
      <c r="BM58" s="64">
        <v>4.3400000000000001E-2</v>
      </c>
      <c r="BN58" s="64">
        <v>4.3499999999999997E-2</v>
      </c>
      <c r="BO58" s="65">
        <v>2.9249999999999998E-2</v>
      </c>
      <c r="BP58" s="42">
        <v>3.3399999999999999E-2</v>
      </c>
      <c r="BQ58" s="65">
        <v>0.02</v>
      </c>
      <c r="BR58" s="65">
        <v>2.7400000000000001E-2</v>
      </c>
      <c r="BS58" s="65">
        <v>3.2050000000000002E-2</v>
      </c>
      <c r="BT58" s="65">
        <v>3.1100000000000003E-2</v>
      </c>
      <c r="BU58" s="38">
        <v>3.3399999999999999E-2</v>
      </c>
      <c r="BV58" s="38">
        <v>2.6800000000000001E-2</v>
      </c>
      <c r="BW58" s="38">
        <v>2.9700000000000001E-2</v>
      </c>
      <c r="BX58" s="38">
        <v>3.3500000000000002E-2</v>
      </c>
      <c r="BY58" s="38">
        <v>3.2300000000000002E-2</v>
      </c>
      <c r="BZ58" s="38">
        <v>3.2000000000000001E-2</v>
      </c>
      <c r="CA58" s="38">
        <v>2.8000000000000001E-2</v>
      </c>
      <c r="CB58" s="38">
        <v>3.0200000000000001E-2</v>
      </c>
      <c r="CC58" s="38">
        <v>3.2199999999999999E-2</v>
      </c>
      <c r="CD58" s="38">
        <v>3.3500000000000002E-2</v>
      </c>
      <c r="CE58" s="45">
        <v>3.2300000000000002E-2</v>
      </c>
      <c r="CF58" s="45">
        <v>4.5900000000000003E-2</v>
      </c>
      <c r="CG58" s="45">
        <v>3.2300000000000002E-2</v>
      </c>
      <c r="CH58" s="45">
        <v>2.3900000000000001E-2</v>
      </c>
      <c r="CI58" s="45">
        <v>2.46E-2</v>
      </c>
      <c r="CJ58" s="49">
        <v>2.8000000000000001E-2</v>
      </c>
      <c r="CK58" s="49">
        <v>3.0200000000000001E-2</v>
      </c>
      <c r="CL58" s="49">
        <v>3.2199999999999999E-2</v>
      </c>
      <c r="CM58" s="49">
        <v>3.3500000000000002E-2</v>
      </c>
      <c r="CN58" s="45">
        <v>3.2300000000000002E-2</v>
      </c>
      <c r="CO58" s="45">
        <v>4.5900000000000003E-2</v>
      </c>
      <c r="CP58" s="45">
        <v>3.2300000000000002E-2</v>
      </c>
      <c r="CQ58" s="45">
        <v>2.3900000000000001E-2</v>
      </c>
      <c r="CR58" s="45">
        <v>2.46E-2</v>
      </c>
      <c r="CS58" s="45">
        <v>0.03</v>
      </c>
      <c r="CT58" s="45">
        <v>0.04</v>
      </c>
      <c r="CU58" s="44">
        <v>3.7999999999999999E-2</v>
      </c>
      <c r="CV58" s="7">
        <v>3.2000000000000001E-2</v>
      </c>
      <c r="CW58" s="49">
        <v>3.2000000000000001E-2</v>
      </c>
      <c r="CX58" s="49">
        <v>2.9000000000000001E-2</v>
      </c>
      <c r="CY58" s="49">
        <v>3.1099999999999999E-2</v>
      </c>
      <c r="CZ58" s="49">
        <v>2.9499999999999998E-2</v>
      </c>
      <c r="DA58" s="49">
        <v>5.3999999999999999E-2</v>
      </c>
      <c r="DB58" s="49">
        <v>5.1700000000000003E-2</v>
      </c>
      <c r="DC58" s="49">
        <v>3.9399999999999998E-2</v>
      </c>
      <c r="DD58" s="49">
        <v>4.3299999999999998E-2</v>
      </c>
      <c r="DE58" s="49">
        <v>5.45E-2</v>
      </c>
      <c r="DF58" s="49">
        <v>4.41E-2</v>
      </c>
      <c r="DG58" s="49">
        <v>4.4999999999999998E-2</v>
      </c>
      <c r="DH58" s="134">
        <v>2.8899999999999999E-2</v>
      </c>
      <c r="DI58" s="135">
        <v>3.3300000000000003E-2</v>
      </c>
      <c r="DJ58" s="135">
        <v>3.1300000000000001E-2</v>
      </c>
      <c r="DK58" s="135">
        <v>3.1800000000000002E-2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Compound_Formulation</vt:lpstr>
      <vt:lpstr>Compound_Evaluation_Report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U</dc:creator>
  <cp:lastModifiedBy>NAVEEN U</cp:lastModifiedBy>
  <dcterms:created xsi:type="dcterms:W3CDTF">2025-04-15T08:15:38Z</dcterms:created>
  <dcterms:modified xsi:type="dcterms:W3CDTF">2025-06-19T19:23:09Z</dcterms:modified>
</cp:coreProperties>
</file>