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kanth.c\OneDrive - Apollo Tyres Limited\Desktop\Results - Sreekanth\"/>
    </mc:Choice>
  </mc:AlternateContent>
  <bookViews>
    <workbookView xWindow="0" yWindow="0" windowWidth="20490" windowHeight="7350"/>
  </bookViews>
  <sheets>
    <sheet name="Formulation" sheetId="1" r:id="rId1"/>
    <sheet name="Weigh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6" i="1" l="1"/>
  <c r="I23" i="2" l="1"/>
  <c r="I27" i="2"/>
  <c r="I31" i="2"/>
  <c r="I7" i="2"/>
  <c r="I8" i="2"/>
  <c r="I11" i="2"/>
  <c r="I12" i="2"/>
  <c r="I15" i="2"/>
  <c r="I16" i="2"/>
  <c r="I19" i="2"/>
  <c r="I20" i="2"/>
  <c r="E21" i="2"/>
  <c r="E23" i="2" s="1"/>
  <c r="E32" i="2" s="1"/>
  <c r="H24" i="2" s="1"/>
  <c r="F21" i="2"/>
  <c r="F23" i="2" s="1"/>
  <c r="F32" i="2" s="1"/>
  <c r="I24" i="2" s="1"/>
  <c r="D21" i="2"/>
  <c r="D23" i="2" s="1"/>
  <c r="D32" i="2" s="1"/>
  <c r="G24" i="2" s="1"/>
  <c r="F30" i="1"/>
  <c r="E30" i="1"/>
  <c r="D30" i="1"/>
  <c r="G17" i="2" l="1"/>
  <c r="G9" i="2"/>
  <c r="H18" i="2"/>
  <c r="H14" i="2"/>
  <c r="H10" i="2"/>
  <c r="G31" i="2"/>
  <c r="G16" i="2"/>
  <c r="G8" i="2"/>
  <c r="I17" i="2"/>
  <c r="I13" i="2"/>
  <c r="I9" i="2"/>
  <c r="G30" i="2"/>
  <c r="H31" i="2"/>
  <c r="H27" i="2"/>
  <c r="H23" i="2"/>
  <c r="G15" i="2"/>
  <c r="G20" i="2"/>
  <c r="H17" i="2"/>
  <c r="H13" i="2"/>
  <c r="H9" i="2"/>
  <c r="G29" i="2"/>
  <c r="I30" i="2"/>
  <c r="I26" i="2"/>
  <c r="G14" i="2"/>
  <c r="G28" i="2"/>
  <c r="H30" i="2"/>
  <c r="H26" i="2"/>
  <c r="G13" i="2"/>
  <c r="H20" i="2"/>
  <c r="H16" i="2"/>
  <c r="H12" i="2"/>
  <c r="H8" i="2"/>
  <c r="G27" i="2"/>
  <c r="I29" i="2"/>
  <c r="I25" i="2"/>
  <c r="G12" i="2"/>
  <c r="G26" i="2"/>
  <c r="H29" i="2"/>
  <c r="H25" i="2"/>
  <c r="G19" i="2"/>
  <c r="G11" i="2"/>
  <c r="H19" i="2"/>
  <c r="H15" i="2"/>
  <c r="H11" i="2"/>
  <c r="H7" i="2"/>
  <c r="G25" i="2"/>
  <c r="I28" i="2"/>
  <c r="G18" i="2"/>
  <c r="G10" i="2"/>
  <c r="I18" i="2"/>
  <c r="I14" i="2"/>
  <c r="I10" i="2"/>
  <c r="G23" i="2"/>
  <c r="H28" i="2"/>
  <c r="G7" i="2" l="1"/>
</calcChain>
</file>

<file path=xl/sharedStrings.xml><?xml version="1.0" encoding="utf-8"?>
<sst xmlns="http://schemas.openxmlformats.org/spreadsheetml/2006/main" count="120" uniqueCount="62">
  <si>
    <t>Compound Evaluation Report</t>
  </si>
  <si>
    <t>Project Name:</t>
  </si>
  <si>
    <t>Compound Code:</t>
  </si>
  <si>
    <t>Compound Formulation:</t>
  </si>
  <si>
    <t>SAP Code</t>
  </si>
  <si>
    <t>Raw Material Name</t>
  </si>
  <si>
    <t>LM</t>
  </si>
  <si>
    <t>Tech. Sp. Natural Rubber - 20 TSR 20</t>
  </si>
  <si>
    <t>SBR 1502</t>
  </si>
  <si>
    <t>PBD - High Cis BR Ni</t>
  </si>
  <si>
    <t>SBR 1783</t>
  </si>
  <si>
    <t>N 660 Carbon Black</t>
  </si>
  <si>
    <t>N 330 Carbon Black</t>
  </si>
  <si>
    <t>RAE Process oil, Free of labeling</t>
  </si>
  <si>
    <t>Zinc Oxide</t>
  </si>
  <si>
    <t>Stearic Acid (Flake Form)</t>
  </si>
  <si>
    <t>TMQ</t>
  </si>
  <si>
    <t>Phenol Formaldehyde Resin (25 kg bags)</t>
  </si>
  <si>
    <t>Resorcinol-Formaldehyde resin , Low free</t>
  </si>
  <si>
    <t>Active Silica Granular 175 sq.m/g</t>
  </si>
  <si>
    <t>Antioxident - 6PPD</t>
  </si>
  <si>
    <t>TBBS</t>
  </si>
  <si>
    <t>Sulphur Soluble Fg No.1 0.5% Oil Based</t>
  </si>
  <si>
    <t>Insoluble Sulphur Oil Treated 20%</t>
  </si>
  <si>
    <t>Retarder - PVI</t>
  </si>
  <si>
    <t>Accelerator - MBTS</t>
  </si>
  <si>
    <t>Insoluble Sulphur Oil Treated 33%</t>
  </si>
  <si>
    <t>Accelerator - CBS</t>
  </si>
  <si>
    <t>HMMM (Hexa Methoxy methyl melamine) 72%</t>
  </si>
  <si>
    <t>Total phr</t>
  </si>
  <si>
    <t>Test Parameters</t>
  </si>
  <si>
    <t>Rheometer properties cure@160°C/15 minutes</t>
  </si>
  <si>
    <t>Min Torque (dNm)</t>
  </si>
  <si>
    <t>Max Torque (dNm)</t>
  </si>
  <si>
    <t>TS2(Mins)</t>
  </si>
  <si>
    <t>TC10 (mins)</t>
  </si>
  <si>
    <t>TC15 (Mins)</t>
  </si>
  <si>
    <t>TC25(Mins)</t>
  </si>
  <si>
    <t>TC40(Mins)</t>
  </si>
  <si>
    <t>TC50(Mins)</t>
  </si>
  <si>
    <t>TC90(Mins)</t>
  </si>
  <si>
    <t>Physical Properties (Unaged)-Samples cured at</t>
  </si>
  <si>
    <t>Hardness(Shore A)</t>
  </si>
  <si>
    <t>100% Modulus(MPa)</t>
  </si>
  <si>
    <t>200% Modulus(MPa)</t>
  </si>
  <si>
    <t>300% Modulus(MPa)</t>
  </si>
  <si>
    <t xml:space="preserve">Tensile strength(MPa) </t>
  </si>
  <si>
    <t xml:space="preserve">Elongation at break (% ) </t>
  </si>
  <si>
    <t xml:space="preserve">Tear strength (N/mm) </t>
  </si>
  <si>
    <r>
      <t>Physical Properties (</t>
    </r>
    <r>
      <rPr>
        <sz val="10"/>
        <color rgb="FF7030A0"/>
        <rFont val="Cambria"/>
        <family val="1"/>
      </rPr>
      <t>Aged-100</t>
    </r>
    <r>
      <rPr>
        <vertAlign val="superscript"/>
        <sz val="10"/>
        <color rgb="FF7030A0"/>
        <rFont val="Cambria"/>
        <family val="1"/>
      </rPr>
      <t>0</t>
    </r>
    <r>
      <rPr>
        <sz val="10"/>
        <color rgb="FF7030A0"/>
        <rFont val="Cambria"/>
        <family val="1"/>
      </rPr>
      <t>C-48Hrs</t>
    </r>
    <r>
      <rPr>
        <b/>
        <sz val="10"/>
        <color rgb="FF7030A0"/>
        <rFont val="Cambria"/>
        <family val="1"/>
      </rPr>
      <t>)</t>
    </r>
  </si>
  <si>
    <t>MB</t>
  </si>
  <si>
    <t>Final</t>
  </si>
  <si>
    <t>22LP 16A1</t>
  </si>
  <si>
    <t>22LP 16A2</t>
  </si>
  <si>
    <t>22LP 16A3</t>
  </si>
  <si>
    <t>Adhesion</t>
  </si>
  <si>
    <t>Normal Cure</t>
  </si>
  <si>
    <r>
      <t>Dynamic Properties(</t>
    </r>
    <r>
      <rPr>
        <sz val="10"/>
        <color rgb="FF7030A0"/>
        <rFont val="Cambria"/>
        <family val="1"/>
      </rPr>
      <t>@70</t>
    </r>
    <r>
      <rPr>
        <vertAlign val="superscript"/>
        <sz val="10"/>
        <color rgb="FF7030A0"/>
        <rFont val="Cambria"/>
        <family val="1"/>
      </rPr>
      <t>0</t>
    </r>
    <r>
      <rPr>
        <sz val="10"/>
        <color rgb="FF7030A0"/>
        <rFont val="Cambria"/>
        <family val="1"/>
      </rPr>
      <t>C,Static strain:0.05%&amp;Dyn.strain:0.02%</t>
    </r>
    <r>
      <rPr>
        <b/>
        <sz val="10"/>
        <color rgb="FF7030A0"/>
        <rFont val="Cambria"/>
        <family val="1"/>
      </rPr>
      <t>)</t>
    </r>
  </si>
  <si>
    <t>E' (MPa)</t>
  </si>
  <si>
    <t>E" (MPa)</t>
  </si>
  <si>
    <t>Tan delta</t>
  </si>
  <si>
    <t>Loss Complience ( MPa-1)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</si>
</sst>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mbria"/>
      <family val="1"/>
    </font>
    <font>
      <sz val="10"/>
      <color theme="1"/>
      <name val="Cambria"/>
      <family val="1"/>
    </font>
    <font>
      <b/>
      <sz val="12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Calibri"/>
      <family val="2"/>
      <scheme val="minor"/>
    </font>
    <font>
      <sz val="10"/>
      <color theme="0"/>
      <name val="Cambria"/>
      <family val="1"/>
    </font>
    <font>
      <sz val="11"/>
      <color indexed="8"/>
      <name val="Cambria"/>
      <family val="1"/>
    </font>
    <font>
      <sz val="10"/>
      <name val="Cambria"/>
      <family val="1"/>
    </font>
    <font>
      <sz val="10"/>
      <color indexed="8"/>
      <name val="Cambria"/>
      <family val="1"/>
    </font>
    <font>
      <sz val="12"/>
      <color indexed="8"/>
      <name val="Cambria"/>
      <family val="1"/>
    </font>
    <font>
      <b/>
      <sz val="12"/>
      <color indexed="8"/>
      <name val="Cambria"/>
      <family val="1"/>
    </font>
    <font>
      <sz val="10"/>
      <name val="Arial"/>
      <family val="2"/>
    </font>
    <font>
      <sz val="12"/>
      <color rgb="FF7030A0"/>
      <name val="Cambria"/>
      <family val="1"/>
    </font>
    <font>
      <sz val="10"/>
      <color rgb="FF7030A0"/>
      <name val="Cambria"/>
      <family val="1"/>
    </font>
    <font>
      <vertAlign val="superscript"/>
      <sz val="10"/>
      <color rgb="FF7030A0"/>
      <name val="Cambria"/>
      <family val="1"/>
    </font>
    <font>
      <b/>
      <sz val="10"/>
      <color rgb="FF7030A0"/>
      <name val="Cambria"/>
      <family val="1"/>
    </font>
    <font>
      <sz val="10"/>
      <name val="Arial"/>
      <family val="2"/>
      <charset val="134"/>
    </font>
    <font>
      <b/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theme="0" tint="-0.34998626667073579"/>
      </bottom>
      <diagonal/>
    </border>
  </borders>
  <cellStyleXfs count="4">
    <xf numFmtId="0" fontId="0" fillId="0" borderId="0"/>
    <xf numFmtId="0" fontId="14" fillId="0" borderId="0">
      <alignment vertical="center"/>
    </xf>
    <xf numFmtId="0" fontId="1" fillId="0" borderId="0"/>
    <xf numFmtId="0" fontId="19" fillId="0" borderId="0">
      <alignment vertical="center"/>
    </xf>
  </cellStyleXfs>
  <cellXfs count="62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0" fontId="13" fillId="2" borderId="11" xfId="0" applyFont="1" applyFill="1" applyBorder="1" applyAlignment="1">
      <alignment vertical="center"/>
    </xf>
    <xf numFmtId="0" fontId="4" fillId="2" borderId="11" xfId="1" applyFont="1" applyFill="1" applyBorder="1" applyAlignment="1">
      <alignment horizontal="center" vertical="center"/>
    </xf>
    <xf numFmtId="0" fontId="15" fillId="0" borderId="3" xfId="1" applyFont="1" applyBorder="1">
      <alignment vertical="center"/>
    </xf>
    <xf numFmtId="0" fontId="15" fillId="0" borderId="4" xfId="1" applyFont="1" applyBorder="1">
      <alignment vertical="center"/>
    </xf>
    <xf numFmtId="0" fontId="15" fillId="0" borderId="0" xfId="0" applyFont="1" applyAlignment="1">
      <alignment horizontal="center" vertical="center"/>
    </xf>
    <xf numFmtId="2" fontId="10" fillId="0" borderId="11" xfId="0" applyNumberFormat="1" applyFont="1" applyBorder="1" applyAlignment="1">
      <alignment horizontal="center" vertical="center"/>
    </xf>
    <xf numFmtId="1" fontId="10" fillId="0" borderId="11" xfId="1" applyNumberFormat="1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1" fontId="10" fillId="0" borderId="11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2" fontId="11" fillId="0" borderId="11" xfId="3" applyNumberFormat="1" applyFont="1" applyBorder="1" applyAlignment="1">
      <alignment horizontal="center" vertical="center"/>
    </xf>
    <xf numFmtId="0" fontId="11" fillId="0" borderId="11" xfId="3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0" fillId="2" borderId="1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1" fillId="0" borderId="11" xfId="3" applyFont="1" applyFill="1" applyBorder="1" applyAlignment="1">
      <alignment horizontal="center" vertical="center"/>
    </xf>
    <xf numFmtId="0" fontId="11" fillId="0" borderId="19" xfId="3" applyFont="1" applyBorder="1" applyAlignment="1">
      <alignment horizontal="center" vertical="center"/>
    </xf>
    <xf numFmtId="165" fontId="11" fillId="0" borderId="11" xfId="3" applyNumberFormat="1" applyFont="1" applyBorder="1" applyAlignment="1">
      <alignment horizontal="center" vertical="center"/>
    </xf>
    <xf numFmtId="165" fontId="11" fillId="0" borderId="11" xfId="3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11" fillId="0" borderId="19" xfId="3" applyNumberFormat="1" applyFont="1" applyFill="1" applyBorder="1" applyAlignment="1">
      <alignment horizontal="center" vertical="center"/>
    </xf>
    <xf numFmtId="1" fontId="11" fillId="0" borderId="11" xfId="3" applyNumberFormat="1" applyFont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11" fillId="0" borderId="10" xfId="2" applyFont="1" applyBorder="1" applyAlignment="1">
      <alignment horizontal="left" vertical="center"/>
    </xf>
    <xf numFmtId="0" fontId="11" fillId="0" borderId="11" xfId="2" applyFont="1" applyBorder="1" applyAlignment="1">
      <alignment horizontal="left" vertical="center"/>
    </xf>
    <xf numFmtId="0" fontId="11" fillId="0" borderId="18" xfId="2" applyFont="1" applyBorder="1" applyAlignment="1">
      <alignment horizontal="left" vertical="center"/>
    </xf>
    <xf numFmtId="0" fontId="11" fillId="0" borderId="19" xfId="2" applyFont="1" applyBorder="1" applyAlignment="1">
      <alignment horizontal="left" vertical="center"/>
    </xf>
    <xf numFmtId="0" fontId="10" fillId="0" borderId="10" xfId="1" applyFont="1" applyBorder="1" applyAlignment="1">
      <alignment horizontal="left" vertical="center"/>
    </xf>
    <xf numFmtId="0" fontId="10" fillId="0" borderId="11" xfId="1" applyFont="1" applyBorder="1" applyAlignment="1">
      <alignment horizontal="left" vertical="center"/>
    </xf>
    <xf numFmtId="0" fontId="11" fillId="0" borderId="3" xfId="2" applyFont="1" applyBorder="1" applyAlignment="1">
      <alignment horizontal="left" vertical="center"/>
    </xf>
    <xf numFmtId="0" fontId="11" fillId="0" borderId="17" xfId="2" applyFont="1" applyBorder="1" applyAlignment="1">
      <alignment horizontal="left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4">
    <cellStyle name="Normal" xfId="0" builtinId="0"/>
    <cellStyle name="Normal 2 14" xfId="1"/>
    <cellStyle name="Normal 2 2" xfId="3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7"/>
  <sheetViews>
    <sheetView showGridLines="0" tabSelected="1" zoomScale="120" zoomScaleNormal="120" workbookViewId="0">
      <pane ySplit="7" topLeftCell="A8" activePane="bottomLeft" state="frozen"/>
      <selection pane="bottomLeft" activeCell="I10" sqref="I10"/>
    </sheetView>
  </sheetViews>
  <sheetFormatPr defaultRowHeight="12.75"/>
  <cols>
    <col min="1" max="1" width="0.7109375" style="2" customWidth="1"/>
    <col min="2" max="2" width="10.85546875" style="2" customWidth="1"/>
    <col min="3" max="3" width="43.7109375" style="2" bestFit="1" customWidth="1"/>
    <col min="4" max="6" width="11.85546875" style="2" customWidth="1"/>
    <col min="7" max="7" width="5" style="2" customWidth="1"/>
    <col min="8" max="231" width="9.140625" style="2"/>
    <col min="232" max="232" width="38.140625" style="2" bestFit="1" customWidth="1"/>
    <col min="233" max="234" width="9.140625" style="2"/>
    <col min="235" max="235" width="10.85546875" style="2" bestFit="1" customWidth="1"/>
    <col min="236" max="487" width="9.140625" style="2"/>
    <col min="488" max="488" width="38.140625" style="2" bestFit="1" customWidth="1"/>
    <col min="489" max="490" width="9.140625" style="2"/>
    <col min="491" max="491" width="10.85546875" style="2" bestFit="1" customWidth="1"/>
    <col min="492" max="743" width="9.140625" style="2"/>
    <col min="744" max="744" width="38.140625" style="2" bestFit="1" customWidth="1"/>
    <col min="745" max="746" width="9.140625" style="2"/>
    <col min="747" max="747" width="10.85546875" style="2" bestFit="1" customWidth="1"/>
    <col min="748" max="999" width="9.140625" style="2"/>
    <col min="1000" max="1000" width="38.140625" style="2" bestFit="1" customWidth="1"/>
    <col min="1001" max="1002" width="9.140625" style="2"/>
    <col min="1003" max="1003" width="10.85546875" style="2" bestFit="1" customWidth="1"/>
    <col min="1004" max="1255" width="9.140625" style="2"/>
    <col min="1256" max="1256" width="38.140625" style="2" bestFit="1" customWidth="1"/>
    <col min="1257" max="1258" width="9.140625" style="2"/>
    <col min="1259" max="1259" width="10.85546875" style="2" bestFit="1" customWidth="1"/>
    <col min="1260" max="1511" width="9.140625" style="2"/>
    <col min="1512" max="1512" width="38.140625" style="2" bestFit="1" customWidth="1"/>
    <col min="1513" max="1514" width="9.140625" style="2"/>
    <col min="1515" max="1515" width="10.85546875" style="2" bestFit="1" customWidth="1"/>
    <col min="1516" max="1767" width="9.140625" style="2"/>
    <col min="1768" max="1768" width="38.140625" style="2" bestFit="1" customWidth="1"/>
    <col min="1769" max="1770" width="9.140625" style="2"/>
    <col min="1771" max="1771" width="10.85546875" style="2" bestFit="1" customWidth="1"/>
    <col min="1772" max="2023" width="9.140625" style="2"/>
    <col min="2024" max="2024" width="38.140625" style="2" bestFit="1" customWidth="1"/>
    <col min="2025" max="2026" width="9.140625" style="2"/>
    <col min="2027" max="2027" width="10.85546875" style="2" bestFit="1" customWidth="1"/>
    <col min="2028" max="2279" width="9.140625" style="2"/>
    <col min="2280" max="2280" width="38.140625" style="2" bestFit="1" customWidth="1"/>
    <col min="2281" max="2282" width="9.140625" style="2"/>
    <col min="2283" max="2283" width="10.85546875" style="2" bestFit="1" customWidth="1"/>
    <col min="2284" max="2535" width="9.140625" style="2"/>
    <col min="2536" max="2536" width="38.140625" style="2" bestFit="1" customWidth="1"/>
    <col min="2537" max="2538" width="9.140625" style="2"/>
    <col min="2539" max="2539" width="10.85546875" style="2" bestFit="1" customWidth="1"/>
    <col min="2540" max="2791" width="9.140625" style="2"/>
    <col min="2792" max="2792" width="38.140625" style="2" bestFit="1" customWidth="1"/>
    <col min="2793" max="2794" width="9.140625" style="2"/>
    <col min="2795" max="2795" width="10.85546875" style="2" bestFit="1" customWidth="1"/>
    <col min="2796" max="3047" width="9.140625" style="2"/>
    <col min="3048" max="3048" width="38.140625" style="2" bestFit="1" customWidth="1"/>
    <col min="3049" max="3050" width="9.140625" style="2"/>
    <col min="3051" max="3051" width="10.85546875" style="2" bestFit="1" customWidth="1"/>
    <col min="3052" max="3303" width="9.140625" style="2"/>
    <col min="3304" max="3304" width="38.140625" style="2" bestFit="1" customWidth="1"/>
    <col min="3305" max="3306" width="9.140625" style="2"/>
    <col min="3307" max="3307" width="10.85546875" style="2" bestFit="1" customWidth="1"/>
    <col min="3308" max="3559" width="9.140625" style="2"/>
    <col min="3560" max="3560" width="38.140625" style="2" bestFit="1" customWidth="1"/>
    <col min="3561" max="3562" width="9.140625" style="2"/>
    <col min="3563" max="3563" width="10.85546875" style="2" bestFit="1" customWidth="1"/>
    <col min="3564" max="3815" width="9.140625" style="2"/>
    <col min="3816" max="3816" width="38.140625" style="2" bestFit="1" customWidth="1"/>
    <col min="3817" max="3818" width="9.140625" style="2"/>
    <col min="3819" max="3819" width="10.85546875" style="2" bestFit="1" customWidth="1"/>
    <col min="3820" max="4071" width="9.140625" style="2"/>
    <col min="4072" max="4072" width="38.140625" style="2" bestFit="1" customWidth="1"/>
    <col min="4073" max="4074" width="9.140625" style="2"/>
    <col min="4075" max="4075" width="10.85546875" style="2" bestFit="1" customWidth="1"/>
    <col min="4076" max="4327" width="9.140625" style="2"/>
    <col min="4328" max="4328" width="38.140625" style="2" bestFit="1" customWidth="1"/>
    <col min="4329" max="4330" width="9.140625" style="2"/>
    <col min="4331" max="4331" width="10.85546875" style="2" bestFit="1" customWidth="1"/>
    <col min="4332" max="4583" width="9.140625" style="2"/>
    <col min="4584" max="4584" width="38.140625" style="2" bestFit="1" customWidth="1"/>
    <col min="4585" max="4586" width="9.140625" style="2"/>
    <col min="4587" max="4587" width="10.85546875" style="2" bestFit="1" customWidth="1"/>
    <col min="4588" max="4839" width="9.140625" style="2"/>
    <col min="4840" max="4840" width="38.140625" style="2" bestFit="1" customWidth="1"/>
    <col min="4841" max="4842" width="9.140625" style="2"/>
    <col min="4843" max="4843" width="10.85546875" style="2" bestFit="1" customWidth="1"/>
    <col min="4844" max="5095" width="9.140625" style="2"/>
    <col min="5096" max="5096" width="38.140625" style="2" bestFit="1" customWidth="1"/>
    <col min="5097" max="5098" width="9.140625" style="2"/>
    <col min="5099" max="5099" width="10.85546875" style="2" bestFit="1" customWidth="1"/>
    <col min="5100" max="5351" width="9.140625" style="2"/>
    <col min="5352" max="5352" width="38.140625" style="2" bestFit="1" customWidth="1"/>
    <col min="5353" max="5354" width="9.140625" style="2"/>
    <col min="5355" max="5355" width="10.85546875" style="2" bestFit="1" customWidth="1"/>
    <col min="5356" max="5607" width="9.140625" style="2"/>
    <col min="5608" max="5608" width="38.140625" style="2" bestFit="1" customWidth="1"/>
    <col min="5609" max="5610" width="9.140625" style="2"/>
    <col min="5611" max="5611" width="10.85546875" style="2" bestFit="1" customWidth="1"/>
    <col min="5612" max="5863" width="9.140625" style="2"/>
    <col min="5864" max="5864" width="38.140625" style="2" bestFit="1" customWidth="1"/>
    <col min="5865" max="5866" width="9.140625" style="2"/>
    <col min="5867" max="5867" width="10.85546875" style="2" bestFit="1" customWidth="1"/>
    <col min="5868" max="6119" width="9.140625" style="2"/>
    <col min="6120" max="6120" width="38.140625" style="2" bestFit="1" customWidth="1"/>
    <col min="6121" max="6122" width="9.140625" style="2"/>
    <col min="6123" max="6123" width="10.85546875" style="2" bestFit="1" customWidth="1"/>
    <col min="6124" max="6375" width="9.140625" style="2"/>
    <col min="6376" max="6376" width="38.140625" style="2" bestFit="1" customWidth="1"/>
    <col min="6377" max="6378" width="9.140625" style="2"/>
    <col min="6379" max="6379" width="10.85546875" style="2" bestFit="1" customWidth="1"/>
    <col min="6380" max="6631" width="9.140625" style="2"/>
    <col min="6632" max="6632" width="38.140625" style="2" bestFit="1" customWidth="1"/>
    <col min="6633" max="6634" width="9.140625" style="2"/>
    <col min="6635" max="6635" width="10.85546875" style="2" bestFit="1" customWidth="1"/>
    <col min="6636" max="6887" width="9.140625" style="2"/>
    <col min="6888" max="6888" width="38.140625" style="2" bestFit="1" customWidth="1"/>
    <col min="6889" max="6890" width="9.140625" style="2"/>
    <col min="6891" max="6891" width="10.85546875" style="2" bestFit="1" customWidth="1"/>
    <col min="6892" max="7143" width="9.140625" style="2"/>
    <col min="7144" max="7144" width="38.140625" style="2" bestFit="1" customWidth="1"/>
    <col min="7145" max="7146" width="9.140625" style="2"/>
    <col min="7147" max="7147" width="10.85546875" style="2" bestFit="1" customWidth="1"/>
    <col min="7148" max="7399" width="9.140625" style="2"/>
    <col min="7400" max="7400" width="38.140625" style="2" bestFit="1" customWidth="1"/>
    <col min="7401" max="7402" width="9.140625" style="2"/>
    <col min="7403" max="7403" width="10.85546875" style="2" bestFit="1" customWidth="1"/>
    <col min="7404" max="7655" width="9.140625" style="2"/>
    <col min="7656" max="7656" width="38.140625" style="2" bestFit="1" customWidth="1"/>
    <col min="7657" max="7658" width="9.140625" style="2"/>
    <col min="7659" max="7659" width="10.85546875" style="2" bestFit="1" customWidth="1"/>
    <col min="7660" max="7911" width="9.140625" style="2"/>
    <col min="7912" max="7912" width="38.140625" style="2" bestFit="1" customWidth="1"/>
    <col min="7913" max="7914" width="9.140625" style="2"/>
    <col min="7915" max="7915" width="10.85546875" style="2" bestFit="1" customWidth="1"/>
    <col min="7916" max="8167" width="9.140625" style="2"/>
    <col min="8168" max="8168" width="38.140625" style="2" bestFit="1" customWidth="1"/>
    <col min="8169" max="8170" width="9.140625" style="2"/>
    <col min="8171" max="8171" width="10.85546875" style="2" bestFit="1" customWidth="1"/>
    <col min="8172" max="8423" width="9.140625" style="2"/>
    <col min="8424" max="8424" width="38.140625" style="2" bestFit="1" customWidth="1"/>
    <col min="8425" max="8426" width="9.140625" style="2"/>
    <col min="8427" max="8427" width="10.85546875" style="2" bestFit="1" customWidth="1"/>
    <col min="8428" max="8679" width="9.140625" style="2"/>
    <col min="8680" max="8680" width="38.140625" style="2" bestFit="1" customWidth="1"/>
    <col min="8681" max="8682" width="9.140625" style="2"/>
    <col min="8683" max="8683" width="10.85546875" style="2" bestFit="1" customWidth="1"/>
    <col min="8684" max="8935" width="9.140625" style="2"/>
    <col min="8936" max="8936" width="38.140625" style="2" bestFit="1" customWidth="1"/>
    <col min="8937" max="8938" width="9.140625" style="2"/>
    <col min="8939" max="8939" width="10.85546875" style="2" bestFit="1" customWidth="1"/>
    <col min="8940" max="9191" width="9.140625" style="2"/>
    <col min="9192" max="9192" width="38.140625" style="2" bestFit="1" customWidth="1"/>
    <col min="9193" max="9194" width="9.140625" style="2"/>
    <col min="9195" max="9195" width="10.85546875" style="2" bestFit="1" customWidth="1"/>
    <col min="9196" max="9447" width="9.140625" style="2"/>
    <col min="9448" max="9448" width="38.140625" style="2" bestFit="1" customWidth="1"/>
    <col min="9449" max="9450" width="9.140625" style="2"/>
    <col min="9451" max="9451" width="10.85546875" style="2" bestFit="1" customWidth="1"/>
    <col min="9452" max="9703" width="9.140625" style="2"/>
    <col min="9704" max="9704" width="38.140625" style="2" bestFit="1" customWidth="1"/>
    <col min="9705" max="9706" width="9.140625" style="2"/>
    <col min="9707" max="9707" width="10.85546875" style="2" bestFit="1" customWidth="1"/>
    <col min="9708" max="9959" width="9.140625" style="2"/>
    <col min="9960" max="9960" width="38.140625" style="2" bestFit="1" customWidth="1"/>
    <col min="9961" max="9962" width="9.140625" style="2"/>
    <col min="9963" max="9963" width="10.85546875" style="2" bestFit="1" customWidth="1"/>
    <col min="9964" max="10215" width="9.140625" style="2"/>
    <col min="10216" max="10216" width="38.140625" style="2" bestFit="1" customWidth="1"/>
    <col min="10217" max="10218" width="9.140625" style="2"/>
    <col min="10219" max="10219" width="10.85546875" style="2" bestFit="1" customWidth="1"/>
    <col min="10220" max="10471" width="9.140625" style="2"/>
    <col min="10472" max="10472" width="38.140625" style="2" bestFit="1" customWidth="1"/>
    <col min="10473" max="10474" width="9.140625" style="2"/>
    <col min="10475" max="10475" width="10.85546875" style="2" bestFit="1" customWidth="1"/>
    <col min="10476" max="10727" width="9.140625" style="2"/>
    <col min="10728" max="10728" width="38.140625" style="2" bestFit="1" customWidth="1"/>
    <col min="10729" max="10730" width="9.140625" style="2"/>
    <col min="10731" max="10731" width="10.85546875" style="2" bestFit="1" customWidth="1"/>
    <col min="10732" max="10983" width="9.140625" style="2"/>
    <col min="10984" max="10984" width="38.140625" style="2" bestFit="1" customWidth="1"/>
    <col min="10985" max="10986" width="9.140625" style="2"/>
    <col min="10987" max="10987" width="10.85546875" style="2" bestFit="1" customWidth="1"/>
    <col min="10988" max="11239" width="9.140625" style="2"/>
    <col min="11240" max="11240" width="38.140625" style="2" bestFit="1" customWidth="1"/>
    <col min="11241" max="11242" width="9.140625" style="2"/>
    <col min="11243" max="11243" width="10.85546875" style="2" bestFit="1" customWidth="1"/>
    <col min="11244" max="11495" width="9.140625" style="2"/>
    <col min="11496" max="11496" width="38.140625" style="2" bestFit="1" customWidth="1"/>
    <col min="11497" max="11498" width="9.140625" style="2"/>
    <col min="11499" max="11499" width="10.85546875" style="2" bestFit="1" customWidth="1"/>
    <col min="11500" max="11751" width="9.140625" style="2"/>
    <col min="11752" max="11752" width="38.140625" style="2" bestFit="1" customWidth="1"/>
    <col min="11753" max="11754" width="9.140625" style="2"/>
    <col min="11755" max="11755" width="10.85546875" style="2" bestFit="1" customWidth="1"/>
    <col min="11756" max="12007" width="9.140625" style="2"/>
    <col min="12008" max="12008" width="38.140625" style="2" bestFit="1" customWidth="1"/>
    <col min="12009" max="12010" width="9.140625" style="2"/>
    <col min="12011" max="12011" width="10.85546875" style="2" bestFit="1" customWidth="1"/>
    <col min="12012" max="12263" width="9.140625" style="2"/>
    <col min="12264" max="12264" width="38.140625" style="2" bestFit="1" customWidth="1"/>
    <col min="12265" max="12266" width="9.140625" style="2"/>
    <col min="12267" max="12267" width="10.85546875" style="2" bestFit="1" customWidth="1"/>
    <col min="12268" max="12519" width="9.140625" style="2"/>
    <col min="12520" max="12520" width="38.140625" style="2" bestFit="1" customWidth="1"/>
    <col min="12521" max="12522" width="9.140625" style="2"/>
    <col min="12523" max="12523" width="10.85546875" style="2" bestFit="1" customWidth="1"/>
    <col min="12524" max="12775" width="9.140625" style="2"/>
    <col min="12776" max="12776" width="38.140625" style="2" bestFit="1" customWidth="1"/>
    <col min="12777" max="12778" width="9.140625" style="2"/>
    <col min="12779" max="12779" width="10.85546875" style="2" bestFit="1" customWidth="1"/>
    <col min="12780" max="13031" width="9.140625" style="2"/>
    <col min="13032" max="13032" width="38.140625" style="2" bestFit="1" customWidth="1"/>
    <col min="13033" max="13034" width="9.140625" style="2"/>
    <col min="13035" max="13035" width="10.85546875" style="2" bestFit="1" customWidth="1"/>
    <col min="13036" max="13287" width="9.140625" style="2"/>
    <col min="13288" max="13288" width="38.140625" style="2" bestFit="1" customWidth="1"/>
    <col min="13289" max="13290" width="9.140625" style="2"/>
    <col min="13291" max="13291" width="10.85546875" style="2" bestFit="1" customWidth="1"/>
    <col min="13292" max="13543" width="9.140625" style="2"/>
    <col min="13544" max="13544" width="38.140625" style="2" bestFit="1" customWidth="1"/>
    <col min="13545" max="13546" width="9.140625" style="2"/>
    <col min="13547" max="13547" width="10.85546875" style="2" bestFit="1" customWidth="1"/>
    <col min="13548" max="13799" width="9.140625" style="2"/>
    <col min="13800" max="13800" width="38.140625" style="2" bestFit="1" customWidth="1"/>
    <col min="13801" max="13802" width="9.140625" style="2"/>
    <col min="13803" max="13803" width="10.85546875" style="2" bestFit="1" customWidth="1"/>
    <col min="13804" max="14055" width="9.140625" style="2"/>
    <col min="14056" max="14056" width="38.140625" style="2" bestFit="1" customWidth="1"/>
    <col min="14057" max="14058" width="9.140625" style="2"/>
    <col min="14059" max="14059" width="10.85546875" style="2" bestFit="1" customWidth="1"/>
    <col min="14060" max="14311" width="9.140625" style="2"/>
    <col min="14312" max="14312" width="38.140625" style="2" bestFit="1" customWidth="1"/>
    <col min="14313" max="14314" width="9.140625" style="2"/>
    <col min="14315" max="14315" width="10.85546875" style="2" bestFit="1" customWidth="1"/>
    <col min="14316" max="14567" width="9.140625" style="2"/>
    <col min="14568" max="14568" width="38.140625" style="2" bestFit="1" customWidth="1"/>
    <col min="14569" max="14570" width="9.140625" style="2"/>
    <col min="14571" max="14571" width="10.85546875" style="2" bestFit="1" customWidth="1"/>
    <col min="14572" max="14823" width="9.140625" style="2"/>
    <col min="14824" max="14824" width="38.140625" style="2" bestFit="1" customWidth="1"/>
    <col min="14825" max="14826" width="9.140625" style="2"/>
    <col min="14827" max="14827" width="10.85546875" style="2" bestFit="1" customWidth="1"/>
    <col min="14828" max="15079" width="9.140625" style="2"/>
    <col min="15080" max="15080" width="38.140625" style="2" bestFit="1" customWidth="1"/>
    <col min="15081" max="15082" width="9.140625" style="2"/>
    <col min="15083" max="15083" width="10.85546875" style="2" bestFit="1" customWidth="1"/>
    <col min="15084" max="15335" width="9.140625" style="2"/>
    <col min="15336" max="15336" width="38.140625" style="2" bestFit="1" customWidth="1"/>
    <col min="15337" max="15338" width="9.140625" style="2"/>
    <col min="15339" max="15339" width="10.85546875" style="2" bestFit="1" customWidth="1"/>
    <col min="15340" max="15591" width="9.140625" style="2"/>
    <col min="15592" max="15592" width="38.140625" style="2" bestFit="1" customWidth="1"/>
    <col min="15593" max="15594" width="9.140625" style="2"/>
    <col min="15595" max="15595" width="10.85546875" style="2" bestFit="1" customWidth="1"/>
    <col min="15596" max="15847" width="9.140625" style="2"/>
    <col min="15848" max="15848" width="38.140625" style="2" bestFit="1" customWidth="1"/>
    <col min="15849" max="15850" width="9.140625" style="2"/>
    <col min="15851" max="15851" width="10.85546875" style="2" bestFit="1" customWidth="1"/>
    <col min="15852" max="16103" width="9.140625" style="2"/>
    <col min="16104" max="16104" width="38.140625" style="2" bestFit="1" customWidth="1"/>
    <col min="16105" max="16106" width="9.140625" style="2"/>
    <col min="16107" max="16107" width="10.85546875" style="2" bestFit="1" customWidth="1"/>
    <col min="16108" max="16384" width="9.140625" style="2"/>
  </cols>
  <sheetData>
    <row r="1" spans="2:20" ht="3.75" customHeight="1" thickBot="1">
      <c r="B1" s="1"/>
      <c r="C1" s="1"/>
      <c r="D1" s="1"/>
      <c r="E1" s="1"/>
      <c r="F1" s="1"/>
      <c r="G1" s="1"/>
    </row>
    <row r="2" spans="2:20" ht="30.75" hidden="1" customHeight="1">
      <c r="B2" s="50" t="s">
        <v>0</v>
      </c>
      <c r="C2" s="51"/>
      <c r="D2" s="51"/>
      <c r="E2" s="51"/>
    </row>
    <row r="3" spans="2:20" ht="24.75" hidden="1" customHeight="1">
      <c r="B3" s="52" t="s">
        <v>1</v>
      </c>
      <c r="C3" s="53"/>
      <c r="D3" s="53"/>
      <c r="E3" s="53"/>
    </row>
    <row r="4" spans="2:20" ht="24" hidden="1" customHeight="1" thickBot="1">
      <c r="B4" s="54" t="s">
        <v>2</v>
      </c>
      <c r="C4" s="55"/>
      <c r="D4" s="55"/>
      <c r="E4" s="55"/>
    </row>
    <row r="5" spans="2:20" ht="24.75" customHeight="1" thickBot="1">
      <c r="B5" s="56" t="s">
        <v>3</v>
      </c>
      <c r="C5" s="57"/>
      <c r="D5" s="57"/>
      <c r="E5" s="57"/>
    </row>
    <row r="6" spans="2:20" ht="24.75" customHeight="1">
      <c r="B6" s="58" t="s">
        <v>4</v>
      </c>
      <c r="C6" s="60" t="s">
        <v>5</v>
      </c>
      <c r="D6" s="3"/>
      <c r="E6" s="3"/>
      <c r="F6" s="3"/>
      <c r="G6" s="3"/>
    </row>
    <row r="7" spans="2:20" ht="24.75" customHeight="1">
      <c r="B7" s="59"/>
      <c r="C7" s="61"/>
      <c r="D7" s="35" t="s">
        <v>52</v>
      </c>
      <c r="E7" s="35" t="s">
        <v>53</v>
      </c>
      <c r="F7" s="35" t="s">
        <v>54</v>
      </c>
      <c r="G7" s="12"/>
      <c r="T7" s="4" t="s">
        <v>6</v>
      </c>
    </row>
    <row r="8" spans="2:20" ht="17.25" customHeight="1">
      <c r="B8" s="5">
        <v>120020</v>
      </c>
      <c r="C8" s="5" t="s">
        <v>7</v>
      </c>
      <c r="D8" s="5">
        <v>50</v>
      </c>
      <c r="E8" s="5">
        <v>50</v>
      </c>
      <c r="F8" s="5">
        <v>50</v>
      </c>
      <c r="G8" s="5"/>
    </row>
    <row r="9" spans="2:20" ht="17.25" customHeight="1">
      <c r="B9" s="5">
        <v>131502</v>
      </c>
      <c r="C9" s="5" t="s">
        <v>8</v>
      </c>
      <c r="D9" s="5">
        <v>50</v>
      </c>
      <c r="E9" s="5"/>
      <c r="F9" s="5">
        <v>50</v>
      </c>
      <c r="G9" s="5"/>
    </row>
    <row r="10" spans="2:20" ht="17.25" customHeight="1">
      <c r="B10" s="5">
        <v>131247</v>
      </c>
      <c r="C10" s="5" t="s">
        <v>9</v>
      </c>
      <c r="D10" s="5"/>
      <c r="E10" s="5">
        <v>20</v>
      </c>
      <c r="F10" s="5"/>
      <c r="G10" s="5"/>
    </row>
    <row r="11" spans="2:20" ht="17.25" customHeight="1">
      <c r="B11" s="5">
        <v>131783</v>
      </c>
      <c r="C11" s="5" t="s">
        <v>10</v>
      </c>
      <c r="D11" s="5"/>
      <c r="E11" s="5">
        <v>41.25</v>
      </c>
      <c r="F11" s="5"/>
      <c r="G11" s="5"/>
    </row>
    <row r="12" spans="2:20" ht="17.25" customHeight="1">
      <c r="B12" s="5">
        <v>150691</v>
      </c>
      <c r="C12" s="5" t="s">
        <v>11</v>
      </c>
      <c r="D12" s="5">
        <v>50</v>
      </c>
      <c r="E12" s="5">
        <v>66</v>
      </c>
      <c r="F12" s="5">
        <v>25</v>
      </c>
      <c r="G12" s="5"/>
    </row>
    <row r="13" spans="2:20" ht="17.25" customHeight="1">
      <c r="B13" s="5">
        <v>150445</v>
      </c>
      <c r="C13" s="5" t="s">
        <v>12</v>
      </c>
      <c r="D13" s="5"/>
      <c r="E13" s="5"/>
      <c r="F13" s="5">
        <v>25</v>
      </c>
      <c r="G13" s="5"/>
    </row>
    <row r="14" spans="2:20" ht="17.25" customHeight="1">
      <c r="B14" s="5">
        <v>140203</v>
      </c>
      <c r="C14" s="5" t="s">
        <v>13</v>
      </c>
      <c r="D14" s="5">
        <v>13</v>
      </c>
      <c r="E14" s="5">
        <v>15</v>
      </c>
      <c r="F14" s="5">
        <v>13</v>
      </c>
      <c r="G14" s="5"/>
    </row>
    <row r="15" spans="2:20" ht="17.25" customHeight="1">
      <c r="B15" s="5">
        <v>160514</v>
      </c>
      <c r="C15" s="5" t="s">
        <v>14</v>
      </c>
      <c r="D15" s="5">
        <v>3</v>
      </c>
      <c r="E15" s="5">
        <v>3</v>
      </c>
      <c r="F15" s="5">
        <v>3</v>
      </c>
      <c r="G15" s="5"/>
    </row>
    <row r="16" spans="2:20" ht="17.25" customHeight="1">
      <c r="B16" s="5">
        <v>160224</v>
      </c>
      <c r="C16" s="5" t="s">
        <v>15</v>
      </c>
      <c r="D16" s="5">
        <v>1</v>
      </c>
      <c r="E16" s="5">
        <v>1</v>
      </c>
      <c r="F16" s="5">
        <v>2</v>
      </c>
      <c r="G16" s="5"/>
    </row>
    <row r="17" spans="2:7" ht="17.25" customHeight="1">
      <c r="B17" s="5">
        <v>160280</v>
      </c>
      <c r="C17" s="5" t="s">
        <v>16</v>
      </c>
      <c r="D17" s="5">
        <v>0.75</v>
      </c>
      <c r="E17" s="5">
        <v>1</v>
      </c>
      <c r="F17" s="5">
        <v>0.75</v>
      </c>
      <c r="G17" s="5"/>
    </row>
    <row r="18" spans="2:7" ht="17.25" customHeight="1">
      <c r="B18" s="5">
        <v>160775</v>
      </c>
      <c r="C18" s="5" t="s">
        <v>17</v>
      </c>
      <c r="D18" s="5">
        <v>2</v>
      </c>
      <c r="E18" s="5"/>
      <c r="F18" s="5">
        <v>2</v>
      </c>
      <c r="G18" s="5"/>
    </row>
    <row r="19" spans="2:7" ht="17.25" customHeight="1">
      <c r="B19" s="5">
        <v>160911</v>
      </c>
      <c r="C19" s="5" t="s">
        <v>18</v>
      </c>
      <c r="D19" s="5"/>
      <c r="E19" s="5">
        <v>1.6</v>
      </c>
      <c r="F19" s="5"/>
      <c r="G19" s="5"/>
    </row>
    <row r="20" spans="2:7" ht="17.25" customHeight="1">
      <c r="B20" s="5">
        <v>160007</v>
      </c>
      <c r="C20" s="5" t="s">
        <v>19</v>
      </c>
      <c r="D20" s="5">
        <v>0.75</v>
      </c>
      <c r="E20" s="5">
        <v>0.9</v>
      </c>
      <c r="F20" s="5">
        <v>0.75</v>
      </c>
      <c r="G20" s="5"/>
    </row>
    <row r="21" spans="2:7" ht="17.25" customHeight="1">
      <c r="B21" s="5">
        <v>160727</v>
      </c>
      <c r="C21" s="5" t="s">
        <v>20</v>
      </c>
      <c r="D21" s="5">
        <v>0.8</v>
      </c>
      <c r="E21" s="5">
        <v>1</v>
      </c>
      <c r="F21" s="5">
        <v>1.25</v>
      </c>
      <c r="G21" s="5"/>
    </row>
    <row r="22" spans="2:7" ht="17.25" customHeight="1">
      <c r="B22" s="5">
        <v>160732</v>
      </c>
      <c r="C22" s="5" t="s">
        <v>21</v>
      </c>
      <c r="D22" s="5">
        <v>1</v>
      </c>
      <c r="E22" s="5"/>
      <c r="F22" s="5">
        <v>1.3</v>
      </c>
      <c r="G22" s="5"/>
    </row>
    <row r="23" spans="2:7" ht="17.25" customHeight="1">
      <c r="B23" s="5">
        <v>160108</v>
      </c>
      <c r="C23" s="5" t="s">
        <v>22</v>
      </c>
      <c r="D23" s="5">
        <v>0.6</v>
      </c>
      <c r="E23" s="5">
        <v>1.4</v>
      </c>
      <c r="F23" s="6">
        <v>1</v>
      </c>
      <c r="G23" s="6"/>
    </row>
    <row r="24" spans="2:7" ht="17.25" customHeight="1">
      <c r="B24" s="5">
        <v>160612</v>
      </c>
      <c r="C24" s="5" t="s">
        <v>23</v>
      </c>
      <c r="D24" s="5">
        <v>2.25</v>
      </c>
      <c r="E24" s="5"/>
      <c r="F24" s="6">
        <v>1</v>
      </c>
      <c r="G24" s="6"/>
    </row>
    <row r="25" spans="2:7" ht="17.25" customHeight="1">
      <c r="B25" s="5">
        <v>160235</v>
      </c>
      <c r="C25" s="5" t="s">
        <v>25</v>
      </c>
      <c r="D25" s="5">
        <v>0.2</v>
      </c>
      <c r="E25" s="5">
        <v>0.3</v>
      </c>
      <c r="F25" s="5"/>
      <c r="G25" s="5"/>
    </row>
    <row r="26" spans="2:7" ht="17.25" customHeight="1">
      <c r="B26" s="5">
        <v>161871</v>
      </c>
      <c r="C26" s="5" t="s">
        <v>26</v>
      </c>
      <c r="D26" s="5"/>
      <c r="E26" s="5">
        <v>1.6</v>
      </c>
      <c r="F26" s="5"/>
      <c r="G26" s="5"/>
    </row>
    <row r="27" spans="2:7" ht="17.25" customHeight="1">
      <c r="B27" s="5">
        <v>160327</v>
      </c>
      <c r="C27" s="5" t="s">
        <v>27</v>
      </c>
      <c r="D27" s="5"/>
      <c r="E27" s="5">
        <v>0.7</v>
      </c>
      <c r="F27" s="5"/>
      <c r="G27" s="5"/>
    </row>
    <row r="28" spans="2:7" ht="17.25" customHeight="1">
      <c r="B28" s="5">
        <v>165421</v>
      </c>
      <c r="C28" s="5" t="s">
        <v>28</v>
      </c>
      <c r="D28" s="5"/>
      <c r="E28" s="5">
        <v>1.81</v>
      </c>
      <c r="F28" s="5"/>
      <c r="G28" s="5"/>
    </row>
    <row r="29" spans="2:7" ht="17.25" customHeight="1">
      <c r="B29" s="5">
        <v>160774</v>
      </c>
      <c r="C29" s="5" t="s">
        <v>24</v>
      </c>
      <c r="D29" s="5">
        <v>0.05</v>
      </c>
      <c r="E29" s="5"/>
      <c r="F29" s="5">
        <v>0.05</v>
      </c>
      <c r="G29" s="5"/>
    </row>
    <row r="30" spans="2:7" ht="21" customHeight="1" thickBot="1">
      <c r="B30" s="46" t="s">
        <v>29</v>
      </c>
      <c r="C30" s="47"/>
      <c r="D30" s="7">
        <f>SUM(D8:D29)</f>
        <v>175.4</v>
      </c>
      <c r="E30" s="8">
        <f>SUM(E8:E29)</f>
        <v>206.56</v>
      </c>
      <c r="F30" s="7">
        <f>SUM(F8:F29)</f>
        <v>176.10000000000002</v>
      </c>
      <c r="G30" s="36"/>
    </row>
    <row r="31" spans="2:7" ht="21" customHeight="1">
      <c r="C31" s="9"/>
      <c r="D31" s="9"/>
      <c r="E31" s="9"/>
      <c r="F31" s="9"/>
      <c r="G31" s="9"/>
    </row>
    <row r="32" spans="2:7" ht="9.75" customHeight="1" thickBot="1"/>
    <row r="33" spans="2:7" ht="23.25" customHeight="1">
      <c r="B33" s="48" t="s">
        <v>0</v>
      </c>
      <c r="C33" s="49"/>
      <c r="D33" s="49"/>
      <c r="E33" s="49"/>
    </row>
    <row r="34" spans="2:7" ht="23.25" customHeight="1">
      <c r="B34" s="10" t="s">
        <v>30</v>
      </c>
      <c r="C34" s="11"/>
      <c r="D34" s="12" t="s">
        <v>52</v>
      </c>
      <c r="E34" s="12" t="s">
        <v>53</v>
      </c>
      <c r="F34" s="12" t="s">
        <v>54</v>
      </c>
      <c r="G34" s="12"/>
    </row>
    <row r="35" spans="2:7" s="15" customFormat="1" ht="21" customHeight="1">
      <c r="B35" s="13" t="s">
        <v>31</v>
      </c>
      <c r="C35" s="14"/>
      <c r="D35" s="14"/>
      <c r="E35" s="14"/>
      <c r="F35" s="14"/>
      <c r="G35" s="14"/>
    </row>
    <row r="36" spans="2:7" ht="21" customHeight="1">
      <c r="B36" s="42" t="s">
        <v>32</v>
      </c>
      <c r="C36" s="43"/>
      <c r="D36" s="16">
        <v>1.9</v>
      </c>
      <c r="E36" s="16">
        <v>2.33</v>
      </c>
      <c r="F36" s="16">
        <v>1.76</v>
      </c>
      <c r="G36" s="16"/>
    </row>
    <row r="37" spans="2:7" ht="21" customHeight="1">
      <c r="B37" s="42" t="s">
        <v>33</v>
      </c>
      <c r="C37" s="43"/>
      <c r="D37" s="16">
        <v>13</v>
      </c>
      <c r="E37" s="16">
        <v>11.72</v>
      </c>
      <c r="F37" s="16">
        <v>12.22</v>
      </c>
      <c r="G37" s="16"/>
    </row>
    <row r="38" spans="2:7" ht="21" customHeight="1">
      <c r="B38" s="42" t="s">
        <v>34</v>
      </c>
      <c r="C38" s="43"/>
      <c r="D38" s="16">
        <v>2.4500000000000002</v>
      </c>
      <c r="E38" s="16">
        <v>2.5</v>
      </c>
      <c r="F38" s="16">
        <v>2.5099999999999998</v>
      </c>
      <c r="G38" s="16"/>
    </row>
    <row r="39" spans="2:7" ht="21" customHeight="1">
      <c r="B39" s="42" t="s">
        <v>35</v>
      </c>
      <c r="C39" s="43"/>
      <c r="D39" s="16">
        <v>2.44</v>
      </c>
      <c r="E39" s="16">
        <v>1.92</v>
      </c>
      <c r="F39" s="16">
        <v>2.6</v>
      </c>
      <c r="G39" s="16"/>
    </row>
    <row r="40" spans="2:7" ht="21" customHeight="1">
      <c r="B40" s="42" t="s">
        <v>36</v>
      </c>
      <c r="C40" s="43"/>
      <c r="D40" s="16">
        <v>2.54</v>
      </c>
      <c r="E40" s="16">
        <v>2.2999999999999998</v>
      </c>
      <c r="F40" s="16">
        <v>2.77</v>
      </c>
      <c r="G40" s="16"/>
    </row>
    <row r="41" spans="2:7" ht="21" customHeight="1">
      <c r="B41" s="42" t="s">
        <v>37</v>
      </c>
      <c r="C41" s="43"/>
      <c r="D41" s="16">
        <v>2.77</v>
      </c>
      <c r="E41" s="16">
        <v>2.76</v>
      </c>
      <c r="F41" s="16">
        <v>2.92</v>
      </c>
      <c r="G41" s="16"/>
    </row>
    <row r="42" spans="2:7" ht="21" customHeight="1">
      <c r="B42" s="42" t="s">
        <v>38</v>
      </c>
      <c r="C42" s="43"/>
      <c r="D42" s="16">
        <v>3.3</v>
      </c>
      <c r="E42" s="16">
        <v>3.5</v>
      </c>
      <c r="F42" s="16">
        <v>3.47</v>
      </c>
      <c r="G42" s="16"/>
    </row>
    <row r="43" spans="2:7" ht="21" customHeight="1">
      <c r="B43" s="42" t="s">
        <v>39</v>
      </c>
      <c r="C43" s="43"/>
      <c r="D43" s="16">
        <v>3.95</v>
      </c>
      <c r="E43" s="16">
        <v>4.2</v>
      </c>
      <c r="F43" s="16">
        <v>4.12</v>
      </c>
      <c r="G43" s="16"/>
    </row>
    <row r="44" spans="2:7" ht="21" customHeight="1">
      <c r="B44" s="42" t="s">
        <v>40</v>
      </c>
      <c r="C44" s="43"/>
      <c r="D44" s="16">
        <v>6.4</v>
      </c>
      <c r="E44" s="16">
        <v>8.6199999999999992</v>
      </c>
      <c r="F44" s="16">
        <v>6.99</v>
      </c>
      <c r="G44" s="16"/>
    </row>
    <row r="45" spans="2:7" s="15" customFormat="1" ht="21" customHeight="1">
      <c r="B45" s="13" t="s">
        <v>41</v>
      </c>
      <c r="C45" s="14"/>
      <c r="D45" s="12" t="s">
        <v>52</v>
      </c>
      <c r="E45" s="12" t="s">
        <v>53</v>
      </c>
      <c r="F45" s="12" t="s">
        <v>54</v>
      </c>
      <c r="G45" s="12"/>
    </row>
    <row r="46" spans="2:7" ht="21" customHeight="1">
      <c r="B46" s="42" t="s">
        <v>42</v>
      </c>
      <c r="C46" s="43"/>
      <c r="D46" s="17">
        <v>55.2</v>
      </c>
      <c r="E46" s="17">
        <v>54.2</v>
      </c>
      <c r="F46" s="17">
        <v>57.1</v>
      </c>
      <c r="G46" s="17"/>
    </row>
    <row r="47" spans="2:7" ht="21" customHeight="1">
      <c r="B47" s="42" t="s">
        <v>43</v>
      </c>
      <c r="C47" s="43"/>
      <c r="D47" s="18">
        <v>2</v>
      </c>
      <c r="E47" s="18">
        <v>2</v>
      </c>
      <c r="F47" s="18">
        <v>1.8</v>
      </c>
      <c r="G47" s="18"/>
    </row>
    <row r="48" spans="2:7" ht="21" customHeight="1">
      <c r="B48" s="42" t="s">
        <v>44</v>
      </c>
      <c r="C48" s="43"/>
      <c r="D48" s="18">
        <v>5.3</v>
      </c>
      <c r="E48" s="18">
        <v>5.4</v>
      </c>
      <c r="F48" s="18">
        <v>4.8</v>
      </c>
      <c r="G48" s="18"/>
    </row>
    <row r="49" spans="2:8" ht="21" customHeight="1">
      <c r="B49" s="42" t="s">
        <v>45</v>
      </c>
      <c r="C49" s="43"/>
      <c r="D49" s="18">
        <v>9.3000000000000007</v>
      </c>
      <c r="E49" s="18">
        <v>9.3000000000000007</v>
      </c>
      <c r="F49" s="18">
        <v>8.9</v>
      </c>
      <c r="G49" s="18"/>
    </row>
    <row r="50" spans="2:8" ht="21" customHeight="1">
      <c r="B50" s="42" t="s">
        <v>46</v>
      </c>
      <c r="C50" s="43"/>
      <c r="D50" s="18">
        <v>20.100000000000001</v>
      </c>
      <c r="E50" s="18">
        <v>16.7</v>
      </c>
      <c r="F50" s="18">
        <v>21.5</v>
      </c>
      <c r="G50" s="18"/>
    </row>
    <row r="51" spans="2:8" ht="21" customHeight="1">
      <c r="B51" s="42" t="s">
        <v>47</v>
      </c>
      <c r="C51" s="43"/>
      <c r="D51" s="19">
        <v>522</v>
      </c>
      <c r="E51" s="20">
        <v>494</v>
      </c>
      <c r="F51" s="19">
        <v>539</v>
      </c>
      <c r="G51" s="19"/>
    </row>
    <row r="52" spans="2:8" ht="21" customHeight="1">
      <c r="B52" s="42" t="s">
        <v>48</v>
      </c>
      <c r="C52" s="43"/>
      <c r="D52" s="19">
        <v>43.49</v>
      </c>
      <c r="E52" s="19">
        <v>38.549999999999997</v>
      </c>
      <c r="F52" s="19">
        <v>46.45</v>
      </c>
      <c r="G52" s="19"/>
    </row>
    <row r="53" spans="2:8" s="15" customFormat="1" ht="21" customHeight="1">
      <c r="B53" s="13" t="s">
        <v>49</v>
      </c>
      <c r="C53" s="14"/>
      <c r="D53" s="12" t="s">
        <v>52</v>
      </c>
      <c r="E53" s="12" t="s">
        <v>53</v>
      </c>
      <c r="F53" s="12" t="s">
        <v>54</v>
      </c>
      <c r="G53" s="12"/>
    </row>
    <row r="54" spans="2:8" ht="21" customHeight="1">
      <c r="B54" s="42" t="s">
        <v>42</v>
      </c>
      <c r="C54" s="43"/>
      <c r="D54" s="17">
        <v>62</v>
      </c>
      <c r="E54" s="17">
        <v>63.1</v>
      </c>
      <c r="F54" s="17">
        <v>64</v>
      </c>
      <c r="G54" s="17"/>
    </row>
    <row r="55" spans="2:8" ht="21" customHeight="1">
      <c r="B55" s="42" t="s">
        <v>43</v>
      </c>
      <c r="C55" s="43"/>
      <c r="D55" s="18">
        <v>3.6</v>
      </c>
      <c r="E55" s="18">
        <v>3.8</v>
      </c>
      <c r="F55" s="18">
        <v>3.2</v>
      </c>
      <c r="G55" s="18"/>
    </row>
    <row r="56" spans="2:8" ht="21" customHeight="1">
      <c r="B56" s="42" t="s">
        <v>44</v>
      </c>
      <c r="C56" s="43"/>
      <c r="D56" s="18">
        <v>9.1999999999999993</v>
      </c>
      <c r="E56" s="18">
        <v>9.1999999999999993</v>
      </c>
      <c r="F56" s="18">
        <v>8.1999999999999993</v>
      </c>
      <c r="G56" s="18"/>
    </row>
    <row r="57" spans="2:8" ht="21" customHeight="1">
      <c r="B57" s="42" t="s">
        <v>45</v>
      </c>
      <c r="C57" s="43"/>
      <c r="D57" s="18">
        <v>14.4</v>
      </c>
      <c r="E57" s="18">
        <v>13.7</v>
      </c>
      <c r="F57" s="18">
        <v>13.6</v>
      </c>
      <c r="G57" s="18"/>
    </row>
    <row r="58" spans="2:8" ht="21" customHeight="1">
      <c r="B58" s="42" t="s">
        <v>46</v>
      </c>
      <c r="C58" s="43"/>
      <c r="D58" s="18">
        <v>16.5</v>
      </c>
      <c r="E58" s="18">
        <v>15.3</v>
      </c>
      <c r="F58" s="18">
        <v>18.100000000000001</v>
      </c>
      <c r="G58" s="18"/>
    </row>
    <row r="59" spans="2:8" ht="21" customHeight="1">
      <c r="B59" s="42" t="s">
        <v>47</v>
      </c>
      <c r="C59" s="43"/>
      <c r="D59" s="21">
        <v>344</v>
      </c>
      <c r="E59" s="20">
        <v>345</v>
      </c>
      <c r="F59" s="21">
        <v>386</v>
      </c>
      <c r="G59" s="21"/>
    </row>
    <row r="60" spans="2:8" ht="21" customHeight="1">
      <c r="B60" s="42" t="s">
        <v>48</v>
      </c>
      <c r="C60" s="43"/>
      <c r="D60" s="19">
        <v>39.630000000000003</v>
      </c>
      <c r="E60" s="19">
        <v>38.07</v>
      </c>
      <c r="F60" s="19">
        <v>46.45</v>
      </c>
      <c r="G60" s="19"/>
    </row>
    <row r="61" spans="2:8" s="15" customFormat="1" ht="21" customHeight="1">
      <c r="B61" s="13" t="s">
        <v>55</v>
      </c>
      <c r="C61" s="14"/>
      <c r="D61" s="12" t="s">
        <v>52</v>
      </c>
      <c r="E61" s="12" t="s">
        <v>53</v>
      </c>
      <c r="F61" s="12" t="s">
        <v>54</v>
      </c>
      <c r="G61" s="12"/>
    </row>
    <row r="62" spans="2:8" ht="21" customHeight="1">
      <c r="B62" s="44" t="s">
        <v>56</v>
      </c>
      <c r="C62" s="45"/>
      <c r="D62" s="34">
        <v>188</v>
      </c>
      <c r="E62" s="34">
        <v>201</v>
      </c>
      <c r="F62" s="34">
        <v>183</v>
      </c>
      <c r="G62" s="34"/>
      <c r="H62" s="37"/>
    </row>
    <row r="63" spans="2:8" ht="15.75">
      <c r="B63" s="13" t="s">
        <v>57</v>
      </c>
      <c r="C63" s="14"/>
      <c r="D63" s="12" t="s">
        <v>52</v>
      </c>
      <c r="E63" s="12" t="s">
        <v>53</v>
      </c>
      <c r="F63" s="12" t="s">
        <v>54</v>
      </c>
      <c r="G63" s="12"/>
    </row>
    <row r="64" spans="2:8">
      <c r="B64" s="38" t="s">
        <v>58</v>
      </c>
      <c r="C64" s="39"/>
      <c r="D64" s="22">
        <v>3.5</v>
      </c>
      <c r="E64" s="23">
        <v>3.44</v>
      </c>
      <c r="F64" s="28">
        <v>3.4</v>
      </c>
      <c r="G64" s="28"/>
    </row>
    <row r="65" spans="2:9">
      <c r="B65" s="38" t="s">
        <v>59</v>
      </c>
      <c r="C65" s="39"/>
      <c r="D65" s="22">
        <v>0.4</v>
      </c>
      <c r="E65" s="23">
        <v>0.48</v>
      </c>
      <c r="F65" s="28">
        <v>0.45</v>
      </c>
      <c r="G65" s="28"/>
      <c r="H65" s="32"/>
      <c r="I65" s="32"/>
    </row>
    <row r="66" spans="2:9">
      <c r="B66" s="38" t="s">
        <v>60</v>
      </c>
      <c r="C66" s="39"/>
      <c r="D66" s="30">
        <v>0.114</v>
      </c>
      <c r="E66" s="30">
        <v>0.14000000000000001</v>
      </c>
      <c r="F66" s="31">
        <f>F65/F64</f>
        <v>0.13235294117647059</v>
      </c>
      <c r="G66" s="31"/>
    </row>
    <row r="67" spans="2:9" ht="13.5" thickBot="1">
      <c r="B67" s="40" t="s">
        <v>61</v>
      </c>
      <c r="C67" s="41"/>
      <c r="D67" s="29">
        <v>0.03</v>
      </c>
      <c r="E67" s="29">
        <v>0.04</v>
      </c>
      <c r="F67" s="33">
        <v>3.7999999999999999E-2</v>
      </c>
      <c r="G67" s="33"/>
    </row>
  </sheetData>
  <mergeCells count="36">
    <mergeCell ref="B2:E2"/>
    <mergeCell ref="B3:E3"/>
    <mergeCell ref="B4:E4"/>
    <mergeCell ref="B5:E5"/>
    <mergeCell ref="B6:B7"/>
    <mergeCell ref="C6:C7"/>
    <mergeCell ref="B46:C46"/>
    <mergeCell ref="B30:C30"/>
    <mergeCell ref="B33:E33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58:C58"/>
    <mergeCell ref="B47:C47"/>
    <mergeCell ref="B48:C48"/>
    <mergeCell ref="B49:C49"/>
    <mergeCell ref="B50:C50"/>
    <mergeCell ref="B51:C51"/>
    <mergeCell ref="B52:C52"/>
    <mergeCell ref="B54:C54"/>
    <mergeCell ref="B55:C55"/>
    <mergeCell ref="B56:C56"/>
    <mergeCell ref="B57:C57"/>
    <mergeCell ref="B66:C66"/>
    <mergeCell ref="B67:C67"/>
    <mergeCell ref="B59:C59"/>
    <mergeCell ref="B60:C60"/>
    <mergeCell ref="B62:C62"/>
    <mergeCell ref="B64:C64"/>
    <mergeCell ref="B65:C6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showGridLines="0" zoomScale="120" zoomScaleNormal="120" workbookViewId="0">
      <pane ySplit="6" topLeftCell="A7" activePane="bottomLeft" state="frozen"/>
      <selection pane="bottomLeft" activeCell="G6" sqref="G6:I6"/>
    </sheetView>
  </sheetViews>
  <sheetFormatPr defaultRowHeight="12.75"/>
  <cols>
    <col min="1" max="1" width="0.7109375" style="2" customWidth="1"/>
    <col min="2" max="2" width="10.85546875" style="2" customWidth="1"/>
    <col min="3" max="3" width="43.7109375" style="2" bestFit="1" customWidth="1"/>
    <col min="4" max="6" width="11.85546875" style="2" hidden="1" customWidth="1"/>
    <col min="7" max="9" width="11.85546875" style="2" customWidth="1"/>
    <col min="10" max="231" width="9.140625" style="2"/>
    <col min="232" max="232" width="38.140625" style="2" bestFit="1" customWidth="1"/>
    <col min="233" max="234" width="9.140625" style="2"/>
    <col min="235" max="235" width="10.85546875" style="2" bestFit="1" customWidth="1"/>
    <col min="236" max="487" width="9.140625" style="2"/>
    <col min="488" max="488" width="38.140625" style="2" bestFit="1" customWidth="1"/>
    <col min="489" max="490" width="9.140625" style="2"/>
    <col min="491" max="491" width="10.85546875" style="2" bestFit="1" customWidth="1"/>
    <col min="492" max="743" width="9.140625" style="2"/>
    <col min="744" max="744" width="38.140625" style="2" bestFit="1" customWidth="1"/>
    <col min="745" max="746" width="9.140625" style="2"/>
    <col min="747" max="747" width="10.85546875" style="2" bestFit="1" customWidth="1"/>
    <col min="748" max="999" width="9.140625" style="2"/>
    <col min="1000" max="1000" width="38.140625" style="2" bestFit="1" customWidth="1"/>
    <col min="1001" max="1002" width="9.140625" style="2"/>
    <col min="1003" max="1003" width="10.85546875" style="2" bestFit="1" customWidth="1"/>
    <col min="1004" max="1255" width="9.140625" style="2"/>
    <col min="1256" max="1256" width="38.140625" style="2" bestFit="1" customWidth="1"/>
    <col min="1257" max="1258" width="9.140625" style="2"/>
    <col min="1259" max="1259" width="10.85546875" style="2" bestFit="1" customWidth="1"/>
    <col min="1260" max="1511" width="9.140625" style="2"/>
    <col min="1512" max="1512" width="38.140625" style="2" bestFit="1" customWidth="1"/>
    <col min="1513" max="1514" width="9.140625" style="2"/>
    <col min="1515" max="1515" width="10.85546875" style="2" bestFit="1" customWidth="1"/>
    <col min="1516" max="1767" width="9.140625" style="2"/>
    <col min="1768" max="1768" width="38.140625" style="2" bestFit="1" customWidth="1"/>
    <col min="1769" max="1770" width="9.140625" style="2"/>
    <col min="1771" max="1771" width="10.85546875" style="2" bestFit="1" customWidth="1"/>
    <col min="1772" max="2023" width="9.140625" style="2"/>
    <col min="2024" max="2024" width="38.140625" style="2" bestFit="1" customWidth="1"/>
    <col min="2025" max="2026" width="9.140625" style="2"/>
    <col min="2027" max="2027" width="10.85546875" style="2" bestFit="1" customWidth="1"/>
    <col min="2028" max="2279" width="9.140625" style="2"/>
    <col min="2280" max="2280" width="38.140625" style="2" bestFit="1" customWidth="1"/>
    <col min="2281" max="2282" width="9.140625" style="2"/>
    <col min="2283" max="2283" width="10.85546875" style="2" bestFit="1" customWidth="1"/>
    <col min="2284" max="2535" width="9.140625" style="2"/>
    <col min="2536" max="2536" width="38.140625" style="2" bestFit="1" customWidth="1"/>
    <col min="2537" max="2538" width="9.140625" style="2"/>
    <col min="2539" max="2539" width="10.85546875" style="2" bestFit="1" customWidth="1"/>
    <col min="2540" max="2791" width="9.140625" style="2"/>
    <col min="2792" max="2792" width="38.140625" style="2" bestFit="1" customWidth="1"/>
    <col min="2793" max="2794" width="9.140625" style="2"/>
    <col min="2795" max="2795" width="10.85546875" style="2" bestFit="1" customWidth="1"/>
    <col min="2796" max="3047" width="9.140625" style="2"/>
    <col min="3048" max="3048" width="38.140625" style="2" bestFit="1" customWidth="1"/>
    <col min="3049" max="3050" width="9.140625" style="2"/>
    <col min="3051" max="3051" width="10.85546875" style="2" bestFit="1" customWidth="1"/>
    <col min="3052" max="3303" width="9.140625" style="2"/>
    <col min="3304" max="3304" width="38.140625" style="2" bestFit="1" customWidth="1"/>
    <col min="3305" max="3306" width="9.140625" style="2"/>
    <col min="3307" max="3307" width="10.85546875" style="2" bestFit="1" customWidth="1"/>
    <col min="3308" max="3559" width="9.140625" style="2"/>
    <col min="3560" max="3560" width="38.140625" style="2" bestFit="1" customWidth="1"/>
    <col min="3561" max="3562" width="9.140625" style="2"/>
    <col min="3563" max="3563" width="10.85546875" style="2" bestFit="1" customWidth="1"/>
    <col min="3564" max="3815" width="9.140625" style="2"/>
    <col min="3816" max="3816" width="38.140625" style="2" bestFit="1" customWidth="1"/>
    <col min="3817" max="3818" width="9.140625" style="2"/>
    <col min="3819" max="3819" width="10.85546875" style="2" bestFit="1" customWidth="1"/>
    <col min="3820" max="4071" width="9.140625" style="2"/>
    <col min="4072" max="4072" width="38.140625" style="2" bestFit="1" customWidth="1"/>
    <col min="4073" max="4074" width="9.140625" style="2"/>
    <col min="4075" max="4075" width="10.85546875" style="2" bestFit="1" customWidth="1"/>
    <col min="4076" max="4327" width="9.140625" style="2"/>
    <col min="4328" max="4328" width="38.140625" style="2" bestFit="1" customWidth="1"/>
    <col min="4329" max="4330" width="9.140625" style="2"/>
    <col min="4331" max="4331" width="10.85546875" style="2" bestFit="1" customWidth="1"/>
    <col min="4332" max="4583" width="9.140625" style="2"/>
    <col min="4584" max="4584" width="38.140625" style="2" bestFit="1" customWidth="1"/>
    <col min="4585" max="4586" width="9.140625" style="2"/>
    <col min="4587" max="4587" width="10.85546875" style="2" bestFit="1" customWidth="1"/>
    <col min="4588" max="4839" width="9.140625" style="2"/>
    <col min="4840" max="4840" width="38.140625" style="2" bestFit="1" customWidth="1"/>
    <col min="4841" max="4842" width="9.140625" style="2"/>
    <col min="4843" max="4843" width="10.85546875" style="2" bestFit="1" customWidth="1"/>
    <col min="4844" max="5095" width="9.140625" style="2"/>
    <col min="5096" max="5096" width="38.140625" style="2" bestFit="1" customWidth="1"/>
    <col min="5097" max="5098" width="9.140625" style="2"/>
    <col min="5099" max="5099" width="10.85546875" style="2" bestFit="1" customWidth="1"/>
    <col min="5100" max="5351" width="9.140625" style="2"/>
    <col min="5352" max="5352" width="38.140625" style="2" bestFit="1" customWidth="1"/>
    <col min="5353" max="5354" width="9.140625" style="2"/>
    <col min="5355" max="5355" width="10.85546875" style="2" bestFit="1" customWidth="1"/>
    <col min="5356" max="5607" width="9.140625" style="2"/>
    <col min="5608" max="5608" width="38.140625" style="2" bestFit="1" customWidth="1"/>
    <col min="5609" max="5610" width="9.140625" style="2"/>
    <col min="5611" max="5611" width="10.85546875" style="2" bestFit="1" customWidth="1"/>
    <col min="5612" max="5863" width="9.140625" style="2"/>
    <col min="5864" max="5864" width="38.140625" style="2" bestFit="1" customWidth="1"/>
    <col min="5865" max="5866" width="9.140625" style="2"/>
    <col min="5867" max="5867" width="10.85546875" style="2" bestFit="1" customWidth="1"/>
    <col min="5868" max="6119" width="9.140625" style="2"/>
    <col min="6120" max="6120" width="38.140625" style="2" bestFit="1" customWidth="1"/>
    <col min="6121" max="6122" width="9.140625" style="2"/>
    <col min="6123" max="6123" width="10.85546875" style="2" bestFit="1" customWidth="1"/>
    <col min="6124" max="6375" width="9.140625" style="2"/>
    <col min="6376" max="6376" width="38.140625" style="2" bestFit="1" customWidth="1"/>
    <col min="6377" max="6378" width="9.140625" style="2"/>
    <col min="6379" max="6379" width="10.85546875" style="2" bestFit="1" customWidth="1"/>
    <col min="6380" max="6631" width="9.140625" style="2"/>
    <col min="6632" max="6632" width="38.140625" style="2" bestFit="1" customWidth="1"/>
    <col min="6633" max="6634" width="9.140625" style="2"/>
    <col min="6635" max="6635" width="10.85546875" style="2" bestFit="1" customWidth="1"/>
    <col min="6636" max="6887" width="9.140625" style="2"/>
    <col min="6888" max="6888" width="38.140625" style="2" bestFit="1" customWidth="1"/>
    <col min="6889" max="6890" width="9.140625" style="2"/>
    <col min="6891" max="6891" width="10.85546875" style="2" bestFit="1" customWidth="1"/>
    <col min="6892" max="7143" width="9.140625" style="2"/>
    <col min="7144" max="7144" width="38.140625" style="2" bestFit="1" customWidth="1"/>
    <col min="7145" max="7146" width="9.140625" style="2"/>
    <col min="7147" max="7147" width="10.85546875" style="2" bestFit="1" customWidth="1"/>
    <col min="7148" max="7399" width="9.140625" style="2"/>
    <col min="7400" max="7400" width="38.140625" style="2" bestFit="1" customWidth="1"/>
    <col min="7401" max="7402" width="9.140625" style="2"/>
    <col min="7403" max="7403" width="10.85546875" style="2" bestFit="1" customWidth="1"/>
    <col min="7404" max="7655" width="9.140625" style="2"/>
    <col min="7656" max="7656" width="38.140625" style="2" bestFit="1" customWidth="1"/>
    <col min="7657" max="7658" width="9.140625" style="2"/>
    <col min="7659" max="7659" width="10.85546875" style="2" bestFit="1" customWidth="1"/>
    <col min="7660" max="7911" width="9.140625" style="2"/>
    <col min="7912" max="7912" width="38.140625" style="2" bestFit="1" customWidth="1"/>
    <col min="7913" max="7914" width="9.140625" style="2"/>
    <col min="7915" max="7915" width="10.85546875" style="2" bestFit="1" customWidth="1"/>
    <col min="7916" max="8167" width="9.140625" style="2"/>
    <col min="8168" max="8168" width="38.140625" style="2" bestFit="1" customWidth="1"/>
    <col min="8169" max="8170" width="9.140625" style="2"/>
    <col min="8171" max="8171" width="10.85546875" style="2" bestFit="1" customWidth="1"/>
    <col min="8172" max="8423" width="9.140625" style="2"/>
    <col min="8424" max="8424" width="38.140625" style="2" bestFit="1" customWidth="1"/>
    <col min="8425" max="8426" width="9.140625" style="2"/>
    <col min="8427" max="8427" width="10.85546875" style="2" bestFit="1" customWidth="1"/>
    <col min="8428" max="8679" width="9.140625" style="2"/>
    <col min="8680" max="8680" width="38.140625" style="2" bestFit="1" customWidth="1"/>
    <col min="8681" max="8682" width="9.140625" style="2"/>
    <col min="8683" max="8683" width="10.85546875" style="2" bestFit="1" customWidth="1"/>
    <col min="8684" max="8935" width="9.140625" style="2"/>
    <col min="8936" max="8936" width="38.140625" style="2" bestFit="1" customWidth="1"/>
    <col min="8937" max="8938" width="9.140625" style="2"/>
    <col min="8939" max="8939" width="10.85546875" style="2" bestFit="1" customWidth="1"/>
    <col min="8940" max="9191" width="9.140625" style="2"/>
    <col min="9192" max="9192" width="38.140625" style="2" bestFit="1" customWidth="1"/>
    <col min="9193" max="9194" width="9.140625" style="2"/>
    <col min="9195" max="9195" width="10.85546875" style="2" bestFit="1" customWidth="1"/>
    <col min="9196" max="9447" width="9.140625" style="2"/>
    <col min="9448" max="9448" width="38.140625" style="2" bestFit="1" customWidth="1"/>
    <col min="9449" max="9450" width="9.140625" style="2"/>
    <col min="9451" max="9451" width="10.85546875" style="2" bestFit="1" customWidth="1"/>
    <col min="9452" max="9703" width="9.140625" style="2"/>
    <col min="9704" max="9704" width="38.140625" style="2" bestFit="1" customWidth="1"/>
    <col min="9705" max="9706" width="9.140625" style="2"/>
    <col min="9707" max="9707" width="10.85546875" style="2" bestFit="1" customWidth="1"/>
    <col min="9708" max="9959" width="9.140625" style="2"/>
    <col min="9960" max="9960" width="38.140625" style="2" bestFit="1" customWidth="1"/>
    <col min="9961" max="9962" width="9.140625" style="2"/>
    <col min="9963" max="9963" width="10.85546875" style="2" bestFit="1" customWidth="1"/>
    <col min="9964" max="10215" width="9.140625" style="2"/>
    <col min="10216" max="10216" width="38.140625" style="2" bestFit="1" customWidth="1"/>
    <col min="10217" max="10218" width="9.140625" style="2"/>
    <col min="10219" max="10219" width="10.85546875" style="2" bestFit="1" customWidth="1"/>
    <col min="10220" max="10471" width="9.140625" style="2"/>
    <col min="10472" max="10472" width="38.140625" style="2" bestFit="1" customWidth="1"/>
    <col min="10473" max="10474" width="9.140625" style="2"/>
    <col min="10475" max="10475" width="10.85546875" style="2" bestFit="1" customWidth="1"/>
    <col min="10476" max="10727" width="9.140625" style="2"/>
    <col min="10728" max="10728" width="38.140625" style="2" bestFit="1" customWidth="1"/>
    <col min="10729" max="10730" width="9.140625" style="2"/>
    <col min="10731" max="10731" width="10.85546875" style="2" bestFit="1" customWidth="1"/>
    <col min="10732" max="10983" width="9.140625" style="2"/>
    <col min="10984" max="10984" width="38.140625" style="2" bestFit="1" customWidth="1"/>
    <col min="10985" max="10986" width="9.140625" style="2"/>
    <col min="10987" max="10987" width="10.85546875" style="2" bestFit="1" customWidth="1"/>
    <col min="10988" max="11239" width="9.140625" style="2"/>
    <col min="11240" max="11240" width="38.140625" style="2" bestFit="1" customWidth="1"/>
    <col min="11241" max="11242" width="9.140625" style="2"/>
    <col min="11243" max="11243" width="10.85546875" style="2" bestFit="1" customWidth="1"/>
    <col min="11244" max="11495" width="9.140625" style="2"/>
    <col min="11496" max="11496" width="38.140625" style="2" bestFit="1" customWidth="1"/>
    <col min="11497" max="11498" width="9.140625" style="2"/>
    <col min="11499" max="11499" width="10.85546875" style="2" bestFit="1" customWidth="1"/>
    <col min="11500" max="11751" width="9.140625" style="2"/>
    <col min="11752" max="11752" width="38.140625" style="2" bestFit="1" customWidth="1"/>
    <col min="11753" max="11754" width="9.140625" style="2"/>
    <col min="11755" max="11755" width="10.85546875" style="2" bestFit="1" customWidth="1"/>
    <col min="11756" max="12007" width="9.140625" style="2"/>
    <col min="12008" max="12008" width="38.140625" style="2" bestFit="1" customWidth="1"/>
    <col min="12009" max="12010" width="9.140625" style="2"/>
    <col min="12011" max="12011" width="10.85546875" style="2" bestFit="1" customWidth="1"/>
    <col min="12012" max="12263" width="9.140625" style="2"/>
    <col min="12264" max="12264" width="38.140625" style="2" bestFit="1" customWidth="1"/>
    <col min="12265" max="12266" width="9.140625" style="2"/>
    <col min="12267" max="12267" width="10.85546875" style="2" bestFit="1" customWidth="1"/>
    <col min="12268" max="12519" width="9.140625" style="2"/>
    <col min="12520" max="12520" width="38.140625" style="2" bestFit="1" customWidth="1"/>
    <col min="12521" max="12522" width="9.140625" style="2"/>
    <col min="12523" max="12523" width="10.85546875" style="2" bestFit="1" customWidth="1"/>
    <col min="12524" max="12775" width="9.140625" style="2"/>
    <col min="12776" max="12776" width="38.140625" style="2" bestFit="1" customWidth="1"/>
    <col min="12777" max="12778" width="9.140625" style="2"/>
    <col min="12779" max="12779" width="10.85546875" style="2" bestFit="1" customWidth="1"/>
    <col min="12780" max="13031" width="9.140625" style="2"/>
    <col min="13032" max="13032" width="38.140625" style="2" bestFit="1" customWidth="1"/>
    <col min="13033" max="13034" width="9.140625" style="2"/>
    <col min="13035" max="13035" width="10.85546875" style="2" bestFit="1" customWidth="1"/>
    <col min="13036" max="13287" width="9.140625" style="2"/>
    <col min="13288" max="13288" width="38.140625" style="2" bestFit="1" customWidth="1"/>
    <col min="13289" max="13290" width="9.140625" style="2"/>
    <col min="13291" max="13291" width="10.85546875" style="2" bestFit="1" customWidth="1"/>
    <col min="13292" max="13543" width="9.140625" style="2"/>
    <col min="13544" max="13544" width="38.140625" style="2" bestFit="1" customWidth="1"/>
    <col min="13545" max="13546" width="9.140625" style="2"/>
    <col min="13547" max="13547" width="10.85546875" style="2" bestFit="1" customWidth="1"/>
    <col min="13548" max="13799" width="9.140625" style="2"/>
    <col min="13800" max="13800" width="38.140625" style="2" bestFit="1" customWidth="1"/>
    <col min="13801" max="13802" width="9.140625" style="2"/>
    <col min="13803" max="13803" width="10.85546875" style="2" bestFit="1" customWidth="1"/>
    <col min="13804" max="14055" width="9.140625" style="2"/>
    <col min="14056" max="14056" width="38.140625" style="2" bestFit="1" customWidth="1"/>
    <col min="14057" max="14058" width="9.140625" style="2"/>
    <col min="14059" max="14059" width="10.85546875" style="2" bestFit="1" customWidth="1"/>
    <col min="14060" max="14311" width="9.140625" style="2"/>
    <col min="14312" max="14312" width="38.140625" style="2" bestFit="1" customWidth="1"/>
    <col min="14313" max="14314" width="9.140625" style="2"/>
    <col min="14315" max="14315" width="10.85546875" style="2" bestFit="1" customWidth="1"/>
    <col min="14316" max="14567" width="9.140625" style="2"/>
    <col min="14568" max="14568" width="38.140625" style="2" bestFit="1" customWidth="1"/>
    <col min="14569" max="14570" width="9.140625" style="2"/>
    <col min="14571" max="14571" width="10.85546875" style="2" bestFit="1" customWidth="1"/>
    <col min="14572" max="14823" width="9.140625" style="2"/>
    <col min="14824" max="14824" width="38.140625" style="2" bestFit="1" customWidth="1"/>
    <col min="14825" max="14826" width="9.140625" style="2"/>
    <col min="14827" max="14827" width="10.85546875" style="2" bestFit="1" customWidth="1"/>
    <col min="14828" max="15079" width="9.140625" style="2"/>
    <col min="15080" max="15080" width="38.140625" style="2" bestFit="1" customWidth="1"/>
    <col min="15081" max="15082" width="9.140625" style="2"/>
    <col min="15083" max="15083" width="10.85546875" style="2" bestFit="1" customWidth="1"/>
    <col min="15084" max="15335" width="9.140625" style="2"/>
    <col min="15336" max="15336" width="38.140625" style="2" bestFit="1" customWidth="1"/>
    <col min="15337" max="15338" width="9.140625" style="2"/>
    <col min="15339" max="15339" width="10.85546875" style="2" bestFit="1" customWidth="1"/>
    <col min="15340" max="15591" width="9.140625" style="2"/>
    <col min="15592" max="15592" width="38.140625" style="2" bestFit="1" customWidth="1"/>
    <col min="15593" max="15594" width="9.140625" style="2"/>
    <col min="15595" max="15595" width="10.85546875" style="2" bestFit="1" customWidth="1"/>
    <col min="15596" max="15847" width="9.140625" style="2"/>
    <col min="15848" max="15848" width="38.140625" style="2" bestFit="1" customWidth="1"/>
    <col min="15849" max="15850" width="9.140625" style="2"/>
    <col min="15851" max="15851" width="10.85546875" style="2" bestFit="1" customWidth="1"/>
    <col min="15852" max="16103" width="9.140625" style="2"/>
    <col min="16104" max="16104" width="38.140625" style="2" bestFit="1" customWidth="1"/>
    <col min="16105" max="16106" width="9.140625" style="2"/>
    <col min="16107" max="16107" width="10.85546875" style="2" bestFit="1" customWidth="1"/>
    <col min="16108" max="16384" width="9.140625" style="2"/>
  </cols>
  <sheetData>
    <row r="1" spans="2:9" ht="3.75" customHeight="1" thickBot="1">
      <c r="B1" s="1"/>
      <c r="C1" s="1"/>
      <c r="D1" s="1"/>
      <c r="E1" s="1"/>
      <c r="F1" s="1"/>
      <c r="G1" s="1"/>
      <c r="H1" s="1"/>
      <c r="I1" s="1"/>
    </row>
    <row r="2" spans="2:9" ht="30.75" hidden="1" customHeight="1">
      <c r="B2" s="50" t="s">
        <v>0</v>
      </c>
      <c r="C2" s="51"/>
      <c r="D2" s="51"/>
      <c r="E2" s="51"/>
    </row>
    <row r="3" spans="2:9" ht="24.75" hidden="1" customHeight="1">
      <c r="B3" s="52" t="s">
        <v>1</v>
      </c>
      <c r="C3" s="53"/>
      <c r="D3" s="53"/>
      <c r="E3" s="53"/>
    </row>
    <row r="4" spans="2:9" ht="24" hidden="1" customHeight="1" thickBot="1">
      <c r="B4" s="54" t="s">
        <v>2</v>
      </c>
      <c r="C4" s="55"/>
      <c r="D4" s="55"/>
      <c r="E4" s="55"/>
    </row>
    <row r="5" spans="2:9" ht="24.75" customHeight="1" thickBot="1">
      <c r="B5" s="56" t="s">
        <v>3</v>
      </c>
      <c r="C5" s="57"/>
      <c r="D5" s="57"/>
      <c r="E5" s="57"/>
    </row>
    <row r="6" spans="2:9" ht="24.75" customHeight="1">
      <c r="B6" s="26" t="s">
        <v>4</v>
      </c>
      <c r="C6" s="27" t="s">
        <v>5</v>
      </c>
      <c r="D6" s="3" t="s">
        <v>52</v>
      </c>
      <c r="E6" s="3" t="s">
        <v>53</v>
      </c>
      <c r="F6" s="3" t="s">
        <v>54</v>
      </c>
      <c r="G6" s="3" t="s">
        <v>52</v>
      </c>
      <c r="H6" s="3" t="s">
        <v>53</v>
      </c>
      <c r="I6" s="3" t="s">
        <v>54</v>
      </c>
    </row>
    <row r="7" spans="2:9" ht="17.25" customHeight="1">
      <c r="B7" s="5">
        <v>120020</v>
      </c>
      <c r="C7" s="5" t="s">
        <v>7</v>
      </c>
      <c r="D7" s="5">
        <v>50</v>
      </c>
      <c r="E7" s="5">
        <v>50</v>
      </c>
      <c r="F7" s="5">
        <v>50</v>
      </c>
      <c r="G7" s="6">
        <f>+D7/D$21*G$21</f>
        <v>525.39404553415056</v>
      </c>
      <c r="H7" s="6">
        <f t="shared" ref="H7:I20" si="0">+E7/E$21*H$21</f>
        <v>448.31880448318805</v>
      </c>
      <c r="I7" s="6">
        <f t="shared" si="0"/>
        <v>520.98408104196812</v>
      </c>
    </row>
    <row r="8" spans="2:9" ht="17.25" customHeight="1">
      <c r="B8" s="5">
        <v>131502</v>
      </c>
      <c r="C8" s="5" t="s">
        <v>8</v>
      </c>
      <c r="D8" s="5">
        <v>50</v>
      </c>
      <c r="E8" s="5">
        <v>0</v>
      </c>
      <c r="F8" s="5">
        <v>50</v>
      </c>
      <c r="G8" s="6">
        <f t="shared" ref="G8:G19" si="1">+D8/D$21*G$21</f>
        <v>525.39404553415056</v>
      </c>
      <c r="H8" s="6">
        <f t="shared" si="0"/>
        <v>0</v>
      </c>
      <c r="I8" s="6">
        <f t="shared" si="0"/>
        <v>520.98408104196812</v>
      </c>
    </row>
    <row r="9" spans="2:9" ht="17.25" customHeight="1">
      <c r="B9" s="5">
        <v>131247</v>
      </c>
      <c r="C9" s="5" t="s">
        <v>9</v>
      </c>
      <c r="D9" s="5">
        <v>0</v>
      </c>
      <c r="E9" s="5">
        <v>20</v>
      </c>
      <c r="F9" s="5">
        <v>0</v>
      </c>
      <c r="G9" s="6">
        <f t="shared" si="1"/>
        <v>0</v>
      </c>
      <c r="H9" s="6">
        <f t="shared" si="0"/>
        <v>179.32752179327522</v>
      </c>
      <c r="I9" s="6">
        <f t="shared" si="0"/>
        <v>0</v>
      </c>
    </row>
    <row r="10" spans="2:9" ht="17.25" customHeight="1">
      <c r="B10" s="5">
        <v>131783</v>
      </c>
      <c r="C10" s="5" t="s">
        <v>10</v>
      </c>
      <c r="D10" s="5">
        <v>0</v>
      </c>
      <c r="E10" s="5">
        <v>41.25</v>
      </c>
      <c r="F10" s="5">
        <v>0</v>
      </c>
      <c r="G10" s="6">
        <f t="shared" si="1"/>
        <v>0</v>
      </c>
      <c r="H10" s="6">
        <f t="shared" si="0"/>
        <v>369.86301369863014</v>
      </c>
      <c r="I10" s="6">
        <f t="shared" si="0"/>
        <v>0</v>
      </c>
    </row>
    <row r="11" spans="2:9" ht="17.25" customHeight="1">
      <c r="B11" s="5">
        <v>150691</v>
      </c>
      <c r="C11" s="5" t="s">
        <v>11</v>
      </c>
      <c r="D11" s="5">
        <v>50</v>
      </c>
      <c r="E11" s="5">
        <v>66</v>
      </c>
      <c r="F11" s="5">
        <v>25</v>
      </c>
      <c r="G11" s="6">
        <f t="shared" si="1"/>
        <v>525.39404553415056</v>
      </c>
      <c r="H11" s="6">
        <f t="shared" si="0"/>
        <v>591.78082191780823</v>
      </c>
      <c r="I11" s="6">
        <f t="shared" si="0"/>
        <v>260.49204052098406</v>
      </c>
    </row>
    <row r="12" spans="2:9" ht="17.25" customHeight="1">
      <c r="B12" s="5">
        <v>150445</v>
      </c>
      <c r="C12" s="5" t="s">
        <v>12</v>
      </c>
      <c r="D12" s="5">
        <v>0</v>
      </c>
      <c r="E12" s="5">
        <v>0</v>
      </c>
      <c r="F12" s="5">
        <v>25</v>
      </c>
      <c r="G12" s="6">
        <f t="shared" si="1"/>
        <v>0</v>
      </c>
      <c r="H12" s="6">
        <f t="shared" si="0"/>
        <v>0</v>
      </c>
      <c r="I12" s="6">
        <f t="shared" si="0"/>
        <v>260.49204052098406</v>
      </c>
    </row>
    <row r="13" spans="2:9" ht="17.25" customHeight="1">
      <c r="B13" s="5">
        <v>140203</v>
      </c>
      <c r="C13" s="5" t="s">
        <v>13</v>
      </c>
      <c r="D13" s="5">
        <v>13</v>
      </c>
      <c r="E13" s="5">
        <v>15</v>
      </c>
      <c r="F13" s="5">
        <v>13</v>
      </c>
      <c r="G13" s="6">
        <f t="shared" si="1"/>
        <v>136.60245183887915</v>
      </c>
      <c r="H13" s="6">
        <f t="shared" si="0"/>
        <v>134.4956413449564</v>
      </c>
      <c r="I13" s="6">
        <f t="shared" si="0"/>
        <v>135.45586107091174</v>
      </c>
    </row>
    <row r="14" spans="2:9" ht="17.25" customHeight="1">
      <c r="B14" s="5">
        <v>160514</v>
      </c>
      <c r="C14" s="5" t="s">
        <v>14</v>
      </c>
      <c r="D14" s="5">
        <v>3</v>
      </c>
      <c r="E14" s="5">
        <v>3</v>
      </c>
      <c r="F14" s="5">
        <v>3</v>
      </c>
      <c r="G14" s="6">
        <f t="shared" si="1"/>
        <v>31.523642732049037</v>
      </c>
      <c r="H14" s="6">
        <f t="shared" si="0"/>
        <v>26.899128268991284</v>
      </c>
      <c r="I14" s="6">
        <f t="shared" si="0"/>
        <v>31.259044862518092</v>
      </c>
    </row>
    <row r="15" spans="2:9" ht="17.25" customHeight="1">
      <c r="B15" s="5">
        <v>160224</v>
      </c>
      <c r="C15" s="5" t="s">
        <v>15</v>
      </c>
      <c r="D15" s="5">
        <v>1</v>
      </c>
      <c r="E15" s="5">
        <v>1</v>
      </c>
      <c r="F15" s="5">
        <v>2</v>
      </c>
      <c r="G15" s="6">
        <f t="shared" si="1"/>
        <v>10.507880910683012</v>
      </c>
      <c r="H15" s="6">
        <f t="shared" si="0"/>
        <v>8.9663760896637612</v>
      </c>
      <c r="I15" s="6">
        <f t="shared" si="0"/>
        <v>20.839363241678726</v>
      </c>
    </row>
    <row r="16" spans="2:9" ht="17.25" customHeight="1">
      <c r="B16" s="5">
        <v>160280</v>
      </c>
      <c r="C16" s="5" t="s">
        <v>16</v>
      </c>
      <c r="D16" s="5">
        <v>0.75</v>
      </c>
      <c r="E16" s="5">
        <v>1</v>
      </c>
      <c r="F16" s="5">
        <v>0.75</v>
      </c>
      <c r="G16" s="6">
        <f t="shared" si="1"/>
        <v>7.8809106830122593</v>
      </c>
      <c r="H16" s="6">
        <f t="shared" si="0"/>
        <v>8.9663760896637612</v>
      </c>
      <c r="I16" s="6">
        <f t="shared" si="0"/>
        <v>7.814761215629523</v>
      </c>
    </row>
    <row r="17" spans="2:9" ht="17.25" customHeight="1">
      <c r="B17" s="5">
        <v>160775</v>
      </c>
      <c r="C17" s="5" t="s">
        <v>17</v>
      </c>
      <c r="D17" s="5">
        <v>2</v>
      </c>
      <c r="E17" s="5"/>
      <c r="F17" s="5">
        <v>2</v>
      </c>
      <c r="G17" s="6">
        <f t="shared" si="1"/>
        <v>21.015761821366024</v>
      </c>
      <c r="H17" s="6">
        <f t="shared" si="0"/>
        <v>0</v>
      </c>
      <c r="I17" s="6">
        <f t="shared" si="0"/>
        <v>20.839363241678726</v>
      </c>
    </row>
    <row r="18" spans="2:9" ht="17.25" customHeight="1">
      <c r="B18" s="5">
        <v>160911</v>
      </c>
      <c r="C18" s="5" t="s">
        <v>18</v>
      </c>
      <c r="D18" s="5">
        <v>0</v>
      </c>
      <c r="E18" s="5">
        <v>1.6</v>
      </c>
      <c r="F18" s="5"/>
      <c r="G18" s="6">
        <f t="shared" si="1"/>
        <v>0</v>
      </c>
      <c r="H18" s="6">
        <f t="shared" si="0"/>
        <v>14.346201743462016</v>
      </c>
      <c r="I18" s="6">
        <f t="shared" si="0"/>
        <v>0</v>
      </c>
    </row>
    <row r="19" spans="2:9" ht="17.25" customHeight="1">
      <c r="B19" s="5">
        <v>160007</v>
      </c>
      <c r="C19" s="5" t="s">
        <v>19</v>
      </c>
      <c r="D19" s="5">
        <v>0.75</v>
      </c>
      <c r="E19" s="5">
        <v>0.9</v>
      </c>
      <c r="F19" s="5">
        <v>0.75</v>
      </c>
      <c r="G19" s="6">
        <f t="shared" si="1"/>
        <v>7.8809106830122593</v>
      </c>
      <c r="H19" s="6">
        <f t="shared" si="0"/>
        <v>8.0697384806973851</v>
      </c>
      <c r="I19" s="6">
        <f t="shared" si="0"/>
        <v>7.814761215629523</v>
      </c>
    </row>
    <row r="20" spans="2:9" ht="17.25" customHeight="1">
      <c r="B20" s="5">
        <v>160727</v>
      </c>
      <c r="C20" s="5" t="s">
        <v>20</v>
      </c>
      <c r="D20" s="5">
        <v>0.8</v>
      </c>
      <c r="E20" s="5">
        <v>1</v>
      </c>
      <c r="F20" s="5">
        <v>1.25</v>
      </c>
      <c r="G20" s="6">
        <f>+D20/D$21*G$21</f>
        <v>8.4063047285464094</v>
      </c>
      <c r="H20" s="6">
        <f t="shared" si="0"/>
        <v>8.9663760896637612</v>
      </c>
      <c r="I20" s="6">
        <f t="shared" si="0"/>
        <v>13.024602026049203</v>
      </c>
    </row>
    <row r="21" spans="2:9" ht="17.25" customHeight="1">
      <c r="B21" s="5"/>
      <c r="C21" s="5"/>
      <c r="D21" s="24">
        <f>SUM(D7:D20)</f>
        <v>171.3</v>
      </c>
      <c r="E21" s="24">
        <f t="shared" ref="E21:F21" si="2">SUM(E7:E20)</f>
        <v>200.75</v>
      </c>
      <c r="F21" s="24">
        <f t="shared" si="2"/>
        <v>172.75</v>
      </c>
      <c r="G21" s="24">
        <v>1800</v>
      </c>
      <c r="H21" s="24">
        <v>1800</v>
      </c>
      <c r="I21" s="24">
        <v>1800</v>
      </c>
    </row>
    <row r="22" spans="2:9" ht="17.25" customHeight="1">
      <c r="B22" s="24" t="s">
        <v>51</v>
      </c>
      <c r="C22" s="5"/>
      <c r="D22" s="5"/>
      <c r="E22" s="5"/>
      <c r="F22" s="5"/>
      <c r="G22" s="5"/>
      <c r="H22" s="5"/>
      <c r="I22" s="5"/>
    </row>
    <row r="23" spans="2:9" ht="17.25" customHeight="1">
      <c r="B23" s="5" t="s">
        <v>50</v>
      </c>
      <c r="C23" s="5"/>
      <c r="D23" s="5">
        <f>+D21</f>
        <v>171.3</v>
      </c>
      <c r="E23" s="5">
        <f t="shared" ref="E23:F23" si="3">+E21</f>
        <v>200.75</v>
      </c>
      <c r="F23" s="5">
        <f t="shared" si="3"/>
        <v>172.75</v>
      </c>
      <c r="G23" s="6">
        <f>+D23/D$32*G$32</f>
        <v>1757.9247434435576</v>
      </c>
      <c r="H23" s="6">
        <f t="shared" ref="H23:I31" si="4">+E23/E$32*H$32</f>
        <v>1749.3706429124709</v>
      </c>
      <c r="I23" s="6">
        <f t="shared" si="4"/>
        <v>1765.7580919931854</v>
      </c>
    </row>
    <row r="24" spans="2:9" ht="17.25" customHeight="1">
      <c r="B24" s="5">
        <v>160732</v>
      </c>
      <c r="C24" s="5" t="s">
        <v>21</v>
      </c>
      <c r="D24" s="5">
        <v>1</v>
      </c>
      <c r="E24" s="5">
        <v>0</v>
      </c>
      <c r="F24" s="5">
        <v>1.3</v>
      </c>
      <c r="G24" s="6">
        <f t="shared" ref="G24:G31" si="5">+D24/D$32*G$32</f>
        <v>10.262257696693274</v>
      </c>
      <c r="H24" s="6">
        <f t="shared" si="4"/>
        <v>0</v>
      </c>
      <c r="I24" s="6">
        <f t="shared" si="4"/>
        <v>13.287904599659283</v>
      </c>
    </row>
    <row r="25" spans="2:9" ht="17.25" customHeight="1">
      <c r="B25" s="5">
        <v>160108</v>
      </c>
      <c r="C25" s="5" t="s">
        <v>22</v>
      </c>
      <c r="D25" s="5">
        <v>0.6</v>
      </c>
      <c r="E25" s="5">
        <v>1.4</v>
      </c>
      <c r="F25" s="6">
        <v>1</v>
      </c>
      <c r="G25" s="6">
        <f t="shared" si="5"/>
        <v>6.1573546180159626</v>
      </c>
      <c r="H25" s="6">
        <f t="shared" si="4"/>
        <v>12.199845081332299</v>
      </c>
      <c r="I25" s="6">
        <f t="shared" si="4"/>
        <v>10.221465076660987</v>
      </c>
    </row>
    <row r="26" spans="2:9" ht="17.25" customHeight="1">
      <c r="B26" s="5">
        <v>160612</v>
      </c>
      <c r="C26" s="5" t="s">
        <v>23</v>
      </c>
      <c r="D26" s="5">
        <v>2.25</v>
      </c>
      <c r="E26" s="5">
        <v>0</v>
      </c>
      <c r="F26" s="6">
        <v>1</v>
      </c>
      <c r="G26" s="6">
        <f t="shared" si="5"/>
        <v>23.090079817559861</v>
      </c>
      <c r="H26" s="6">
        <f t="shared" si="4"/>
        <v>0</v>
      </c>
      <c r="I26" s="6">
        <f t="shared" si="4"/>
        <v>10.221465076660987</v>
      </c>
    </row>
    <row r="27" spans="2:9" ht="17.25" customHeight="1">
      <c r="B27" s="5">
        <v>160774</v>
      </c>
      <c r="C27" s="5" t="s">
        <v>24</v>
      </c>
      <c r="D27" s="5">
        <v>0.05</v>
      </c>
      <c r="E27" s="5">
        <v>0</v>
      </c>
      <c r="F27" s="5">
        <v>0.05</v>
      </c>
      <c r="G27" s="6">
        <f t="shared" si="5"/>
        <v>0.51311288483466366</v>
      </c>
      <c r="H27" s="6">
        <f t="shared" si="4"/>
        <v>0</v>
      </c>
      <c r="I27" s="6">
        <f t="shared" si="4"/>
        <v>0.51107325383304936</v>
      </c>
    </row>
    <row r="28" spans="2:9" ht="17.25" customHeight="1">
      <c r="B28" s="5">
        <v>160235</v>
      </c>
      <c r="C28" s="5" t="s">
        <v>25</v>
      </c>
      <c r="D28" s="5">
        <v>0.2</v>
      </c>
      <c r="E28" s="5">
        <v>0.3</v>
      </c>
      <c r="F28" s="5">
        <v>0</v>
      </c>
      <c r="G28" s="6">
        <f t="shared" si="5"/>
        <v>2.0524515393386547</v>
      </c>
      <c r="H28" s="6">
        <f t="shared" si="4"/>
        <v>2.61425251742835</v>
      </c>
      <c r="I28" s="6">
        <f t="shared" si="4"/>
        <v>0</v>
      </c>
    </row>
    <row r="29" spans="2:9" ht="17.25" customHeight="1">
      <c r="B29" s="5">
        <v>161871</v>
      </c>
      <c r="C29" s="5" t="s">
        <v>26</v>
      </c>
      <c r="D29" s="5">
        <v>0</v>
      </c>
      <c r="E29" s="5">
        <v>1.6</v>
      </c>
      <c r="F29" s="5">
        <v>0</v>
      </c>
      <c r="G29" s="6">
        <f t="shared" si="5"/>
        <v>0</v>
      </c>
      <c r="H29" s="6">
        <f t="shared" si="4"/>
        <v>13.942680092951202</v>
      </c>
      <c r="I29" s="6">
        <f t="shared" si="4"/>
        <v>0</v>
      </c>
    </row>
    <row r="30" spans="2:9" ht="17.25" customHeight="1">
      <c r="B30" s="5">
        <v>160327</v>
      </c>
      <c r="C30" s="5" t="s">
        <v>27</v>
      </c>
      <c r="D30" s="5">
        <v>0</v>
      </c>
      <c r="E30" s="5">
        <v>0.7</v>
      </c>
      <c r="F30" s="5">
        <v>0</v>
      </c>
      <c r="G30" s="6">
        <f t="shared" si="5"/>
        <v>0</v>
      </c>
      <c r="H30" s="6">
        <f t="shared" si="4"/>
        <v>6.0999225406661495</v>
      </c>
      <c r="I30" s="6">
        <f t="shared" si="4"/>
        <v>0</v>
      </c>
    </row>
    <row r="31" spans="2:9" ht="17.25" customHeight="1">
      <c r="B31" s="5">
        <v>165421</v>
      </c>
      <c r="C31" s="5" t="s">
        <v>28</v>
      </c>
      <c r="D31" s="5">
        <v>0</v>
      </c>
      <c r="E31" s="5">
        <v>1.81</v>
      </c>
      <c r="F31" s="5">
        <v>0</v>
      </c>
      <c r="G31" s="6">
        <f t="shared" si="5"/>
        <v>0</v>
      </c>
      <c r="H31" s="6">
        <f t="shared" si="4"/>
        <v>15.772656855151045</v>
      </c>
      <c r="I31" s="6">
        <f t="shared" si="4"/>
        <v>0</v>
      </c>
    </row>
    <row r="32" spans="2:9" ht="21" customHeight="1" thickBot="1">
      <c r="B32" s="46" t="s">
        <v>29</v>
      </c>
      <c r="C32" s="47"/>
      <c r="D32" s="25">
        <f>SUM(D23:D31)</f>
        <v>175.4</v>
      </c>
      <c r="E32" s="25">
        <f t="shared" ref="E32:F32" si="6">SUM(E23:E31)</f>
        <v>206.56</v>
      </c>
      <c r="F32" s="25">
        <f t="shared" si="6"/>
        <v>176.10000000000002</v>
      </c>
      <c r="G32" s="25">
        <v>1800</v>
      </c>
      <c r="H32" s="25">
        <v>1800</v>
      </c>
      <c r="I32" s="25">
        <v>1800</v>
      </c>
    </row>
  </sheetData>
  <mergeCells count="5">
    <mergeCell ref="B32:C32"/>
    <mergeCell ref="B2:E2"/>
    <mergeCell ref="B3:E3"/>
    <mergeCell ref="B4:E4"/>
    <mergeCell ref="B5:E5"/>
  </mergeCells>
  <pageMargins left="0.70866141732283472" right="0.70866141732283472" top="0.74803149606299213" bottom="0.74803149606299213" header="0.31496062992125984" footer="0.31496062992125984"/>
  <pageSetup paperSize="8" scale="1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Formulation</vt:lpstr>
      <vt:lpstr>Weighing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C</dc:creator>
  <cp:lastModifiedBy>Sreekanth C</cp:lastModifiedBy>
  <cp:lastPrinted>2022-02-21T10:30:38Z</cp:lastPrinted>
  <dcterms:created xsi:type="dcterms:W3CDTF">2022-02-21T10:00:46Z</dcterms:created>
  <dcterms:modified xsi:type="dcterms:W3CDTF">2023-02-22T04:34:46Z</dcterms:modified>
</cp:coreProperties>
</file>