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eekanth.c\OneDrive - Apollo Tyres Limited\Desktop\Results - Sreekanth\"/>
    </mc:Choice>
  </mc:AlternateContent>
  <bookViews>
    <workbookView xWindow="0" yWindow="0" windowWidth="19200" windowHeight="663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4" i="1" l="1"/>
  <c r="L74" i="1"/>
  <c r="M74" i="1"/>
  <c r="J74" i="1"/>
  <c r="F73" i="1" l="1"/>
  <c r="E73" i="1"/>
  <c r="D73" i="1"/>
  <c r="F72" i="1"/>
  <c r="E72" i="1"/>
  <c r="D72" i="1"/>
  <c r="D61" i="1" l="1"/>
  <c r="E61" i="1"/>
  <c r="F61" i="1"/>
  <c r="C61" i="1"/>
  <c r="F62" i="1"/>
  <c r="E62" i="1"/>
  <c r="D62" i="1"/>
  <c r="C62" i="1"/>
  <c r="D50" i="1" l="1"/>
  <c r="E50" i="1"/>
  <c r="F50" i="1"/>
  <c r="C50" i="1"/>
  <c r="D34" i="1"/>
  <c r="E34" i="1"/>
  <c r="F34" i="1"/>
  <c r="C34" i="1"/>
  <c r="F51" i="1"/>
  <c r="E51" i="1"/>
  <c r="D51" i="1"/>
  <c r="C51" i="1"/>
  <c r="F26" i="1" l="1"/>
  <c r="E26" i="1"/>
  <c r="D26" i="1"/>
  <c r="C26" i="1"/>
</calcChain>
</file>

<file path=xl/sharedStrings.xml><?xml version="1.0" encoding="utf-8"?>
<sst xmlns="http://schemas.openxmlformats.org/spreadsheetml/2006/main" count="120" uniqueCount="61">
  <si>
    <t>RM Code</t>
  </si>
  <si>
    <t>RM Description</t>
  </si>
  <si>
    <t>22LP24A1</t>
  </si>
  <si>
    <t>22LP24A2</t>
  </si>
  <si>
    <t>22LP24A3</t>
  </si>
  <si>
    <t>22LP24A4</t>
  </si>
  <si>
    <t>Special Grade ( Dirt Free) RSS - IV</t>
  </si>
  <si>
    <t>PBD-High Cis Ni</t>
  </si>
  <si>
    <t>SBR 1502</t>
  </si>
  <si>
    <t>X150056</t>
  </si>
  <si>
    <t>BC2207</t>
  </si>
  <si>
    <t>N550</t>
  </si>
  <si>
    <t>N 330 Carbon Black</t>
  </si>
  <si>
    <t>N 339 Carbon Black</t>
  </si>
  <si>
    <t>RAE Process oil, Free of labeling</t>
  </si>
  <si>
    <t>Aliphatic resin</t>
  </si>
  <si>
    <t>PF Resin (25 kg bags)</t>
  </si>
  <si>
    <t>Zinc Oxide -Indirect</t>
  </si>
  <si>
    <t>Stearic acid</t>
  </si>
  <si>
    <t>162502A</t>
  </si>
  <si>
    <t>Ozone Protecting Wax PE</t>
  </si>
  <si>
    <t>Antioxidant 6PPD</t>
  </si>
  <si>
    <t>Antioxidant TMQ</t>
  </si>
  <si>
    <t>Sulphur Soluble Fg No.1 0.5% Oil Based</t>
  </si>
  <si>
    <t>Accelerator - DPG</t>
  </si>
  <si>
    <t>Accelerator - DCBS</t>
  </si>
  <si>
    <t>Accelerator TBBS</t>
  </si>
  <si>
    <t>Accelerator CBS</t>
  </si>
  <si>
    <t xml:space="preserve">PVI - Retarder </t>
  </si>
  <si>
    <t>E'</t>
  </si>
  <si>
    <t>Tan D</t>
  </si>
  <si>
    <t>Physical Properties (Unaged)-160 deg, 15 min</t>
  </si>
  <si>
    <t>Hardness(Shore A)</t>
  </si>
  <si>
    <t>100% Modulus(MPa)</t>
  </si>
  <si>
    <t>200% Modulus(MPa)</t>
  </si>
  <si>
    <t>300% Modulus(MPa)</t>
  </si>
  <si>
    <t xml:space="preserve">Tensile strength(MPa) </t>
  </si>
  <si>
    <t xml:space="preserve">Elongation at break (% ) </t>
  </si>
  <si>
    <t xml:space="preserve">Tear strength (N/mm) </t>
  </si>
  <si>
    <t>TS*EB</t>
  </si>
  <si>
    <t>Energy @ break / thickness (J/mm)</t>
  </si>
  <si>
    <t>Bulk Tear,  (N)</t>
  </si>
  <si>
    <t>Physical Properties (aged)-160 deg, 15 min</t>
  </si>
  <si>
    <t>E' (MPa)</t>
  </si>
  <si>
    <t>E" (MPa)</t>
  </si>
  <si>
    <t>Tan delta</t>
  </si>
  <si>
    <t>Loss Complience ( MPa-1)</t>
  </si>
  <si>
    <r>
      <t>Dynamic Properties(@70</t>
    </r>
    <r>
      <rPr>
        <vertAlign val="superscript"/>
        <sz val="14"/>
        <color indexed="36"/>
        <rFont val="Arial"/>
        <family val="2"/>
      </rPr>
      <t>0</t>
    </r>
    <r>
      <rPr>
        <sz val="14"/>
        <color indexed="36"/>
        <rFont val="Arial"/>
        <family val="2"/>
      </rPr>
      <t>C,Static strain:0.05%&amp;Dyn.strain:0.02%</t>
    </r>
    <r>
      <rPr>
        <b/>
        <sz val="14"/>
        <color indexed="36"/>
        <rFont val="Arial"/>
        <family val="2"/>
      </rPr>
      <t>)</t>
    </r>
  </si>
  <si>
    <t>Rheometer properties cure@160°C/30 minutes</t>
  </si>
  <si>
    <t>Min Torque (dNm)</t>
  </si>
  <si>
    <t>Max Torque (dNm)</t>
  </si>
  <si>
    <t>D torque (dNm)</t>
  </si>
  <si>
    <t>TS2(Mins)</t>
  </si>
  <si>
    <t>TC10 (mins)</t>
  </si>
  <si>
    <t>TC15 (Mins)</t>
  </si>
  <si>
    <t>TC25(Mins)</t>
  </si>
  <si>
    <t>TC40(Mins)</t>
  </si>
  <si>
    <t>TC50(Mins)</t>
  </si>
  <si>
    <t>TC90(Mins)</t>
  </si>
  <si>
    <t>Fatigue To Failure</t>
  </si>
  <si>
    <t>No. of cycles (avg of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</si>
</sst>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134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7030A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vertAlign val="superscript"/>
      <sz val="14"/>
      <color indexed="36"/>
      <name val="Arial"/>
      <family val="2"/>
    </font>
    <font>
      <sz val="14"/>
      <color indexed="36"/>
      <name val="Arial"/>
      <family val="2"/>
    </font>
    <font>
      <b/>
      <sz val="14"/>
      <color indexed="36"/>
      <name val="Arial"/>
      <family val="2"/>
    </font>
    <font>
      <sz val="14"/>
      <color indexed="8"/>
      <name val="Arial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" fillId="0" borderId="0"/>
  </cellStyleXfs>
  <cellXfs count="52">
    <xf numFmtId="0" fontId="0" fillId="0" borderId="0" xfId="0"/>
    <xf numFmtId="0" fontId="5" fillId="2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" fontId="6" fillId="0" borderId="1" xfId="0" applyNumberFormat="1" applyFont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1" xfId="1" applyFont="1" applyBorder="1" applyAlignment="1">
      <alignment horizontal="center" vertical="center"/>
    </xf>
    <xf numFmtId="1" fontId="8" fillId="0" borderId="1" xfId="4" applyNumberFormat="1" applyFont="1" applyFill="1" applyBorder="1" applyAlignment="1">
      <alignment horizontal="center" vertical="center"/>
    </xf>
    <xf numFmtId="164" fontId="8" fillId="0" borderId="1" xfId="4" applyNumberFormat="1" applyFont="1" applyFill="1" applyBorder="1" applyAlignment="1">
      <alignment horizontal="center" vertical="center"/>
    </xf>
    <xf numFmtId="164" fontId="8" fillId="0" borderId="1" xfId="1" applyNumberFormat="1" applyFont="1" applyFill="1" applyBorder="1" applyAlignment="1">
      <alignment horizontal="center" vertical="center"/>
    </xf>
    <xf numFmtId="1" fontId="8" fillId="0" borderId="1" xfId="1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1" fontId="9" fillId="0" borderId="4" xfId="0" applyNumberFormat="1" applyFont="1" applyFill="1" applyBorder="1" applyAlignment="1">
      <alignment horizontal="center" vertical="center"/>
    </xf>
    <xf numFmtId="1" fontId="8" fillId="0" borderId="5" xfId="1" applyNumberFormat="1" applyFont="1" applyBorder="1" applyAlignment="1">
      <alignment horizontal="center" vertical="center"/>
    </xf>
    <xf numFmtId="1" fontId="8" fillId="0" borderId="6" xfId="1" applyNumberFormat="1" applyFont="1" applyBorder="1" applyAlignment="1">
      <alignment horizontal="center" vertical="center"/>
    </xf>
    <xf numFmtId="164" fontId="8" fillId="0" borderId="7" xfId="1" applyNumberFormat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1" fontId="8" fillId="0" borderId="7" xfId="1" applyNumberFormat="1" applyFont="1" applyBorder="1" applyAlignment="1">
      <alignment horizontal="center" vertical="center"/>
    </xf>
    <xf numFmtId="1" fontId="8" fillId="0" borderId="1" xfId="1" applyNumberFormat="1" applyFont="1" applyBorder="1" applyAlignment="1">
      <alignment horizontal="center" vertical="center"/>
    </xf>
    <xf numFmtId="164" fontId="8" fillId="0" borderId="8" xfId="1" applyNumberFormat="1" applyFont="1" applyBorder="1" applyAlignment="1">
      <alignment horizontal="center" vertical="center"/>
    </xf>
    <xf numFmtId="2" fontId="13" fillId="0" borderId="1" xfId="5" applyNumberFormat="1" applyFont="1" applyFill="1" applyBorder="1" applyAlignment="1">
      <alignment horizontal="center" vertical="center"/>
    </xf>
    <xf numFmtId="165" fontId="13" fillId="0" borderId="1" xfId="5" applyNumberFormat="1" applyFont="1" applyFill="1" applyBorder="1" applyAlignment="1">
      <alignment horizontal="center" vertical="center"/>
    </xf>
    <xf numFmtId="0" fontId="13" fillId="0" borderId="1" xfId="5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5" fontId="9" fillId="0" borderId="1" xfId="5" applyNumberFormat="1" applyFont="1" applyFill="1" applyBorder="1" applyAlignment="1">
      <alignment horizontal="center" vertical="center"/>
    </xf>
    <xf numFmtId="0" fontId="8" fillId="0" borderId="9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1" fontId="8" fillId="0" borderId="8" xfId="1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7" fillId="0" borderId="10" xfId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8" fillId="0" borderId="11" xfId="1" applyFont="1" applyBorder="1" applyAlignment="1">
      <alignment horizontal="left" vertical="center"/>
    </xf>
    <xf numFmtId="0" fontId="8" fillId="0" borderId="12" xfId="1" applyFont="1" applyBorder="1" applyAlignment="1">
      <alignment horizontal="left" vertical="center"/>
    </xf>
    <xf numFmtId="0" fontId="8" fillId="0" borderId="13" xfId="1" applyFont="1" applyBorder="1" applyAlignment="1">
      <alignment horizontal="left" vertical="center"/>
    </xf>
  </cellXfs>
  <cellStyles count="6">
    <cellStyle name="Normal" xfId="0" builtinId="0"/>
    <cellStyle name="Normal 2 14" xfId="1"/>
    <cellStyle name="Normal 2 14 2" xfId="4"/>
    <cellStyle name="Normal 3" xfId="2"/>
    <cellStyle name="Normal 3 2" xfId="3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topLeftCell="B13" zoomScale="90" zoomScaleNormal="90" workbookViewId="0">
      <selection activeCell="N12" sqref="N12"/>
    </sheetView>
  </sheetViews>
  <sheetFormatPr defaultRowHeight="18.75"/>
  <cols>
    <col min="1" max="1" width="21.28515625" style="11" customWidth="1"/>
    <col min="2" max="2" width="38.42578125" style="10" customWidth="1"/>
    <col min="3" max="6" width="22.42578125" style="10" customWidth="1"/>
    <col min="7" max="9" width="9.140625" style="10"/>
    <col min="10" max="13" width="10.7109375" style="10" hidden="1" customWidth="1"/>
    <col min="14" max="16384" width="9.140625" style="10"/>
  </cols>
  <sheetData>
    <row r="1" spans="1:6" s="2" customFormat="1" ht="30.75" customHeight="1">
      <c r="A1" s="1"/>
      <c r="B1" s="1"/>
      <c r="C1" s="38"/>
      <c r="D1" s="38"/>
      <c r="E1" s="38"/>
      <c r="F1" s="38"/>
    </row>
    <row r="2" spans="1:6" s="5" customFormat="1" ht="22.5" customHeight="1">
      <c r="A2" s="1" t="s">
        <v>0</v>
      </c>
      <c r="B2" s="1" t="s">
        <v>1</v>
      </c>
      <c r="C2" s="3"/>
      <c r="D2" s="3"/>
      <c r="E2" s="4"/>
      <c r="F2" s="4"/>
    </row>
    <row r="3" spans="1:6" s="5" customFormat="1" ht="22.5" customHeight="1">
      <c r="A3" s="1"/>
      <c r="B3" s="1"/>
      <c r="C3" s="3" t="s">
        <v>2</v>
      </c>
      <c r="D3" s="3" t="s">
        <v>3</v>
      </c>
      <c r="E3" s="3" t="s">
        <v>4</v>
      </c>
      <c r="F3" s="3" t="s">
        <v>5</v>
      </c>
    </row>
    <row r="4" spans="1:6">
      <c r="A4" s="6">
        <v>121003</v>
      </c>
      <c r="B4" s="7" t="s">
        <v>6</v>
      </c>
      <c r="C4" s="8">
        <v>40</v>
      </c>
      <c r="D4" s="9">
        <v>45</v>
      </c>
      <c r="E4" s="9">
        <v>45</v>
      </c>
      <c r="F4" s="9">
        <v>45</v>
      </c>
    </row>
    <row r="5" spans="1:6">
      <c r="A5" s="6">
        <v>131247</v>
      </c>
      <c r="B5" s="7" t="s">
        <v>7</v>
      </c>
      <c r="C5" s="8">
        <v>50</v>
      </c>
      <c r="D5" s="9">
        <v>55</v>
      </c>
      <c r="E5" s="9">
        <v>55</v>
      </c>
      <c r="F5" s="9">
        <v>55</v>
      </c>
    </row>
    <row r="6" spans="1:6">
      <c r="A6" s="6">
        <v>131502</v>
      </c>
      <c r="B6" s="7" t="s">
        <v>8</v>
      </c>
      <c r="C6" s="8">
        <v>10</v>
      </c>
      <c r="D6" s="8"/>
      <c r="E6" s="8"/>
      <c r="F6" s="8"/>
    </row>
    <row r="7" spans="1:6">
      <c r="A7" s="6" t="s">
        <v>9</v>
      </c>
      <c r="B7" s="7" t="s">
        <v>10</v>
      </c>
      <c r="C7" s="8"/>
      <c r="D7" s="9">
        <v>36</v>
      </c>
      <c r="E7" s="9">
        <v>25</v>
      </c>
      <c r="F7" s="9">
        <v>26</v>
      </c>
    </row>
    <row r="8" spans="1:6">
      <c r="A8" s="6"/>
      <c r="B8" s="7" t="s">
        <v>11</v>
      </c>
      <c r="C8" s="8"/>
      <c r="D8" s="9"/>
      <c r="E8" s="9">
        <v>13</v>
      </c>
      <c r="F8" s="9"/>
    </row>
    <row r="9" spans="1:6">
      <c r="A9" s="6">
        <v>150445</v>
      </c>
      <c r="B9" s="7" t="s">
        <v>12</v>
      </c>
      <c r="C9" s="8"/>
      <c r="D9" s="8"/>
      <c r="E9" s="8"/>
      <c r="F9" s="9">
        <v>10</v>
      </c>
    </row>
    <row r="10" spans="1:6">
      <c r="A10" s="6">
        <v>150708</v>
      </c>
      <c r="B10" s="7" t="s">
        <v>13</v>
      </c>
      <c r="C10" s="8">
        <v>48</v>
      </c>
      <c r="D10" s="8"/>
      <c r="E10" s="8"/>
      <c r="F10" s="8"/>
    </row>
    <row r="11" spans="1:6">
      <c r="A11" s="6">
        <v>140203</v>
      </c>
      <c r="B11" s="7" t="s">
        <v>14</v>
      </c>
      <c r="C11" s="8">
        <v>6</v>
      </c>
      <c r="D11" s="9"/>
      <c r="E11" s="9"/>
      <c r="F11" s="9"/>
    </row>
    <row r="12" spans="1:6">
      <c r="A12" s="6">
        <v>160825</v>
      </c>
      <c r="B12" s="7" t="s">
        <v>15</v>
      </c>
      <c r="C12" s="8">
        <v>1</v>
      </c>
      <c r="D12" s="8">
        <v>1</v>
      </c>
      <c r="E12" s="8">
        <v>1</v>
      </c>
      <c r="F12" s="8">
        <v>1</v>
      </c>
    </row>
    <row r="13" spans="1:6">
      <c r="A13" s="6">
        <v>160775</v>
      </c>
      <c r="B13" s="7" t="s">
        <v>16</v>
      </c>
      <c r="C13" s="8">
        <v>1</v>
      </c>
      <c r="D13" s="8">
        <v>2</v>
      </c>
      <c r="E13" s="8">
        <v>2</v>
      </c>
      <c r="F13" s="8">
        <v>2</v>
      </c>
    </row>
    <row r="14" spans="1:6">
      <c r="A14" s="6">
        <v>160514</v>
      </c>
      <c r="B14" s="7" t="s">
        <v>17</v>
      </c>
      <c r="C14" s="8">
        <v>3</v>
      </c>
      <c r="D14" s="9">
        <v>4</v>
      </c>
      <c r="E14" s="9">
        <v>4</v>
      </c>
      <c r="F14" s="9">
        <v>4</v>
      </c>
    </row>
    <row r="15" spans="1:6">
      <c r="A15" s="6">
        <v>160224</v>
      </c>
      <c r="B15" s="7" t="s">
        <v>18</v>
      </c>
      <c r="C15" s="8">
        <v>2</v>
      </c>
      <c r="D15" s="8">
        <v>2</v>
      </c>
      <c r="E15" s="8">
        <v>2</v>
      </c>
      <c r="F15" s="8">
        <v>2</v>
      </c>
    </row>
    <row r="16" spans="1:6">
      <c r="A16" s="6" t="s">
        <v>19</v>
      </c>
      <c r="B16" s="7" t="s">
        <v>20</v>
      </c>
      <c r="C16" s="8">
        <v>2</v>
      </c>
      <c r="D16" s="8">
        <v>2</v>
      </c>
      <c r="E16" s="8">
        <v>2</v>
      </c>
      <c r="F16" s="8">
        <v>2</v>
      </c>
    </row>
    <row r="17" spans="1:6">
      <c r="A17" s="6">
        <v>160727</v>
      </c>
      <c r="B17" s="7" t="s">
        <v>21</v>
      </c>
      <c r="C17" s="8">
        <v>3.5</v>
      </c>
      <c r="D17" s="8">
        <v>3.5</v>
      </c>
      <c r="E17" s="8">
        <v>3.5</v>
      </c>
      <c r="F17" s="8">
        <v>3.5</v>
      </c>
    </row>
    <row r="18" spans="1:6">
      <c r="A18" s="6">
        <v>160280</v>
      </c>
      <c r="B18" s="7" t="s">
        <v>22</v>
      </c>
      <c r="C18" s="8">
        <v>2</v>
      </c>
      <c r="D18" s="8">
        <v>2</v>
      </c>
      <c r="E18" s="8">
        <v>2</v>
      </c>
      <c r="F18" s="8">
        <v>2</v>
      </c>
    </row>
    <row r="19" spans="1:6">
      <c r="A19" s="6">
        <v>160108</v>
      </c>
      <c r="B19" s="7" t="s">
        <v>23</v>
      </c>
      <c r="C19" s="8">
        <v>1.4</v>
      </c>
      <c r="D19" s="9">
        <v>1.3</v>
      </c>
      <c r="E19" s="9">
        <v>1.3</v>
      </c>
      <c r="F19" s="9">
        <v>1.3</v>
      </c>
    </row>
    <row r="20" spans="1:6">
      <c r="A20" s="6">
        <v>160146</v>
      </c>
      <c r="B20" s="7" t="s">
        <v>24</v>
      </c>
      <c r="C20" s="8">
        <v>0.2</v>
      </c>
      <c r="D20" s="8">
        <v>0.2</v>
      </c>
      <c r="E20" s="8"/>
      <c r="F20" s="8"/>
    </row>
    <row r="21" spans="1:6">
      <c r="A21" s="6">
        <v>160200</v>
      </c>
      <c r="B21" s="7" t="s">
        <v>25</v>
      </c>
      <c r="C21" s="8"/>
      <c r="D21" s="8"/>
      <c r="E21" s="8">
        <v>0.6</v>
      </c>
      <c r="F21" s="8">
        <v>0.6</v>
      </c>
    </row>
    <row r="22" spans="1:6">
      <c r="A22" s="6">
        <v>160732</v>
      </c>
      <c r="B22" s="7" t="s">
        <v>26</v>
      </c>
      <c r="C22" s="8"/>
      <c r="D22" s="8"/>
      <c r="E22" s="8">
        <v>0.6</v>
      </c>
      <c r="F22" s="8">
        <v>0.6</v>
      </c>
    </row>
    <row r="23" spans="1:6">
      <c r="A23" s="6">
        <v>160327</v>
      </c>
      <c r="B23" s="7" t="s">
        <v>27</v>
      </c>
      <c r="C23" s="8">
        <v>0.6</v>
      </c>
      <c r="D23" s="8">
        <v>0.6</v>
      </c>
      <c r="E23" s="8"/>
      <c r="F23" s="8"/>
    </row>
    <row r="24" spans="1:6">
      <c r="A24" s="6">
        <v>160774</v>
      </c>
      <c r="B24" s="7" t="s">
        <v>28</v>
      </c>
      <c r="C24" s="8">
        <v>0.3</v>
      </c>
      <c r="D24" s="8">
        <v>0.3</v>
      </c>
      <c r="E24" s="8">
        <v>0.2</v>
      </c>
      <c r="F24" s="8">
        <v>0.2</v>
      </c>
    </row>
    <row r="25" spans="1:6">
      <c r="A25" s="6"/>
      <c r="B25" s="7"/>
      <c r="C25" s="8"/>
      <c r="D25" s="8"/>
      <c r="E25" s="8"/>
      <c r="F25" s="8"/>
    </row>
    <row r="26" spans="1:6">
      <c r="A26" s="6"/>
      <c r="B26" s="7"/>
      <c r="C26" s="8">
        <f>SUM(C4:C24)</f>
        <v>171</v>
      </c>
      <c r="D26" s="8">
        <f>SUM(D4:D25)</f>
        <v>154.9</v>
      </c>
      <c r="E26" s="8">
        <f>SUM(E4:E25)</f>
        <v>157.19999999999999</v>
      </c>
      <c r="F26" s="8">
        <f>SUM(F4:F25)</f>
        <v>155.19999999999999</v>
      </c>
    </row>
    <row r="28" spans="1:6">
      <c r="A28" s="6"/>
      <c r="B28" s="7" t="s">
        <v>29</v>
      </c>
      <c r="C28" s="6">
        <v>100</v>
      </c>
      <c r="D28" s="6">
        <v>90</v>
      </c>
      <c r="E28" s="6">
        <v>90</v>
      </c>
      <c r="F28" s="6">
        <v>95</v>
      </c>
    </row>
    <row r="29" spans="1:6">
      <c r="A29" s="6"/>
      <c r="B29" s="7" t="s">
        <v>30</v>
      </c>
      <c r="C29" s="6">
        <v>100</v>
      </c>
      <c r="D29" s="6">
        <v>130</v>
      </c>
      <c r="E29" s="6">
        <v>145</v>
      </c>
      <c r="F29" s="6">
        <v>140</v>
      </c>
    </row>
    <row r="31" spans="1:6">
      <c r="A31" s="39" t="s">
        <v>48</v>
      </c>
      <c r="B31" s="40"/>
      <c r="C31" s="3" t="s">
        <v>2</v>
      </c>
      <c r="D31" s="3" t="s">
        <v>3</v>
      </c>
      <c r="E31" s="3" t="s">
        <v>4</v>
      </c>
      <c r="F31" s="3" t="s">
        <v>5</v>
      </c>
    </row>
    <row r="32" spans="1:6">
      <c r="A32" s="41" t="s">
        <v>49</v>
      </c>
      <c r="B32" s="42" t="s">
        <v>49</v>
      </c>
      <c r="C32" s="19">
        <v>2.21</v>
      </c>
      <c r="D32" s="15">
        <v>2.04</v>
      </c>
      <c r="E32" s="15">
        <v>1.97</v>
      </c>
      <c r="F32" s="15">
        <v>2.14</v>
      </c>
    </row>
    <row r="33" spans="1:6">
      <c r="A33" s="41" t="s">
        <v>50</v>
      </c>
      <c r="B33" s="42" t="s">
        <v>50</v>
      </c>
      <c r="C33" s="19">
        <v>11.48</v>
      </c>
      <c r="D33" s="15">
        <v>10.97</v>
      </c>
      <c r="E33" s="15">
        <v>12.29</v>
      </c>
      <c r="F33" s="15">
        <v>12.13</v>
      </c>
    </row>
    <row r="34" spans="1:6">
      <c r="A34" s="41" t="s">
        <v>51</v>
      </c>
      <c r="B34" s="42" t="s">
        <v>51</v>
      </c>
      <c r="C34" s="19">
        <f>+C33-C32</f>
        <v>9.27</v>
      </c>
      <c r="D34" s="15">
        <f t="shared" ref="D34:F34" si="0">+D33-D32</f>
        <v>8.93</v>
      </c>
      <c r="E34" s="15">
        <f t="shared" si="0"/>
        <v>10.319999999999999</v>
      </c>
      <c r="F34" s="15">
        <f t="shared" si="0"/>
        <v>9.99</v>
      </c>
    </row>
    <row r="35" spans="1:6">
      <c r="A35" s="41" t="s">
        <v>52</v>
      </c>
      <c r="B35" s="42" t="s">
        <v>52</v>
      </c>
      <c r="C35" s="19">
        <v>4.8099999999999996</v>
      </c>
      <c r="D35" s="16">
        <v>4.97</v>
      </c>
      <c r="E35" s="16">
        <v>5.14</v>
      </c>
      <c r="F35" s="16">
        <v>5.03</v>
      </c>
    </row>
    <row r="36" spans="1:6">
      <c r="A36" s="41" t="s">
        <v>53</v>
      </c>
      <c r="B36" s="42" t="s">
        <v>53</v>
      </c>
      <c r="C36" s="19">
        <v>3.92</v>
      </c>
      <c r="D36" s="16">
        <v>4.09</v>
      </c>
      <c r="E36" s="16">
        <v>4.2300000000000004</v>
      </c>
      <c r="F36" s="16">
        <v>4.1500000000000004</v>
      </c>
    </row>
    <row r="37" spans="1:6">
      <c r="A37" s="41" t="s">
        <v>54</v>
      </c>
      <c r="B37" s="42" t="s">
        <v>54</v>
      </c>
      <c r="C37" s="19">
        <v>4.46</v>
      </c>
      <c r="D37" s="16">
        <v>4.5999999999999996</v>
      </c>
      <c r="E37" s="16">
        <v>4.82</v>
      </c>
      <c r="F37" s="16">
        <v>4.6900000000000004</v>
      </c>
    </row>
    <row r="38" spans="1:6">
      <c r="A38" s="41" t="s">
        <v>55</v>
      </c>
      <c r="B38" s="42" t="s">
        <v>55</v>
      </c>
      <c r="C38" s="19">
        <v>4.9400000000000004</v>
      </c>
      <c r="D38" s="31">
        <v>5.0599999999999996</v>
      </c>
      <c r="E38" s="31">
        <v>5.44</v>
      </c>
      <c r="F38" s="31">
        <v>5.28</v>
      </c>
    </row>
    <row r="39" spans="1:6">
      <c r="A39" s="41" t="s">
        <v>56</v>
      </c>
      <c r="B39" s="42"/>
      <c r="C39" s="19">
        <v>5.4</v>
      </c>
      <c r="D39" s="15">
        <v>5.5</v>
      </c>
      <c r="E39" s="15">
        <v>6.02</v>
      </c>
      <c r="F39" s="15">
        <v>5.85</v>
      </c>
    </row>
    <row r="40" spans="1:6">
      <c r="A40" s="41" t="s">
        <v>57</v>
      </c>
      <c r="B40" s="42" t="s">
        <v>57</v>
      </c>
      <c r="C40" s="19">
        <v>5.7</v>
      </c>
      <c r="D40" s="15">
        <v>5.8</v>
      </c>
      <c r="E40" s="15">
        <v>6.39</v>
      </c>
      <c r="F40" s="15">
        <v>6.2</v>
      </c>
    </row>
    <row r="41" spans="1:6">
      <c r="A41" s="41" t="s">
        <v>58</v>
      </c>
      <c r="B41" s="42" t="s">
        <v>58</v>
      </c>
      <c r="C41" s="19">
        <v>8.25</v>
      </c>
      <c r="D41" s="15">
        <v>8.2799999999999994</v>
      </c>
      <c r="E41" s="15">
        <v>9.14</v>
      </c>
      <c r="F41" s="15">
        <v>8.85</v>
      </c>
    </row>
    <row r="42" spans="1:6" s="12" customFormat="1">
      <c r="A42" s="39" t="s">
        <v>31</v>
      </c>
      <c r="B42" s="40"/>
      <c r="C42" s="3" t="s">
        <v>2</v>
      </c>
      <c r="D42" s="3" t="s">
        <v>3</v>
      </c>
      <c r="E42" s="3" t="s">
        <v>4</v>
      </c>
      <c r="F42" s="3" t="s">
        <v>5</v>
      </c>
    </row>
    <row r="43" spans="1:6" s="12" customFormat="1" ht="18.75" customHeight="1">
      <c r="A43" s="41" t="s">
        <v>32</v>
      </c>
      <c r="B43" s="42" t="s">
        <v>32</v>
      </c>
      <c r="C43" s="26">
        <v>53.9</v>
      </c>
      <c r="D43" s="14">
        <v>51</v>
      </c>
      <c r="E43" s="14">
        <v>53.3</v>
      </c>
      <c r="F43" s="14">
        <v>53.2</v>
      </c>
    </row>
    <row r="44" spans="1:6" s="12" customFormat="1" ht="18.75" customHeight="1">
      <c r="A44" s="41" t="s">
        <v>33</v>
      </c>
      <c r="B44" s="42" t="s">
        <v>33</v>
      </c>
      <c r="C44" s="19">
        <v>1.34</v>
      </c>
      <c r="D44" s="15">
        <v>1.21</v>
      </c>
      <c r="E44" s="15">
        <v>1.44</v>
      </c>
      <c r="F44" s="15">
        <v>1.37</v>
      </c>
    </row>
    <row r="45" spans="1:6" s="12" customFormat="1" ht="18.75" customHeight="1">
      <c r="A45" s="41" t="s">
        <v>34</v>
      </c>
      <c r="B45" s="42" t="s">
        <v>34</v>
      </c>
      <c r="C45" s="19">
        <v>3.08</v>
      </c>
      <c r="D45" s="15">
        <v>2.5499999999999998</v>
      </c>
      <c r="E45" s="15">
        <v>3.5</v>
      </c>
      <c r="F45" s="15">
        <v>3.05</v>
      </c>
    </row>
    <row r="46" spans="1:6" s="12" customFormat="1" ht="18.75" customHeight="1">
      <c r="A46" s="41" t="s">
        <v>35</v>
      </c>
      <c r="B46" s="42" t="s">
        <v>35</v>
      </c>
      <c r="C46" s="19">
        <v>6.26</v>
      </c>
      <c r="D46" s="16">
        <v>5.13</v>
      </c>
      <c r="E46" s="16">
        <v>7.02</v>
      </c>
      <c r="F46" s="16">
        <v>6.17</v>
      </c>
    </row>
    <row r="47" spans="1:6" s="12" customFormat="1" ht="18.75" customHeight="1">
      <c r="A47" s="41" t="s">
        <v>36</v>
      </c>
      <c r="B47" s="42" t="s">
        <v>36</v>
      </c>
      <c r="C47" s="19">
        <v>21.34</v>
      </c>
      <c r="D47" s="16">
        <v>21.72</v>
      </c>
      <c r="E47" s="16">
        <v>21.58</v>
      </c>
      <c r="F47" s="16">
        <v>22.62</v>
      </c>
    </row>
    <row r="48" spans="1:6" s="12" customFormat="1" ht="18.75" customHeight="1">
      <c r="A48" s="41" t="s">
        <v>37</v>
      </c>
      <c r="B48" s="42" t="s">
        <v>37</v>
      </c>
      <c r="C48" s="13">
        <v>673</v>
      </c>
      <c r="D48" s="17">
        <v>719</v>
      </c>
      <c r="E48" s="17">
        <v>628</v>
      </c>
      <c r="F48" s="17">
        <v>631</v>
      </c>
    </row>
    <row r="49" spans="1:6" s="12" customFormat="1" ht="18.75" customHeight="1">
      <c r="A49" s="41" t="s">
        <v>38</v>
      </c>
      <c r="B49" s="42" t="s">
        <v>38</v>
      </c>
      <c r="C49" s="26">
        <v>82.85</v>
      </c>
      <c r="D49" s="18">
        <v>83.54</v>
      </c>
      <c r="E49" s="18">
        <v>49.38</v>
      </c>
      <c r="F49" s="18">
        <v>82.87</v>
      </c>
    </row>
    <row r="50" spans="1:6" s="12" customFormat="1" ht="18.75" customHeight="1">
      <c r="A50" s="41" t="s">
        <v>39</v>
      </c>
      <c r="B50" s="42" t="s">
        <v>39</v>
      </c>
      <c r="C50" s="17">
        <f>+C48*C47</f>
        <v>14361.82</v>
      </c>
      <c r="D50" s="17">
        <f t="shared" ref="D50:F50" si="1">+D48*D47</f>
        <v>15616.679999999998</v>
      </c>
      <c r="E50" s="17">
        <f t="shared" si="1"/>
        <v>13552.24</v>
      </c>
      <c r="F50" s="17">
        <f t="shared" si="1"/>
        <v>14273.220000000001</v>
      </c>
    </row>
    <row r="51" spans="1:6" s="12" customFormat="1" ht="18.75" customHeight="1">
      <c r="A51" s="41" t="s">
        <v>40</v>
      </c>
      <c r="B51" s="42" t="s">
        <v>40</v>
      </c>
      <c r="C51" s="19">
        <f>21.06/2.46</f>
        <v>8.5609756097560972</v>
      </c>
      <c r="D51" s="19">
        <f>21.77/2.49</f>
        <v>8.7429718875501994</v>
      </c>
      <c r="E51" s="19">
        <f>18.44/2.33</f>
        <v>7.9141630901287554</v>
      </c>
      <c r="F51" s="19">
        <f>20.67/2.59</f>
        <v>7.9806949806949818</v>
      </c>
    </row>
    <row r="52" spans="1:6" s="12" customFormat="1" ht="18">
      <c r="A52" s="43" t="s">
        <v>41</v>
      </c>
      <c r="B52" s="44" t="s">
        <v>41</v>
      </c>
      <c r="C52" s="20"/>
      <c r="D52" s="20"/>
      <c r="E52" s="20"/>
      <c r="F52" s="20"/>
    </row>
    <row r="53" spans="1:6" s="12" customFormat="1">
      <c r="A53" s="39" t="s">
        <v>42</v>
      </c>
      <c r="B53" s="40"/>
      <c r="C53" s="3" t="s">
        <v>2</v>
      </c>
      <c r="D53" s="3" t="s">
        <v>3</v>
      </c>
      <c r="E53" s="3" t="s">
        <v>4</v>
      </c>
      <c r="F53" s="3" t="s">
        <v>5</v>
      </c>
    </row>
    <row r="54" spans="1:6" s="12" customFormat="1" ht="18.75" customHeight="1">
      <c r="A54" s="41" t="s">
        <v>32</v>
      </c>
      <c r="B54" s="42" t="s">
        <v>32</v>
      </c>
      <c r="C54" s="21">
        <v>59.7</v>
      </c>
      <c r="D54" s="22">
        <v>55.7</v>
      </c>
      <c r="E54" s="22">
        <v>56.7</v>
      </c>
      <c r="F54" s="22">
        <v>56.9</v>
      </c>
    </row>
    <row r="55" spans="1:6" s="12" customFormat="1" ht="18.75" customHeight="1">
      <c r="A55" s="41" t="s">
        <v>33</v>
      </c>
      <c r="B55" s="42" t="s">
        <v>33</v>
      </c>
      <c r="C55" s="23">
        <v>2.04</v>
      </c>
      <c r="D55" s="19">
        <v>1.76</v>
      </c>
      <c r="E55" s="19">
        <v>2.0299999999999998</v>
      </c>
      <c r="F55" s="19">
        <v>1.91</v>
      </c>
    </row>
    <row r="56" spans="1:6" s="12" customFormat="1" ht="18.75" customHeight="1">
      <c r="A56" s="41" t="s">
        <v>34</v>
      </c>
      <c r="B56" s="42" t="s">
        <v>34</v>
      </c>
      <c r="C56" s="23">
        <v>5.08</v>
      </c>
      <c r="D56" s="19">
        <v>4.24</v>
      </c>
      <c r="E56" s="19">
        <v>5.2</v>
      </c>
      <c r="F56" s="19">
        <v>4.76</v>
      </c>
    </row>
    <row r="57" spans="1:6" s="12" customFormat="1" ht="18.75" customHeight="1">
      <c r="A57" s="41" t="s">
        <v>35</v>
      </c>
      <c r="B57" s="42" t="s">
        <v>35</v>
      </c>
      <c r="C57" s="23">
        <v>9.52</v>
      </c>
      <c r="D57" s="19">
        <v>8</v>
      </c>
      <c r="E57" s="19">
        <v>9.6199999999999992</v>
      </c>
      <c r="F57" s="19">
        <v>8.9600000000000009</v>
      </c>
    </row>
    <row r="58" spans="1:6" s="12" customFormat="1" ht="18.75" customHeight="1">
      <c r="A58" s="41" t="s">
        <v>36</v>
      </c>
      <c r="B58" s="42" t="s">
        <v>36</v>
      </c>
      <c r="C58" s="23">
        <v>18.649999999999999</v>
      </c>
      <c r="D58" s="19">
        <v>17.91</v>
      </c>
      <c r="E58" s="19">
        <v>17.78</v>
      </c>
      <c r="F58" s="19">
        <v>17.010000000000002</v>
      </c>
    </row>
    <row r="59" spans="1:6" s="12" customFormat="1" ht="18.75" customHeight="1">
      <c r="A59" s="41" t="s">
        <v>37</v>
      </c>
      <c r="B59" s="42" t="s">
        <v>37</v>
      </c>
      <c r="C59" s="24">
        <v>510</v>
      </c>
      <c r="D59" s="13">
        <v>534</v>
      </c>
      <c r="E59" s="13">
        <v>487</v>
      </c>
      <c r="F59" s="13">
        <v>474</v>
      </c>
    </row>
    <row r="60" spans="1:6" s="12" customFormat="1" ht="18.75" customHeight="1">
      <c r="A60" s="41" t="s">
        <v>38</v>
      </c>
      <c r="B60" s="42" t="s">
        <v>38</v>
      </c>
      <c r="C60" s="25">
        <v>46.52</v>
      </c>
      <c r="D60" s="26">
        <v>44.58</v>
      </c>
      <c r="E60" s="26">
        <v>42.7</v>
      </c>
      <c r="F60" s="26">
        <v>45.01</v>
      </c>
    </row>
    <row r="61" spans="1:6" s="12" customFormat="1" ht="18.75" customHeight="1">
      <c r="A61" s="41" t="s">
        <v>39</v>
      </c>
      <c r="B61" s="42" t="s">
        <v>39</v>
      </c>
      <c r="C61" s="26">
        <f>+C59*C58</f>
        <v>9511.5</v>
      </c>
      <c r="D61" s="26">
        <f t="shared" ref="D61:F61" si="2">+D59*D58</f>
        <v>9563.94</v>
      </c>
      <c r="E61" s="26">
        <f t="shared" si="2"/>
        <v>8658.86</v>
      </c>
      <c r="F61" s="26">
        <f t="shared" si="2"/>
        <v>8062.7400000000007</v>
      </c>
    </row>
    <row r="62" spans="1:6" s="12" customFormat="1" ht="18.75" customHeight="1">
      <c r="A62" s="41" t="s">
        <v>40</v>
      </c>
      <c r="B62" s="42" t="s">
        <v>40</v>
      </c>
      <c r="C62" s="27">
        <f>13.84/2.32</f>
        <v>5.9655172413793105</v>
      </c>
      <c r="D62" s="19">
        <f>13.75/2.35</f>
        <v>5.8510638297872335</v>
      </c>
      <c r="E62" s="19">
        <f>12.84/2.37</f>
        <v>5.4177215189873413</v>
      </c>
      <c r="F62" s="19">
        <f>11.11/2.3</f>
        <v>4.8304347826086955</v>
      </c>
    </row>
    <row r="63" spans="1:6" s="12" customFormat="1" ht="18.75" customHeight="1">
      <c r="A63" s="47" t="s">
        <v>59</v>
      </c>
      <c r="B63" s="48"/>
      <c r="C63" s="27"/>
      <c r="D63" s="19"/>
      <c r="E63" s="19"/>
      <c r="F63" s="19"/>
    </row>
    <row r="64" spans="1:6" s="12" customFormat="1" ht="18.75" customHeight="1">
      <c r="A64" s="35" t="s">
        <v>60</v>
      </c>
      <c r="B64" s="36"/>
      <c r="C64" s="37">
        <v>501640.66666666669</v>
      </c>
      <c r="D64" s="26">
        <v>616765.5</v>
      </c>
      <c r="E64" s="26">
        <v>685343</v>
      </c>
      <c r="F64" s="26">
        <v>551103.16666666663</v>
      </c>
    </row>
    <row r="65" spans="1:13" s="12" customFormat="1" ht="18.75" customHeight="1">
      <c r="A65" s="35"/>
      <c r="B65" s="36"/>
      <c r="C65" s="27"/>
      <c r="D65" s="19"/>
      <c r="E65" s="19"/>
      <c r="F65" s="19"/>
    </row>
    <row r="66" spans="1:13" s="12" customFormat="1" ht="22.5" customHeight="1">
      <c r="A66" s="45" t="s">
        <v>47</v>
      </c>
      <c r="B66" s="46"/>
      <c r="C66" s="3" t="s">
        <v>2</v>
      </c>
      <c r="D66" s="3" t="s">
        <v>3</v>
      </c>
      <c r="E66" s="3" t="s">
        <v>4</v>
      </c>
      <c r="F66" s="3" t="s">
        <v>5</v>
      </c>
    </row>
    <row r="67" spans="1:13" s="12" customFormat="1" ht="18" customHeight="1">
      <c r="A67" s="41" t="s">
        <v>43</v>
      </c>
      <c r="B67" s="49" t="s">
        <v>43</v>
      </c>
      <c r="C67" s="28">
        <v>3.85</v>
      </c>
      <c r="D67" s="28">
        <v>3.47</v>
      </c>
      <c r="E67" s="28">
        <v>3.61</v>
      </c>
      <c r="F67" s="28">
        <v>3.47</v>
      </c>
    </row>
    <row r="68" spans="1:13" s="12" customFormat="1" ht="18" customHeight="1">
      <c r="A68" s="41" t="s">
        <v>44</v>
      </c>
      <c r="B68" s="49" t="s">
        <v>44</v>
      </c>
      <c r="C68" s="28">
        <v>0.83799999999999997</v>
      </c>
      <c r="D68" s="28">
        <v>0.64300000000000002</v>
      </c>
      <c r="E68" s="28">
        <v>0.52400000000000002</v>
      </c>
      <c r="F68" s="28">
        <v>0.53200000000000003</v>
      </c>
      <c r="J68" s="12">
        <v>685343</v>
      </c>
      <c r="K68" s="12">
        <v>273878</v>
      </c>
      <c r="L68" s="12">
        <v>685343</v>
      </c>
      <c r="M68" s="12">
        <v>55385</v>
      </c>
    </row>
    <row r="69" spans="1:13" s="12" customFormat="1" ht="18" customHeight="1">
      <c r="A69" s="41" t="s">
        <v>45</v>
      </c>
      <c r="B69" s="49" t="s">
        <v>45</v>
      </c>
      <c r="C69" s="34">
        <v>0.218</v>
      </c>
      <c r="D69" s="34">
        <v>0.186</v>
      </c>
      <c r="E69" s="29">
        <v>0.14599999999999999</v>
      </c>
      <c r="F69" s="29">
        <v>0.154</v>
      </c>
      <c r="J69" s="12">
        <v>685343</v>
      </c>
      <c r="K69" s="12">
        <v>685343</v>
      </c>
      <c r="L69" s="12">
        <v>685343</v>
      </c>
      <c r="M69" s="12">
        <v>685343</v>
      </c>
    </row>
    <row r="70" spans="1:13" s="12" customFormat="1" ht="18" customHeight="1" thickBot="1">
      <c r="A70" s="50" t="s">
        <v>46</v>
      </c>
      <c r="B70" s="51" t="s">
        <v>46</v>
      </c>
      <c r="C70" s="30">
        <v>5.3999999999999999E-2</v>
      </c>
      <c r="D70" s="30">
        <v>5.1700000000000003E-2</v>
      </c>
      <c r="E70" s="30">
        <v>3.9399999999999998E-2</v>
      </c>
      <c r="F70" s="30">
        <v>4.3299999999999998E-2</v>
      </c>
      <c r="J70" s="12">
        <v>95603</v>
      </c>
      <c r="K70" s="12">
        <v>685343</v>
      </c>
      <c r="L70" s="12">
        <v>685343</v>
      </c>
      <c r="M70" s="12">
        <v>685343</v>
      </c>
    </row>
    <row r="71" spans="1:13">
      <c r="J71" s="12">
        <v>685343</v>
      </c>
      <c r="K71" s="12">
        <v>685343</v>
      </c>
      <c r="L71" s="12">
        <v>685343</v>
      </c>
      <c r="M71" s="10">
        <v>509862</v>
      </c>
    </row>
    <row r="72" spans="1:13" ht="21">
      <c r="B72" s="32" t="s">
        <v>29</v>
      </c>
      <c r="C72" s="32"/>
      <c r="D72" s="33">
        <f>+(D67-$C67)/$C67*100</f>
        <v>-9.8701298701298672</v>
      </c>
      <c r="E72" s="33">
        <f>+(E67-$C67)/$C67*100</f>
        <v>-6.2337662337662394</v>
      </c>
      <c r="F72" s="33">
        <f>+(F67-$C67)/$C67*100</f>
        <v>-9.8701298701298672</v>
      </c>
      <c r="J72" s="10">
        <v>172869</v>
      </c>
      <c r="K72" s="12">
        <v>685343</v>
      </c>
      <c r="L72" s="12">
        <v>685343</v>
      </c>
      <c r="M72" s="12">
        <v>685343</v>
      </c>
    </row>
    <row r="73" spans="1:13" ht="21">
      <c r="B73" s="32" t="s">
        <v>30</v>
      </c>
      <c r="C73" s="32"/>
      <c r="D73" s="33">
        <f>+($C69-D69)/$C69*100</f>
        <v>14.678899082568808</v>
      </c>
      <c r="E73" s="33">
        <f>+($C69-E69)/$C69*100</f>
        <v>33.027522935779821</v>
      </c>
      <c r="F73" s="33">
        <f>+($C69-F69)/$C69*100</f>
        <v>29.357798165137616</v>
      </c>
      <c r="J73" s="12">
        <v>685343</v>
      </c>
      <c r="K73" s="12">
        <v>685343</v>
      </c>
      <c r="L73" s="12">
        <v>685343</v>
      </c>
      <c r="M73" s="12">
        <v>685343</v>
      </c>
    </row>
    <row r="74" spans="1:13">
      <c r="J74" s="10">
        <f>AVERAGE(J68:J73)</f>
        <v>501640.66666666669</v>
      </c>
      <c r="K74" s="10">
        <f t="shared" ref="K74:M74" si="3">AVERAGE(K68:K73)</f>
        <v>616765.5</v>
      </c>
      <c r="L74" s="10">
        <f t="shared" si="3"/>
        <v>685343</v>
      </c>
      <c r="M74" s="10">
        <f t="shared" si="3"/>
        <v>551103.16666666663</v>
      </c>
    </row>
  </sheetData>
  <mergeCells count="39">
    <mergeCell ref="A67:B67"/>
    <mergeCell ref="A68:B68"/>
    <mergeCell ref="A69:B69"/>
    <mergeCell ref="A70:B7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39:B39"/>
    <mergeCell ref="A61:B61"/>
    <mergeCell ref="A62:B62"/>
    <mergeCell ref="A66:B66"/>
    <mergeCell ref="A56:B56"/>
    <mergeCell ref="A57:B57"/>
    <mergeCell ref="A58:B58"/>
    <mergeCell ref="A59:B59"/>
    <mergeCell ref="A60:B60"/>
    <mergeCell ref="A63:B63"/>
    <mergeCell ref="A51:B51"/>
    <mergeCell ref="A52:B52"/>
    <mergeCell ref="A53:B53"/>
    <mergeCell ref="A54:B54"/>
    <mergeCell ref="A55:B55"/>
    <mergeCell ref="A46:B46"/>
    <mergeCell ref="A47:B47"/>
    <mergeCell ref="A48:B48"/>
    <mergeCell ref="A49:B49"/>
    <mergeCell ref="A50:B50"/>
    <mergeCell ref="C1:F1"/>
    <mergeCell ref="A42:B42"/>
    <mergeCell ref="A43:B43"/>
    <mergeCell ref="A44:B44"/>
    <mergeCell ref="A45:B4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Sreekanth C</dc:creator>
  <cp:lastModifiedBy>Sreekanth C</cp:lastModifiedBy>
  <cp:lastPrinted>2022-04-12T13:55:17Z</cp:lastPrinted>
  <dcterms:created xsi:type="dcterms:W3CDTF">2022-04-12T13:48:27Z</dcterms:created>
  <dcterms:modified xsi:type="dcterms:W3CDTF">2023-02-22T04:42:25Z</dcterms:modified>
</cp:coreProperties>
</file>