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tabRatio="798"/>
  </bookViews>
  <sheets>
    <sheet name="Phase - III" sheetId="5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5" l="1"/>
  <c r="E31" i="5"/>
  <c r="L62" i="5" l="1"/>
  <c r="K62" i="5"/>
  <c r="J62" i="5"/>
  <c r="I62" i="5"/>
  <c r="G62" i="5"/>
  <c r="F62" i="5"/>
  <c r="D62" i="5"/>
  <c r="L37" i="5"/>
  <c r="K37" i="5"/>
  <c r="J37" i="5"/>
  <c r="I37" i="5"/>
  <c r="G37" i="5"/>
  <c r="D37" i="5"/>
  <c r="L36" i="5"/>
  <c r="K36" i="5"/>
  <c r="J36" i="5"/>
  <c r="I36" i="5"/>
  <c r="G36" i="5"/>
  <c r="D36" i="5"/>
  <c r="L35" i="5"/>
  <c r="K35" i="5"/>
  <c r="J35" i="5"/>
  <c r="I35" i="5"/>
  <c r="G35" i="5"/>
  <c r="D35" i="5"/>
  <c r="K31" i="5"/>
  <c r="J31" i="5"/>
  <c r="I31" i="5"/>
  <c r="G31" i="5"/>
  <c r="F31" i="5"/>
  <c r="D31" i="5"/>
  <c r="L18" i="5"/>
  <c r="L31" i="5" s="1"/>
</calcChain>
</file>

<file path=xl/sharedStrings.xml><?xml version="1.0" encoding="utf-8"?>
<sst xmlns="http://schemas.openxmlformats.org/spreadsheetml/2006/main" count="82" uniqueCount="79">
  <si>
    <t>Compound Evaluation Report</t>
  </si>
  <si>
    <t>Compound Code:</t>
  </si>
  <si>
    <t>121003A</t>
  </si>
  <si>
    <t>RSS3 local</t>
  </si>
  <si>
    <t>SBR1502</t>
  </si>
  <si>
    <t>TSR 10</t>
  </si>
  <si>
    <t>PBD - Ni/Co</t>
  </si>
  <si>
    <t>PBD - Nd</t>
  </si>
  <si>
    <t>N134</t>
  </si>
  <si>
    <t>N330</t>
  </si>
  <si>
    <t>Zinc Oxide</t>
  </si>
  <si>
    <t xml:space="preserve">Stearic Acid </t>
  </si>
  <si>
    <t>162502A</t>
  </si>
  <si>
    <t>Ozone protecting wax</t>
  </si>
  <si>
    <t>Antioxident - 6PPD</t>
  </si>
  <si>
    <t>TMQ</t>
  </si>
  <si>
    <t>Rubber Peptiser 40% DBD</t>
  </si>
  <si>
    <t>DCPD resin</t>
  </si>
  <si>
    <t>Sulphur Soluble Fg No.1 0.5% Oil Based</t>
  </si>
  <si>
    <t>TBBS</t>
  </si>
  <si>
    <t>CBS</t>
  </si>
  <si>
    <t>DPG</t>
  </si>
  <si>
    <t>Retarder - PVI</t>
  </si>
  <si>
    <t>Total</t>
  </si>
  <si>
    <t>Mixing sequence</t>
  </si>
  <si>
    <t>Compound Cost /kg</t>
  </si>
  <si>
    <t>Compound Cost/Vol</t>
  </si>
  <si>
    <t>Specific Gravity</t>
  </si>
  <si>
    <t>Test Parameters</t>
  </si>
  <si>
    <t>Mooney properties at 135°C</t>
  </si>
  <si>
    <t>ML(1+1.5)</t>
  </si>
  <si>
    <t>Mooney Scorch</t>
  </si>
  <si>
    <t>Rheometer properties cure@160°C/15 minutes</t>
  </si>
  <si>
    <t>Min Torque (dNm)</t>
  </si>
  <si>
    <t>Max Torque (dNm)</t>
  </si>
  <si>
    <t>TS2(Mins)</t>
  </si>
  <si>
    <t>TC10 (mins)</t>
  </si>
  <si>
    <t>TC15 (Mins)</t>
  </si>
  <si>
    <t>TC25(Mins)</t>
  </si>
  <si>
    <t>TC40(Mins)</t>
  </si>
  <si>
    <t>TC50(Mins)</t>
  </si>
  <si>
    <t>TC90(Mins)</t>
  </si>
  <si>
    <t>Physical Properties (Unaged)-160 deg, 15 min</t>
  </si>
  <si>
    <t>Hardness(Shore A)</t>
  </si>
  <si>
    <t>100% Modulus(MPa)</t>
  </si>
  <si>
    <t>200% Modulus(MPa)</t>
  </si>
  <si>
    <t>300% Modulus(MPa)</t>
  </si>
  <si>
    <t xml:space="preserve">Tensile strength(MPa) </t>
  </si>
  <si>
    <t xml:space="preserve">Elongation at break (% ) </t>
  </si>
  <si>
    <t xml:space="preserve">Tear strength (N/mm) </t>
  </si>
  <si>
    <t>TS * EB</t>
  </si>
  <si>
    <t>Energy @ break / thickness (J/mm)</t>
  </si>
  <si>
    <r>
      <t>Dynamic Properties(</t>
    </r>
    <r>
      <rPr>
        <sz val="10"/>
        <color rgb="FF7030A0"/>
        <rFont val="Cambria"/>
        <family val="1"/>
      </rPr>
      <t>@70</t>
    </r>
    <r>
      <rPr>
        <vertAlign val="superscript"/>
        <sz val="10"/>
        <color rgb="FF7030A0"/>
        <rFont val="Cambria"/>
        <family val="1"/>
      </rPr>
      <t>0</t>
    </r>
    <r>
      <rPr>
        <sz val="10"/>
        <color rgb="FF7030A0"/>
        <rFont val="Cambria"/>
        <family val="1"/>
      </rPr>
      <t>C,Static strain:0.05%&amp;Dyn.strain:0.02%</t>
    </r>
    <r>
      <rPr>
        <b/>
        <sz val="10"/>
        <color rgb="FF7030A0"/>
        <rFont val="Cambria"/>
        <family val="1"/>
      </rPr>
      <t>)</t>
    </r>
  </si>
  <si>
    <t>E' (MPa)</t>
  </si>
  <si>
    <t>E" (MPa)</t>
  </si>
  <si>
    <t>Tan delta</t>
  </si>
  <si>
    <t>Loss Complience ( MPa-1)</t>
  </si>
  <si>
    <t>RM code</t>
  </si>
  <si>
    <t>RM description</t>
  </si>
  <si>
    <t>T1</t>
  </si>
  <si>
    <t>T2</t>
  </si>
  <si>
    <t>T3</t>
  </si>
  <si>
    <t>Ref</t>
  </si>
  <si>
    <t>Ref (Repeat)</t>
  </si>
  <si>
    <t>T1(Repeat)</t>
  </si>
  <si>
    <t>T4</t>
  </si>
  <si>
    <t>T5</t>
  </si>
  <si>
    <t>21LP 33-1</t>
  </si>
  <si>
    <t>21LP 33.2</t>
  </si>
  <si>
    <t>21LP 33.3</t>
  </si>
  <si>
    <t>21LP 33.4</t>
  </si>
  <si>
    <t>21LP 33.5</t>
  </si>
  <si>
    <t>21LP 33.6</t>
  </si>
  <si>
    <t>21LP 33.7</t>
  </si>
  <si>
    <t>Hydrazide (with rubber mastication)</t>
  </si>
  <si>
    <t>DC 02 (with rubber mastication)</t>
  </si>
  <si>
    <t>N220</t>
  </si>
  <si>
    <t>Silica</t>
  </si>
  <si>
    <t>Si-266 liq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</si>
</sst>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₹&quot;\ * #,##0.00_ ;_ &quot;₹&quot;\ * \-#,##0.00_ ;_ &quot;₹&quot;\ * &quot;-&quot;??_ ;_ @_ "/>
    <numFmt numFmtId="164" formatCode="0.00_ "/>
    <numFmt numFmtId="165" formatCode="0.0"/>
    <numFmt numFmtId="167" formatCode="0.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34"/>
    </font>
    <font>
      <sz val="12"/>
      <color indexed="8"/>
      <name val="Cambria"/>
      <family val="1"/>
    </font>
    <font>
      <sz val="11"/>
      <color indexed="8"/>
      <name val="Cambria"/>
      <family val="1"/>
    </font>
    <font>
      <sz val="10"/>
      <name val="Cambria"/>
      <family val="1"/>
    </font>
    <font>
      <b/>
      <sz val="12"/>
      <name val="Cambria"/>
      <family val="1"/>
    </font>
    <font>
      <b/>
      <sz val="12"/>
      <color indexed="8"/>
      <name val="Cambria"/>
      <family val="1"/>
    </font>
    <font>
      <b/>
      <sz val="12"/>
      <color theme="1"/>
      <name val="Cambria"/>
      <family val="1"/>
    </font>
    <font>
      <sz val="10"/>
      <color theme="1"/>
      <name val="Cambria"/>
      <family val="1"/>
    </font>
    <font>
      <sz val="10"/>
      <color indexed="8"/>
      <name val="Cambria"/>
      <family val="1"/>
    </font>
    <font>
      <sz val="16"/>
      <color theme="1"/>
      <name val="Cambria"/>
      <family val="1"/>
    </font>
    <font>
      <sz val="12"/>
      <color rgb="FF7030A0"/>
      <name val="Cambria"/>
      <family val="1"/>
    </font>
    <font>
      <sz val="10"/>
      <color rgb="FF7030A0"/>
      <name val="Cambria"/>
      <family val="1"/>
    </font>
    <font>
      <vertAlign val="superscript"/>
      <sz val="10"/>
      <color rgb="FF7030A0"/>
      <name val="Cambria"/>
      <family val="1"/>
    </font>
    <font>
      <b/>
      <sz val="10"/>
      <color rgb="FF7030A0"/>
      <name val="Cambria"/>
      <family val="1"/>
    </font>
    <font>
      <sz val="10"/>
      <color theme="0"/>
      <name val="Cambria"/>
      <family val="1"/>
    </font>
    <font>
      <sz val="11"/>
      <color theme="1"/>
      <name val="Cambria"/>
      <family val="1"/>
    </font>
    <font>
      <b/>
      <sz val="1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/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 style="thin">
        <color theme="0" tint="-0.34998626667073579"/>
      </bottom>
      <diagonal/>
    </border>
  </borders>
  <cellStyleXfs count="7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16">
    <xf numFmtId="0" fontId="0" fillId="0" borderId="0" xfId="0"/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11" fillId="0" borderId="1" xfId="4" applyNumberFormat="1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44" fontId="6" fillId="0" borderId="6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167" fontId="6" fillId="0" borderId="7" xfId="0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0" fillId="0" borderId="10" xfId="0" applyNumberFormat="1" applyFont="1" applyBorder="1" applyAlignment="1">
      <alignment horizontal="center" vertical="center"/>
    </xf>
    <xf numFmtId="1" fontId="6" fillId="0" borderId="10" xfId="0" applyNumberFormat="1" applyFont="1" applyBorder="1" applyAlignment="1">
      <alignment horizontal="center" vertical="center"/>
    </xf>
    <xf numFmtId="0" fontId="11" fillId="0" borderId="10" xfId="4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horizontal="left" vertical="center"/>
    </xf>
    <xf numFmtId="0" fontId="6" fillId="0" borderId="19" xfId="0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4" fillId="0" borderId="20" xfId="0" applyFont="1" applyBorder="1" applyAlignment="1">
      <alignment vertical="center"/>
    </xf>
    <xf numFmtId="0" fontId="4" fillId="5" borderId="20" xfId="0" applyFont="1" applyFill="1" applyBorder="1" applyAlignment="1">
      <alignment vertical="center"/>
    </xf>
    <xf numFmtId="0" fontId="5" fillId="0" borderId="6" xfId="0" applyFont="1" applyBorder="1" applyAlignment="1">
      <alignment horizontal="left" vertical="center"/>
    </xf>
    <xf numFmtId="44" fontId="6" fillId="5" borderId="6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44" fontId="6" fillId="5" borderId="1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167" fontId="6" fillId="5" borderId="7" xfId="0" applyNumberFormat="1" applyFont="1" applyFill="1" applyBorder="1" applyAlignment="1">
      <alignment horizontal="right" vertical="center"/>
    </xf>
    <xf numFmtId="0" fontId="10" fillId="5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4" xfId="6" applyFont="1" applyBorder="1">
      <alignment vertical="center"/>
    </xf>
    <xf numFmtId="0" fontId="6" fillId="0" borderId="1" xfId="6" applyFont="1" applyBorder="1" applyAlignment="1">
      <alignment horizontal="left" vertical="center"/>
    </xf>
    <xf numFmtId="2" fontId="6" fillId="5" borderId="1" xfId="0" applyNumberFormat="1" applyFont="1" applyFill="1" applyBorder="1" applyAlignment="1">
      <alignment horizontal="center" vertical="center"/>
    </xf>
    <xf numFmtId="1" fontId="6" fillId="0" borderId="1" xfId="6" applyNumberFormat="1" applyFont="1" applyBorder="1" applyAlignment="1">
      <alignment horizontal="center" vertical="center"/>
    </xf>
    <xf numFmtId="1" fontId="6" fillId="5" borderId="1" xfId="6" applyNumberFormat="1" applyFont="1" applyFill="1" applyBorder="1" applyAlignment="1">
      <alignment horizontal="center" vertical="center"/>
    </xf>
    <xf numFmtId="165" fontId="6" fillId="5" borderId="1" xfId="0" applyNumberFormat="1" applyFont="1" applyFill="1" applyBorder="1" applyAlignment="1">
      <alignment horizontal="center" vertical="center"/>
    </xf>
    <xf numFmtId="1" fontId="6" fillId="5" borderId="1" xfId="0" applyNumberFormat="1" applyFont="1" applyFill="1" applyBorder="1" applyAlignment="1">
      <alignment horizontal="center" vertical="center"/>
    </xf>
    <xf numFmtId="0" fontId="11" fillId="0" borderId="8" xfId="3" applyFont="1" applyBorder="1" applyAlignment="1">
      <alignment vertical="center"/>
    </xf>
    <xf numFmtId="0" fontId="11" fillId="5" borderId="1" xfId="4" applyFont="1" applyFill="1" applyBorder="1" applyAlignment="1">
      <alignment horizontal="center" vertical="center"/>
    </xf>
    <xf numFmtId="0" fontId="11" fillId="0" borderId="5" xfId="3" applyFont="1" applyBorder="1" applyAlignment="1">
      <alignment vertical="center"/>
    </xf>
    <xf numFmtId="0" fontId="11" fillId="0" borderId="7" xfId="3" applyFont="1" applyBorder="1" applyAlignment="1">
      <alignment horizontal="left" vertical="center"/>
    </xf>
    <xf numFmtId="2" fontId="10" fillId="7" borderId="1" xfId="0" applyNumberFormat="1" applyFont="1" applyFill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5" borderId="0" xfId="0" applyFont="1" applyFill="1"/>
    <xf numFmtId="0" fontId="6" fillId="6" borderId="6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6" fontId="6" fillId="6" borderId="7" xfId="0" applyNumberFormat="1" applyFont="1" applyFill="1" applyBorder="1" applyAlignment="1">
      <alignment horizontal="center" vertical="center"/>
    </xf>
    <xf numFmtId="16" fontId="6" fillId="6" borderId="11" xfId="0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2" fontId="10" fillId="0" borderId="15" xfId="0" applyNumberFormat="1" applyFont="1" applyBorder="1" applyAlignment="1">
      <alignment horizontal="center" vertical="center"/>
    </xf>
    <xf numFmtId="2" fontId="10" fillId="5" borderId="15" xfId="0" applyNumberFormat="1" applyFont="1" applyFill="1" applyBorder="1" applyAlignment="1">
      <alignment horizontal="center" vertical="center"/>
    </xf>
    <xf numFmtId="2" fontId="10" fillId="0" borderId="16" xfId="0" applyNumberFormat="1" applyFont="1" applyBorder="1" applyAlignment="1">
      <alignment horizontal="center" vertical="center"/>
    </xf>
    <xf numFmtId="0" fontId="10" fillId="0" borderId="0" xfId="0" applyFont="1"/>
    <xf numFmtId="0" fontId="6" fillId="5" borderId="4" xfId="4" applyFont="1" applyFill="1" applyBorder="1" applyAlignment="1">
      <alignment horizontal="center" vertical="center"/>
    </xf>
    <xf numFmtId="0" fontId="6" fillId="5" borderId="1" xfId="4" applyFont="1" applyFill="1" applyBorder="1" applyAlignment="1">
      <alignment horizontal="left" vertical="center"/>
    </xf>
    <xf numFmtId="2" fontId="10" fillId="5" borderId="1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0" fillId="0" borderId="10" xfId="0" applyFont="1" applyBorder="1"/>
    <xf numFmtId="0" fontId="6" fillId="4" borderId="5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vertical="center"/>
    </xf>
    <xf numFmtId="0" fontId="8" fillId="2" borderId="18" xfId="0" applyFont="1" applyFill="1" applyBorder="1" applyAlignment="1">
      <alignment vertical="center"/>
    </xf>
    <xf numFmtId="0" fontId="8" fillId="2" borderId="23" xfId="0" applyFont="1" applyFill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1" fontId="6" fillId="0" borderId="10" xfId="6" applyNumberFormat="1" applyFont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1" fillId="5" borderId="7" xfId="4" applyFont="1" applyFill="1" applyBorder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3" fillId="0" borderId="24" xfId="6" applyFont="1" applyBorder="1">
      <alignment vertical="center"/>
    </xf>
    <xf numFmtId="0" fontId="13" fillId="0" borderId="25" xfId="6" applyFont="1" applyBorder="1">
      <alignment vertical="center"/>
    </xf>
    <xf numFmtId="0" fontId="13" fillId="0" borderId="26" xfId="6" applyFont="1" applyBorder="1">
      <alignment vertical="center"/>
    </xf>
    <xf numFmtId="0" fontId="6" fillId="0" borderId="8" xfId="6" applyFont="1" applyBorder="1">
      <alignment vertical="center"/>
    </xf>
    <xf numFmtId="0" fontId="6" fillId="0" borderId="2" xfId="6" applyFont="1" applyBorder="1">
      <alignment vertical="center"/>
    </xf>
    <xf numFmtId="0" fontId="13" fillId="0" borderId="27" xfId="6" applyFont="1" applyBorder="1">
      <alignment vertical="center"/>
    </xf>
    <xf numFmtId="0" fontId="13" fillId="0" borderId="21" xfId="6" applyFont="1" applyBorder="1">
      <alignment vertical="center"/>
    </xf>
    <xf numFmtId="0" fontId="13" fillId="0" borderId="28" xfId="6" applyFont="1" applyBorder="1">
      <alignment vertical="center"/>
    </xf>
    <xf numFmtId="0" fontId="11" fillId="0" borderId="2" xfId="3" applyFont="1" applyBorder="1" applyAlignment="1">
      <alignment vertical="center"/>
    </xf>
    <xf numFmtId="0" fontId="17" fillId="8" borderId="6" xfId="0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 wrapText="1"/>
    </xf>
    <xf numFmtId="0" fontId="11" fillId="3" borderId="1" xfId="4" applyFont="1" applyFill="1" applyBorder="1" applyAlignment="1">
      <alignment horizontal="center" vertical="center"/>
    </xf>
    <xf numFmtId="0" fontId="11" fillId="3" borderId="7" xfId="4" applyFont="1" applyFill="1" applyBorder="1" applyAlignment="1">
      <alignment horizontal="center" vertical="center"/>
    </xf>
    <xf numFmtId="2" fontId="11" fillId="3" borderId="1" xfId="4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9" fillId="6" borderId="12" xfId="0" applyFont="1" applyFill="1" applyBorder="1" applyAlignment="1">
      <alignment horizontal="center" vertical="center"/>
    </xf>
    <xf numFmtId="0" fontId="19" fillId="6" borderId="19" xfId="0" applyFont="1" applyFill="1" applyBorder="1" applyAlignment="1">
      <alignment horizontal="center" vertical="center"/>
    </xf>
    <xf numFmtId="0" fontId="19" fillId="6" borderId="13" xfId="0" applyFont="1" applyFill="1" applyBorder="1" applyAlignment="1">
      <alignment horizontal="center" vertical="center"/>
    </xf>
    <xf numFmtId="0" fontId="19" fillId="6" borderId="22" xfId="0" applyFont="1" applyFill="1" applyBorder="1" applyAlignment="1">
      <alignment horizontal="center" vertical="center"/>
    </xf>
  </cellXfs>
  <cellStyles count="7">
    <cellStyle name="Normal" xfId="0" builtinId="0"/>
    <cellStyle name="Normal 2 14" xfId="1"/>
    <cellStyle name="Normal 2 14 2" xfId="6"/>
    <cellStyle name="Normal 2 2" xfId="4"/>
    <cellStyle name="Normal 2 2 10" xfId="2"/>
    <cellStyle name="Normal 3 2" xfId="5"/>
    <cellStyle name="Normal 7" xfId="3"/>
  </cellStyles>
  <dxfs count="0"/>
  <tableStyles count="0" defaultTableStyle="TableStyleMedium2" defaultPivotStyle="PivotStyleLight16"/>
  <colors>
    <mruColors>
      <color rgb="FFF0E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eekanth.c\Desktop\Desktop\RMCD\Projects\Steer\Disp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C3">
            <v>2.9</v>
          </cell>
          <cell r="D3">
            <v>260</v>
          </cell>
          <cell r="H3">
            <v>275</v>
          </cell>
        </row>
        <row r="4">
          <cell r="C4">
            <v>5.7</v>
          </cell>
          <cell r="D4">
            <v>242</v>
          </cell>
          <cell r="H4">
            <v>257</v>
          </cell>
        </row>
        <row r="5">
          <cell r="C5">
            <v>8.6</v>
          </cell>
          <cell r="D5">
            <v>237</v>
          </cell>
          <cell r="H5">
            <v>254</v>
          </cell>
        </row>
        <row r="6">
          <cell r="C6">
            <v>11.5</v>
          </cell>
          <cell r="D6">
            <v>125</v>
          </cell>
          <cell r="H6">
            <v>131</v>
          </cell>
        </row>
        <row r="7">
          <cell r="C7">
            <v>14.4</v>
          </cell>
          <cell r="D7">
            <v>76</v>
          </cell>
          <cell r="H7">
            <v>80</v>
          </cell>
        </row>
        <row r="8">
          <cell r="C8">
            <v>17.2</v>
          </cell>
          <cell r="D8">
            <v>24</v>
          </cell>
          <cell r="H8">
            <v>40</v>
          </cell>
        </row>
        <row r="9">
          <cell r="C9">
            <v>20.100000000000001</v>
          </cell>
          <cell r="D9">
            <v>12</v>
          </cell>
          <cell r="H9">
            <v>24</v>
          </cell>
        </row>
        <row r="10">
          <cell r="C10">
            <v>23</v>
          </cell>
          <cell r="D10">
            <v>5</v>
          </cell>
          <cell r="H10">
            <v>8</v>
          </cell>
        </row>
        <row r="11">
          <cell r="C11">
            <v>25.8</v>
          </cell>
          <cell r="D11">
            <v>4</v>
          </cell>
          <cell r="H11">
            <v>6</v>
          </cell>
        </row>
        <row r="12">
          <cell r="C12">
            <v>28.7</v>
          </cell>
          <cell r="D12">
            <v>1</v>
          </cell>
          <cell r="H12">
            <v>4</v>
          </cell>
        </row>
        <row r="13">
          <cell r="C13">
            <v>31.6</v>
          </cell>
          <cell r="D13">
            <v>1</v>
          </cell>
          <cell r="H13">
            <v>1</v>
          </cell>
        </row>
        <row r="14">
          <cell r="C14">
            <v>34.4</v>
          </cell>
          <cell r="D14">
            <v>0</v>
          </cell>
          <cell r="H14">
            <v>1</v>
          </cell>
        </row>
        <row r="15">
          <cell r="C15">
            <v>37.299999999999997</v>
          </cell>
          <cell r="D15">
            <v>0</v>
          </cell>
          <cell r="H15">
            <v>0</v>
          </cell>
        </row>
        <row r="16">
          <cell r="C16">
            <v>40.200000000000003</v>
          </cell>
          <cell r="D16">
            <v>0</v>
          </cell>
          <cell r="H1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8"/>
  <sheetViews>
    <sheetView showGridLines="0" tabSelected="1" topLeftCell="B48" workbookViewId="0">
      <selection activeCell="H62" sqref="H62"/>
    </sheetView>
  </sheetViews>
  <sheetFormatPr defaultRowHeight="14.25"/>
  <cols>
    <col min="1" max="1" width="0.7109375" style="55" customWidth="1"/>
    <col min="2" max="2" width="14.85546875" style="55" customWidth="1"/>
    <col min="3" max="3" width="36.140625" style="56" bestFit="1" customWidth="1"/>
    <col min="4" max="5" width="9.7109375" style="55" customWidth="1"/>
    <col min="6" max="6" width="9.7109375" style="57" customWidth="1"/>
    <col min="7" max="12" width="9.7109375" style="55" customWidth="1"/>
    <col min="13" max="16384" width="9.140625" style="55"/>
  </cols>
  <sheetData>
    <row r="1" spans="2:12" ht="4.5" customHeight="1" thickBot="1"/>
    <row r="2" spans="2:12" s="8" customFormat="1" ht="22.5" customHeight="1">
      <c r="B2" s="109" t="s">
        <v>0</v>
      </c>
      <c r="C2" s="110"/>
      <c r="D2" s="110"/>
      <c r="E2" s="110"/>
      <c r="F2" s="110"/>
      <c r="G2" s="110"/>
      <c r="H2" s="110"/>
      <c r="I2" s="110"/>
      <c r="J2" s="110"/>
      <c r="K2" s="110"/>
      <c r="L2" s="111"/>
    </row>
    <row r="3" spans="2:12" s="8" customFormat="1" ht="22.5" customHeight="1">
      <c r="B3" s="103"/>
      <c r="C3" s="104"/>
      <c r="D3" s="104"/>
      <c r="E3" s="104"/>
      <c r="F3" s="104"/>
      <c r="G3" s="104"/>
      <c r="H3" s="104"/>
      <c r="I3" s="104"/>
      <c r="J3" s="104"/>
      <c r="K3" s="104"/>
      <c r="L3" s="105"/>
    </row>
    <row r="4" spans="2:12" s="8" customFormat="1" ht="22.5" customHeight="1" thickBot="1">
      <c r="B4" s="106" t="s">
        <v>1</v>
      </c>
      <c r="C4" s="107"/>
      <c r="D4" s="107"/>
      <c r="E4" s="107"/>
      <c r="F4" s="107"/>
      <c r="G4" s="107"/>
      <c r="H4" s="107"/>
      <c r="I4" s="107"/>
      <c r="J4" s="107"/>
      <c r="K4" s="107"/>
      <c r="L4" s="108"/>
    </row>
    <row r="5" spans="2:12" ht="18.75" customHeight="1">
      <c r="B5" s="112" t="s">
        <v>57</v>
      </c>
      <c r="C5" s="114" t="s">
        <v>58</v>
      </c>
      <c r="D5" s="58" t="s">
        <v>62</v>
      </c>
      <c r="E5" s="98" t="s">
        <v>63</v>
      </c>
      <c r="F5" s="58"/>
      <c r="G5" s="58" t="s">
        <v>59</v>
      </c>
      <c r="H5" s="98" t="s">
        <v>64</v>
      </c>
      <c r="I5" s="58" t="s">
        <v>60</v>
      </c>
      <c r="J5" s="58" t="s">
        <v>61</v>
      </c>
      <c r="K5" s="58" t="s">
        <v>65</v>
      </c>
      <c r="L5" s="59" t="s">
        <v>66</v>
      </c>
    </row>
    <row r="6" spans="2:12" ht="18.75" customHeight="1" thickBot="1">
      <c r="B6" s="113"/>
      <c r="C6" s="115"/>
      <c r="D6" s="60" t="s">
        <v>67</v>
      </c>
      <c r="E6" s="60" t="s">
        <v>67</v>
      </c>
      <c r="F6" s="60" t="s">
        <v>68</v>
      </c>
      <c r="G6" s="60" t="s">
        <v>69</v>
      </c>
      <c r="H6" s="60" t="s">
        <v>69</v>
      </c>
      <c r="I6" s="60" t="s">
        <v>70</v>
      </c>
      <c r="J6" s="60" t="s">
        <v>71</v>
      </c>
      <c r="K6" s="60" t="s">
        <v>72</v>
      </c>
      <c r="L6" s="61" t="s">
        <v>73</v>
      </c>
    </row>
    <row r="7" spans="2:12" s="67" customFormat="1" ht="12.75">
      <c r="B7" s="62" t="s">
        <v>2</v>
      </c>
      <c r="C7" s="63" t="s">
        <v>3</v>
      </c>
      <c r="D7" s="64">
        <v>65</v>
      </c>
      <c r="E7" s="64">
        <v>65</v>
      </c>
      <c r="F7" s="65">
        <v>55</v>
      </c>
      <c r="G7" s="64">
        <v>65</v>
      </c>
      <c r="H7" s="64">
        <v>65</v>
      </c>
      <c r="I7" s="64">
        <v>65</v>
      </c>
      <c r="J7" s="64">
        <v>65</v>
      </c>
      <c r="K7" s="64">
        <v>65</v>
      </c>
      <c r="L7" s="66">
        <v>65</v>
      </c>
    </row>
    <row r="8" spans="2:12" s="67" customFormat="1" ht="12.75">
      <c r="B8" s="68">
        <v>131502</v>
      </c>
      <c r="C8" s="69" t="s">
        <v>4</v>
      </c>
      <c r="D8" s="4">
        <v>20</v>
      </c>
      <c r="E8" s="4">
        <v>20</v>
      </c>
      <c r="F8" s="70"/>
      <c r="G8" s="4">
        <v>20</v>
      </c>
      <c r="H8" s="4">
        <v>20</v>
      </c>
      <c r="I8" s="4">
        <v>20</v>
      </c>
      <c r="J8" s="4">
        <v>20</v>
      </c>
      <c r="K8" s="4">
        <v>20</v>
      </c>
      <c r="L8" s="21">
        <v>20</v>
      </c>
    </row>
    <row r="9" spans="2:12" s="67" customFormat="1" ht="12.75">
      <c r="B9" s="71">
        <v>121030</v>
      </c>
      <c r="C9" s="69" t="s">
        <v>5</v>
      </c>
      <c r="D9" s="4"/>
      <c r="E9" s="4"/>
      <c r="F9" s="70">
        <v>30</v>
      </c>
      <c r="G9" s="4"/>
      <c r="H9" s="4"/>
      <c r="I9" s="4"/>
      <c r="J9" s="4"/>
      <c r="K9" s="4"/>
      <c r="L9" s="21"/>
    </row>
    <row r="10" spans="2:12" s="67" customFormat="1" ht="12.75">
      <c r="B10" s="71">
        <v>131247</v>
      </c>
      <c r="C10" s="72" t="s">
        <v>6</v>
      </c>
      <c r="D10" s="4"/>
      <c r="E10" s="4"/>
      <c r="F10" s="70">
        <v>15</v>
      </c>
      <c r="G10" s="4"/>
      <c r="H10" s="4"/>
      <c r="I10" s="4"/>
      <c r="J10" s="4"/>
      <c r="K10" s="4"/>
      <c r="L10" s="21"/>
    </row>
    <row r="11" spans="2:12" s="67" customFormat="1" ht="12.75">
      <c r="B11" s="71">
        <v>131411</v>
      </c>
      <c r="C11" s="72" t="s">
        <v>7</v>
      </c>
      <c r="D11" s="4">
        <v>15</v>
      </c>
      <c r="E11" s="4">
        <v>15</v>
      </c>
      <c r="F11" s="70">
        <v>0</v>
      </c>
      <c r="G11" s="4">
        <v>15</v>
      </c>
      <c r="H11" s="4">
        <v>15</v>
      </c>
      <c r="I11" s="4">
        <v>15</v>
      </c>
      <c r="J11" s="4">
        <v>15</v>
      </c>
      <c r="K11" s="4">
        <v>15</v>
      </c>
      <c r="L11" s="21">
        <v>15</v>
      </c>
    </row>
    <row r="12" spans="2:12" s="67" customFormat="1" ht="12.75">
      <c r="B12" s="71"/>
      <c r="C12" s="69" t="s">
        <v>74</v>
      </c>
      <c r="D12" s="4"/>
      <c r="E12" s="4"/>
      <c r="F12" s="70"/>
      <c r="G12" s="53">
        <v>1</v>
      </c>
      <c r="H12" s="53">
        <v>1</v>
      </c>
      <c r="I12" s="4"/>
      <c r="J12" s="4"/>
      <c r="K12" s="4"/>
      <c r="L12" s="21"/>
    </row>
    <row r="13" spans="2:12" s="67" customFormat="1" ht="12.75">
      <c r="B13" s="71"/>
      <c r="C13" s="69" t="s">
        <v>75</v>
      </c>
      <c r="D13" s="4"/>
      <c r="E13" s="4"/>
      <c r="F13" s="70"/>
      <c r="G13" s="4"/>
      <c r="H13" s="4"/>
      <c r="I13" s="53">
        <v>1</v>
      </c>
      <c r="J13" s="4"/>
      <c r="K13" s="4"/>
      <c r="L13" s="21"/>
    </row>
    <row r="14" spans="2:12" s="67" customFormat="1" ht="12.75">
      <c r="B14" s="24">
        <v>150134</v>
      </c>
      <c r="C14" s="72" t="s">
        <v>8</v>
      </c>
      <c r="D14" s="4">
        <v>48</v>
      </c>
      <c r="E14" s="4">
        <v>48</v>
      </c>
      <c r="F14" s="70">
        <v>47</v>
      </c>
      <c r="G14" s="4">
        <v>48</v>
      </c>
      <c r="H14" s="4">
        <v>48</v>
      </c>
      <c r="I14" s="4">
        <v>48</v>
      </c>
      <c r="J14" s="4">
        <v>30</v>
      </c>
      <c r="K14" s="4">
        <v>30</v>
      </c>
      <c r="L14" s="21">
        <v>38</v>
      </c>
    </row>
    <row r="15" spans="2:12" s="67" customFormat="1" ht="12.75">
      <c r="B15" s="24">
        <v>150505</v>
      </c>
      <c r="C15" s="72" t="s">
        <v>76</v>
      </c>
      <c r="D15" s="4"/>
      <c r="E15" s="4"/>
      <c r="F15" s="70"/>
      <c r="G15" s="4"/>
      <c r="H15" s="4"/>
      <c r="I15" s="4"/>
      <c r="J15" s="53">
        <v>18</v>
      </c>
      <c r="K15" s="4"/>
      <c r="L15" s="21"/>
    </row>
    <row r="16" spans="2:12" s="67" customFormat="1" ht="12.75">
      <c r="B16" s="24"/>
      <c r="C16" s="72" t="s">
        <v>9</v>
      </c>
      <c r="D16" s="4"/>
      <c r="E16" s="4"/>
      <c r="F16" s="70"/>
      <c r="G16" s="4"/>
      <c r="H16" s="4"/>
      <c r="I16" s="4"/>
      <c r="J16" s="4"/>
      <c r="K16" s="53">
        <v>18</v>
      </c>
      <c r="L16" s="21"/>
    </row>
    <row r="17" spans="2:12" s="67" customFormat="1" ht="12.75">
      <c r="B17" s="24"/>
      <c r="C17" s="72" t="s">
        <v>77</v>
      </c>
      <c r="D17" s="4"/>
      <c r="E17" s="4"/>
      <c r="F17" s="70"/>
      <c r="G17" s="4"/>
      <c r="H17" s="4"/>
      <c r="I17" s="4"/>
      <c r="J17" s="4"/>
      <c r="K17" s="4"/>
      <c r="L17" s="21">
        <v>12</v>
      </c>
    </row>
    <row r="18" spans="2:12" s="67" customFormat="1" ht="12.75">
      <c r="B18" s="24"/>
      <c r="C18" s="72" t="s">
        <v>78</v>
      </c>
      <c r="D18" s="4"/>
      <c r="E18" s="4"/>
      <c r="F18" s="70"/>
      <c r="G18" s="4"/>
      <c r="H18" s="4"/>
      <c r="I18" s="4"/>
      <c r="J18" s="4"/>
      <c r="K18" s="4"/>
      <c r="L18" s="21">
        <f>L17*0.15</f>
        <v>1.7999999999999998</v>
      </c>
    </row>
    <row r="19" spans="2:12" s="67" customFormat="1" ht="12.75">
      <c r="B19" s="24">
        <v>160514</v>
      </c>
      <c r="C19" s="25" t="s">
        <v>10</v>
      </c>
      <c r="D19" s="4">
        <v>4</v>
      </c>
      <c r="E19" s="4">
        <v>4</v>
      </c>
      <c r="F19" s="44">
        <v>4</v>
      </c>
      <c r="G19" s="4">
        <v>4</v>
      </c>
      <c r="H19" s="4">
        <v>4</v>
      </c>
      <c r="I19" s="4">
        <v>4</v>
      </c>
      <c r="J19" s="4">
        <v>4</v>
      </c>
      <c r="K19" s="4">
        <v>4</v>
      </c>
      <c r="L19" s="21">
        <v>4</v>
      </c>
    </row>
    <row r="20" spans="2:12" s="67" customFormat="1" ht="12.75">
      <c r="B20" s="24">
        <v>160224</v>
      </c>
      <c r="C20" s="25" t="s">
        <v>11</v>
      </c>
      <c r="D20" s="4">
        <v>2</v>
      </c>
      <c r="E20" s="4">
        <v>2</v>
      </c>
      <c r="F20" s="44">
        <v>3</v>
      </c>
      <c r="G20" s="4">
        <v>2</v>
      </c>
      <c r="H20" s="4">
        <v>2</v>
      </c>
      <c r="I20" s="4">
        <v>1.5</v>
      </c>
      <c r="J20" s="4">
        <v>2</v>
      </c>
      <c r="K20" s="4">
        <v>2</v>
      </c>
      <c r="L20" s="21">
        <v>2</v>
      </c>
    </row>
    <row r="21" spans="2:12" s="67" customFormat="1" ht="12.75">
      <c r="B21" s="24" t="s">
        <v>12</v>
      </c>
      <c r="C21" s="25" t="s">
        <v>13</v>
      </c>
      <c r="D21" s="4">
        <v>1.5</v>
      </c>
      <c r="E21" s="4">
        <v>1.5</v>
      </c>
      <c r="F21" s="44">
        <v>1.8</v>
      </c>
      <c r="G21" s="4">
        <v>1.5</v>
      </c>
      <c r="H21" s="4">
        <v>1.5</v>
      </c>
      <c r="I21" s="4">
        <v>1.5</v>
      </c>
      <c r="J21" s="4">
        <v>1.5</v>
      </c>
      <c r="K21" s="4">
        <v>1.5</v>
      </c>
      <c r="L21" s="21">
        <v>1.5</v>
      </c>
    </row>
    <row r="22" spans="2:12" s="67" customFormat="1" ht="12.75">
      <c r="B22" s="24">
        <v>160727</v>
      </c>
      <c r="C22" s="25" t="s">
        <v>14</v>
      </c>
      <c r="D22" s="17">
        <v>2.5</v>
      </c>
      <c r="E22" s="17">
        <v>2.5</v>
      </c>
      <c r="F22" s="44">
        <v>2.5</v>
      </c>
      <c r="G22" s="17">
        <v>2.5</v>
      </c>
      <c r="H22" s="17">
        <v>2.5</v>
      </c>
      <c r="I22" s="17">
        <v>2.5</v>
      </c>
      <c r="J22" s="4">
        <v>2.5</v>
      </c>
      <c r="K22" s="4">
        <v>2.5</v>
      </c>
      <c r="L22" s="21">
        <v>2.5</v>
      </c>
    </row>
    <row r="23" spans="2:12" s="67" customFormat="1" ht="12.75">
      <c r="B23" s="24">
        <v>160280</v>
      </c>
      <c r="C23" s="25" t="s">
        <v>15</v>
      </c>
      <c r="D23" s="17">
        <v>1.5</v>
      </c>
      <c r="E23" s="17">
        <v>1.5</v>
      </c>
      <c r="F23" s="44">
        <v>1.5</v>
      </c>
      <c r="G23" s="17">
        <v>1.5</v>
      </c>
      <c r="H23" s="17">
        <v>1.5</v>
      </c>
      <c r="I23" s="17">
        <v>1.5</v>
      </c>
      <c r="J23" s="4">
        <v>1.5</v>
      </c>
      <c r="K23" s="4">
        <v>1.5</v>
      </c>
      <c r="L23" s="21">
        <v>1.5</v>
      </c>
    </row>
    <row r="24" spans="2:12" s="67" customFormat="1" ht="12.75">
      <c r="B24" s="71">
        <v>161218</v>
      </c>
      <c r="C24" s="72" t="s">
        <v>16</v>
      </c>
      <c r="D24" s="17">
        <v>0.1</v>
      </c>
      <c r="E24" s="17">
        <v>0.1</v>
      </c>
      <c r="F24" s="73"/>
      <c r="G24" s="17"/>
      <c r="H24" s="17"/>
      <c r="I24" s="17"/>
      <c r="J24" s="4">
        <v>0.1</v>
      </c>
      <c r="K24" s="4">
        <v>0.1</v>
      </c>
      <c r="L24" s="21">
        <v>0.1</v>
      </c>
    </row>
    <row r="25" spans="2:12" s="67" customFormat="1" ht="12.75">
      <c r="B25" s="71"/>
      <c r="C25" s="72" t="s">
        <v>17</v>
      </c>
      <c r="D25" s="4">
        <v>1.5</v>
      </c>
      <c r="E25" s="4">
        <v>1.5</v>
      </c>
      <c r="F25" s="70"/>
      <c r="G25" s="4">
        <v>1.5</v>
      </c>
      <c r="H25" s="4">
        <v>1.5</v>
      </c>
      <c r="I25" s="4">
        <v>1.5</v>
      </c>
      <c r="J25" s="4">
        <v>1.5</v>
      </c>
      <c r="K25" s="4">
        <v>1.5</v>
      </c>
      <c r="L25" s="21">
        <v>1.5</v>
      </c>
    </row>
    <row r="26" spans="2:12" s="67" customFormat="1" ht="12.75">
      <c r="B26" s="24">
        <v>160732</v>
      </c>
      <c r="C26" s="25" t="s">
        <v>19</v>
      </c>
      <c r="D26" s="74"/>
      <c r="E26" s="74"/>
      <c r="F26" s="44">
        <v>1.4</v>
      </c>
      <c r="G26" s="74"/>
      <c r="H26" s="74"/>
      <c r="I26" s="74"/>
      <c r="J26" s="74"/>
      <c r="K26" s="74"/>
      <c r="L26" s="75"/>
    </row>
    <row r="27" spans="2:12" s="67" customFormat="1" ht="12.75">
      <c r="B27" s="24">
        <v>160327</v>
      </c>
      <c r="C27" s="25" t="s">
        <v>20</v>
      </c>
      <c r="D27" s="3">
        <v>1.8</v>
      </c>
      <c r="E27" s="3">
        <v>1.8</v>
      </c>
      <c r="F27" s="44"/>
      <c r="G27" s="3">
        <v>1.8</v>
      </c>
      <c r="H27" s="3">
        <v>1.8</v>
      </c>
      <c r="I27" s="3">
        <v>1.8</v>
      </c>
      <c r="J27" s="3">
        <v>1.8</v>
      </c>
      <c r="K27" s="3">
        <v>1.8</v>
      </c>
      <c r="L27" s="54">
        <v>1.8</v>
      </c>
    </row>
    <row r="28" spans="2:12" s="67" customFormat="1" ht="12.75">
      <c r="B28" s="24">
        <v>160146</v>
      </c>
      <c r="C28" s="25" t="s">
        <v>21</v>
      </c>
      <c r="D28" s="4"/>
      <c r="E28" s="4"/>
      <c r="F28" s="70"/>
      <c r="G28" s="4"/>
      <c r="H28" s="4"/>
      <c r="I28" s="4"/>
      <c r="J28" s="4"/>
      <c r="K28" s="4"/>
      <c r="L28" s="21">
        <v>0.2</v>
      </c>
    </row>
    <row r="29" spans="2:12" s="67" customFormat="1" ht="12.75">
      <c r="B29" s="24">
        <v>160108</v>
      </c>
      <c r="C29" s="72" t="s">
        <v>18</v>
      </c>
      <c r="D29" s="4">
        <v>1.3</v>
      </c>
      <c r="E29" s="4">
        <v>1.3</v>
      </c>
      <c r="F29" s="70">
        <v>1.2</v>
      </c>
      <c r="G29" s="4">
        <v>1.3</v>
      </c>
      <c r="H29" s="4">
        <v>1.3</v>
      </c>
      <c r="I29" s="4">
        <v>1.3</v>
      </c>
      <c r="J29" s="4">
        <v>1.3</v>
      </c>
      <c r="K29" s="4">
        <v>1.3</v>
      </c>
      <c r="L29" s="21">
        <v>1.3</v>
      </c>
    </row>
    <row r="30" spans="2:12" s="67" customFormat="1" ht="12.75">
      <c r="B30" s="24">
        <v>160774</v>
      </c>
      <c r="C30" s="25" t="s">
        <v>22</v>
      </c>
      <c r="D30" s="4">
        <v>0.1</v>
      </c>
      <c r="E30" s="4">
        <v>0.1</v>
      </c>
      <c r="F30" s="70">
        <v>0.2</v>
      </c>
      <c r="G30" s="4">
        <v>0.1</v>
      </c>
      <c r="H30" s="4">
        <v>0.1</v>
      </c>
      <c r="I30" s="4">
        <v>0.1</v>
      </c>
      <c r="J30" s="4">
        <v>0.1</v>
      </c>
      <c r="K30" s="4">
        <v>0.1</v>
      </c>
      <c r="L30" s="21">
        <v>0.1</v>
      </c>
    </row>
    <row r="31" spans="2:12" s="67" customFormat="1" ht="13.5" thickBot="1">
      <c r="B31" s="76"/>
      <c r="C31" s="77" t="s">
        <v>23</v>
      </c>
      <c r="D31" s="78">
        <f t="shared" ref="D31:L31" si="0">SUM(D7:D30)</f>
        <v>164.3</v>
      </c>
      <c r="E31" s="78">
        <f>SUM(E7:E30)</f>
        <v>164.3</v>
      </c>
      <c r="F31" s="78">
        <f t="shared" si="0"/>
        <v>162.6</v>
      </c>
      <c r="G31" s="78">
        <f t="shared" si="0"/>
        <v>165.20000000000002</v>
      </c>
      <c r="H31" s="78">
        <f>SUM(H7:H30)</f>
        <v>165.20000000000002</v>
      </c>
      <c r="I31" s="78">
        <f t="shared" si="0"/>
        <v>164.70000000000002</v>
      </c>
      <c r="J31" s="78">
        <f t="shared" si="0"/>
        <v>164.3</v>
      </c>
      <c r="K31" s="78">
        <f t="shared" si="0"/>
        <v>164.3</v>
      </c>
      <c r="L31" s="79">
        <f t="shared" si="0"/>
        <v>168.3</v>
      </c>
    </row>
    <row r="32" spans="2:12" ht="15" thickBot="1"/>
    <row r="33" spans="2:15" s="8" customFormat="1" ht="21" hidden="1" customHeight="1" thickBot="1">
      <c r="B33" s="27" t="s">
        <v>24</v>
      </c>
      <c r="C33" s="28"/>
      <c r="D33" s="29"/>
      <c r="E33" s="29"/>
      <c r="F33" s="30"/>
      <c r="G33" s="29"/>
      <c r="H33" s="29"/>
      <c r="I33" s="29"/>
      <c r="J33" s="29"/>
      <c r="K33" s="29"/>
      <c r="L33" s="29"/>
      <c r="O33" s="55"/>
    </row>
    <row r="34" spans="2:15" s="8" customFormat="1" ht="21" hidden="1" customHeight="1">
      <c r="C34" s="31"/>
      <c r="D34" s="32"/>
      <c r="E34" s="32"/>
      <c r="F34" s="33"/>
      <c r="G34" s="32"/>
      <c r="H34" s="32"/>
      <c r="I34" s="32"/>
      <c r="J34" s="32"/>
      <c r="K34" s="32"/>
      <c r="L34" s="32"/>
      <c r="O34" s="55"/>
    </row>
    <row r="35" spans="2:15" s="8" customFormat="1" ht="21" hidden="1" customHeight="1">
      <c r="B35" s="12" t="s">
        <v>25</v>
      </c>
      <c r="C35" s="34"/>
      <c r="D35" s="13" t="e">
        <f>SUMPRODUCT(#REF!,#REF!)/SUM(#REF!)</f>
        <v>#REF!</v>
      </c>
      <c r="E35" s="13"/>
      <c r="F35" s="35"/>
      <c r="G35" s="13" t="e">
        <f>SUMPRODUCT(#REF!,#REF!)/SUM(#REF!)</f>
        <v>#REF!</v>
      </c>
      <c r="H35" s="13"/>
      <c r="I35" s="13" t="e">
        <f>SUMPRODUCT(#REF!,#REF!)/SUM(#REF!)</f>
        <v>#REF!</v>
      </c>
      <c r="J35" s="13" t="e">
        <f>SUMPRODUCT(#REF!,#REF!)/SUM(#REF!)</f>
        <v>#REF!</v>
      </c>
      <c r="K35" s="13" t="e">
        <f>SUMPRODUCT(#REF!,#REF!)/SUM(#REF!)</f>
        <v>#REF!</v>
      </c>
      <c r="L35" s="13" t="e">
        <f>SUMPRODUCT(#REF!,#REF!)/SUM(#REF!)</f>
        <v>#REF!</v>
      </c>
      <c r="O35" s="55"/>
    </row>
    <row r="36" spans="2:15" s="8" customFormat="1" ht="21" hidden="1" customHeight="1">
      <c r="B36" s="14" t="s">
        <v>26</v>
      </c>
      <c r="C36" s="36"/>
      <c r="D36" s="11" t="e">
        <f>SUMPRODUCT(#REF!,#REF!)/SUMPRODUCT(#REF!,1/#REF!)</f>
        <v>#REF!</v>
      </c>
      <c r="E36" s="11"/>
      <c r="F36" s="37"/>
      <c r="G36" s="11" t="e">
        <f>SUMPRODUCT(#REF!,#REF!)/SUMPRODUCT(#REF!,1/#REF!)</f>
        <v>#REF!</v>
      </c>
      <c r="H36" s="11"/>
      <c r="I36" s="11" t="e">
        <f>SUMPRODUCT(#REF!,#REF!)/SUMPRODUCT(#REF!,1/#REF!)</f>
        <v>#REF!</v>
      </c>
      <c r="J36" s="11" t="e">
        <f>SUMPRODUCT(#REF!,#REF!)/SUMPRODUCT(#REF!,1/#REF!)</f>
        <v>#REF!</v>
      </c>
      <c r="K36" s="11" t="e">
        <f>SUMPRODUCT(#REF!,#REF!)/SUMPRODUCT(#REF!,1/#REF!)</f>
        <v>#REF!</v>
      </c>
      <c r="L36" s="11" t="e">
        <f>SUMPRODUCT(#REF!,#REF!)/SUMPRODUCT(#REF!,1/#REF!)</f>
        <v>#REF!</v>
      </c>
      <c r="O36" s="55"/>
    </row>
    <row r="37" spans="2:15" s="8" customFormat="1" ht="21" hidden="1" customHeight="1">
      <c r="B37" s="15" t="s">
        <v>27</v>
      </c>
      <c r="C37" s="38"/>
      <c r="D37" s="16" t="e">
        <f>SUM(#REF!)/SUMPRODUCT(#REF!,1/#REF!)</f>
        <v>#REF!</v>
      </c>
      <c r="E37" s="16"/>
      <c r="F37" s="39"/>
      <c r="G37" s="16" t="e">
        <f>SUM(#REF!)/SUMPRODUCT(#REF!,1/#REF!)</f>
        <v>#REF!</v>
      </c>
      <c r="H37" s="16"/>
      <c r="I37" s="16" t="e">
        <f>SUM(#REF!)/SUMPRODUCT(#REF!,1/#REF!)</f>
        <v>#REF!</v>
      </c>
      <c r="J37" s="16" t="e">
        <f>SUM(#REF!)/SUMPRODUCT(#REF!,1/#REF!)</f>
        <v>#REF!</v>
      </c>
      <c r="K37" s="16" t="e">
        <f>SUM(#REF!)/SUMPRODUCT(#REF!,1/#REF!)</f>
        <v>#REF!</v>
      </c>
      <c r="L37" s="16" t="e">
        <f>SUM(#REF!)/SUMPRODUCT(#REF!,1/#REF!)</f>
        <v>#REF!</v>
      </c>
      <c r="O37" s="55"/>
    </row>
    <row r="38" spans="2:15" s="8" customFormat="1" ht="9.75" hidden="1" customHeight="1">
      <c r="C38" s="26"/>
      <c r="F38" s="40"/>
      <c r="O38" s="55"/>
    </row>
    <row r="39" spans="2:15" s="8" customFormat="1" ht="23.25" customHeight="1" thickBot="1">
      <c r="B39" s="80" t="s">
        <v>0</v>
      </c>
      <c r="C39" s="81"/>
      <c r="D39" s="81"/>
      <c r="E39" s="81"/>
      <c r="F39" s="81"/>
      <c r="G39" s="81"/>
      <c r="H39" s="81"/>
      <c r="I39" s="81"/>
      <c r="J39" s="81"/>
      <c r="K39" s="81"/>
      <c r="L39" s="82"/>
    </row>
    <row r="40" spans="2:15" s="8" customFormat="1" ht="23.25" customHeight="1" thickBot="1">
      <c r="B40" s="80" t="s">
        <v>28</v>
      </c>
      <c r="C40" s="81"/>
      <c r="D40" s="81"/>
      <c r="E40" s="81"/>
      <c r="F40" s="81"/>
      <c r="G40" s="81"/>
      <c r="H40" s="81"/>
      <c r="I40" s="81"/>
      <c r="J40" s="81"/>
      <c r="K40" s="81"/>
      <c r="L40" s="82"/>
    </row>
    <row r="41" spans="2:15" s="9" customFormat="1" ht="21" customHeight="1">
      <c r="B41" s="89" t="s">
        <v>29</v>
      </c>
      <c r="C41" s="90"/>
      <c r="D41" s="90"/>
      <c r="E41" s="90"/>
      <c r="F41" s="90"/>
      <c r="G41" s="90"/>
      <c r="H41" s="90"/>
      <c r="I41" s="90"/>
      <c r="J41" s="90"/>
      <c r="K41" s="90"/>
      <c r="L41" s="91"/>
    </row>
    <row r="42" spans="2:15" s="8" customFormat="1" ht="21" customHeight="1">
      <c r="B42" s="92" t="s">
        <v>30</v>
      </c>
      <c r="C42" s="93"/>
      <c r="D42" s="1"/>
      <c r="E42" s="1"/>
      <c r="F42" s="41"/>
      <c r="G42" s="2"/>
      <c r="H42" s="2"/>
      <c r="I42" s="1"/>
      <c r="J42" s="1"/>
      <c r="K42" s="1"/>
      <c r="L42" s="83"/>
      <c r="O42" s="55"/>
    </row>
    <row r="43" spans="2:15" s="8" customFormat="1" ht="21" customHeight="1">
      <c r="B43" s="92" t="s">
        <v>31</v>
      </c>
      <c r="C43" s="93"/>
      <c r="D43" s="1"/>
      <c r="E43" s="1"/>
      <c r="F43" s="41"/>
      <c r="G43" s="1"/>
      <c r="H43" s="1"/>
      <c r="I43" s="1"/>
      <c r="J43" s="1"/>
      <c r="K43" s="1"/>
      <c r="L43" s="83"/>
      <c r="O43" s="55"/>
    </row>
    <row r="44" spans="2:15" s="9" customFormat="1" ht="21" customHeight="1">
      <c r="B44" s="94" t="s">
        <v>32</v>
      </c>
      <c r="C44" s="95"/>
      <c r="D44" s="95"/>
      <c r="E44" s="95"/>
      <c r="F44" s="95"/>
      <c r="G44" s="95"/>
      <c r="H44" s="95"/>
      <c r="I44" s="95"/>
      <c r="J44" s="95"/>
      <c r="K44" s="95"/>
      <c r="L44" s="96"/>
    </row>
    <row r="45" spans="2:15" s="8" customFormat="1" ht="21" customHeight="1">
      <c r="B45" s="42" t="s">
        <v>33</v>
      </c>
      <c r="C45" s="43"/>
      <c r="D45" s="3">
        <v>2.25</v>
      </c>
      <c r="E45" s="3"/>
      <c r="F45" s="44">
        <v>2.0699999999999998</v>
      </c>
      <c r="G45" s="3">
        <v>2.34</v>
      </c>
      <c r="H45" s="3"/>
      <c r="I45" s="3">
        <v>2.91</v>
      </c>
      <c r="J45" s="3">
        <v>3.16</v>
      </c>
      <c r="K45" s="3">
        <v>2.7</v>
      </c>
      <c r="L45" s="54">
        <v>2.52</v>
      </c>
      <c r="O45" s="55"/>
    </row>
    <row r="46" spans="2:15" s="8" customFormat="1" ht="21" customHeight="1">
      <c r="B46" s="42" t="s">
        <v>34</v>
      </c>
      <c r="C46" s="43"/>
      <c r="D46" s="3">
        <v>17.350000000000001</v>
      </c>
      <c r="E46" s="3"/>
      <c r="F46" s="44">
        <v>16.54</v>
      </c>
      <c r="G46" s="3">
        <v>16.89</v>
      </c>
      <c r="H46" s="3"/>
      <c r="I46" s="3">
        <v>16.48</v>
      </c>
      <c r="J46" s="3">
        <v>16.71</v>
      </c>
      <c r="K46" s="3">
        <v>16.12</v>
      </c>
      <c r="L46" s="54">
        <v>17.11</v>
      </c>
      <c r="O46" s="55"/>
    </row>
    <row r="47" spans="2:15" s="8" customFormat="1" ht="21" customHeight="1">
      <c r="B47" s="92" t="s">
        <v>35</v>
      </c>
      <c r="C47" s="93"/>
      <c r="D47" s="3">
        <v>2.76</v>
      </c>
      <c r="E47" s="3"/>
      <c r="F47" s="44">
        <v>3.14</v>
      </c>
      <c r="G47" s="3">
        <v>3.01</v>
      </c>
      <c r="H47" s="3"/>
      <c r="I47" s="3">
        <v>3.38</v>
      </c>
      <c r="J47" s="3">
        <v>3.33</v>
      </c>
      <c r="K47" s="3">
        <v>3.28</v>
      </c>
      <c r="L47" s="54">
        <v>2.94</v>
      </c>
      <c r="O47" s="55"/>
    </row>
    <row r="48" spans="2:15" s="8" customFormat="1" ht="21" customHeight="1">
      <c r="B48" s="92" t="s">
        <v>36</v>
      </c>
      <c r="C48" s="93"/>
      <c r="D48" s="3">
        <v>2.62</v>
      </c>
      <c r="E48" s="3"/>
      <c r="F48" s="44">
        <v>2.96</v>
      </c>
      <c r="G48" s="3">
        <v>2.84</v>
      </c>
      <c r="H48" s="3"/>
      <c r="I48" s="3">
        <v>3.16</v>
      </c>
      <c r="J48" s="3">
        <v>3.12</v>
      </c>
      <c r="K48" s="3">
        <v>2.99</v>
      </c>
      <c r="L48" s="54">
        <v>2.76</v>
      </c>
      <c r="O48" s="55"/>
    </row>
    <row r="49" spans="2:16" s="8" customFormat="1" ht="21" customHeight="1">
      <c r="B49" s="92" t="s">
        <v>37</v>
      </c>
      <c r="C49" s="93"/>
      <c r="D49" s="3">
        <v>2.83</v>
      </c>
      <c r="E49" s="3"/>
      <c r="F49" s="44">
        <v>3.18</v>
      </c>
      <c r="G49" s="3">
        <v>3.05</v>
      </c>
      <c r="H49" s="3"/>
      <c r="I49" s="3">
        <v>3.38</v>
      </c>
      <c r="J49" s="3">
        <v>3.33</v>
      </c>
      <c r="K49" s="3">
        <v>3.29</v>
      </c>
      <c r="L49" s="54">
        <v>2.99</v>
      </c>
      <c r="O49" s="55"/>
    </row>
    <row r="50" spans="2:16" s="8" customFormat="1" ht="21" customHeight="1">
      <c r="B50" s="92" t="s">
        <v>38</v>
      </c>
      <c r="C50" s="93"/>
      <c r="D50" s="3">
        <v>3.08</v>
      </c>
      <c r="E50" s="3"/>
      <c r="F50" s="44">
        <v>3.45</v>
      </c>
      <c r="G50" s="3">
        <v>3.31</v>
      </c>
      <c r="H50" s="3"/>
      <c r="I50" s="3">
        <v>3.65</v>
      </c>
      <c r="J50" s="3">
        <v>3.58</v>
      </c>
      <c r="K50" s="3">
        <v>3.65</v>
      </c>
      <c r="L50" s="54">
        <v>3.27</v>
      </c>
      <c r="O50" s="55"/>
    </row>
    <row r="51" spans="2:16" s="8" customFormat="1" ht="21" customHeight="1">
      <c r="B51" s="92" t="s">
        <v>39</v>
      </c>
      <c r="C51" s="93"/>
      <c r="D51" s="3">
        <v>3.37</v>
      </c>
      <c r="E51" s="3"/>
      <c r="F51" s="44">
        <v>3.73</v>
      </c>
      <c r="G51" s="3">
        <v>3.6</v>
      </c>
      <c r="H51" s="3"/>
      <c r="I51" s="3">
        <v>3.92</v>
      </c>
      <c r="J51" s="3">
        <v>3.83</v>
      </c>
      <c r="K51" s="3">
        <v>4.03</v>
      </c>
      <c r="L51" s="54">
        <v>3.57</v>
      </c>
      <c r="O51" s="55"/>
    </row>
    <row r="52" spans="2:16" s="8" customFormat="1" ht="21" customHeight="1">
      <c r="B52" s="92" t="s">
        <v>40</v>
      </c>
      <c r="C52" s="93"/>
      <c r="D52" s="3">
        <v>3.54</v>
      </c>
      <c r="E52" s="3"/>
      <c r="F52" s="44">
        <v>3.91</v>
      </c>
      <c r="G52" s="3">
        <v>3.78</v>
      </c>
      <c r="H52" s="3"/>
      <c r="I52" s="3">
        <v>4.09</v>
      </c>
      <c r="J52" s="3">
        <v>4</v>
      </c>
      <c r="K52" s="3">
        <v>4.26</v>
      </c>
      <c r="L52" s="54">
        <v>3.75</v>
      </c>
      <c r="O52" s="55"/>
    </row>
    <row r="53" spans="2:16" s="8" customFormat="1" ht="21" customHeight="1">
      <c r="B53" s="92" t="s">
        <v>41</v>
      </c>
      <c r="C53" s="93"/>
      <c r="D53" s="3">
        <v>5.24</v>
      </c>
      <c r="E53" s="3"/>
      <c r="F53" s="44">
        <v>5.64</v>
      </c>
      <c r="G53" s="3">
        <v>5.55</v>
      </c>
      <c r="H53" s="3"/>
      <c r="I53" s="3">
        <v>5.85</v>
      </c>
      <c r="J53" s="3">
        <v>5.74</v>
      </c>
      <c r="K53" s="3">
        <v>5.99</v>
      </c>
      <c r="L53" s="54">
        <v>5.36</v>
      </c>
      <c r="O53" s="55"/>
    </row>
    <row r="54" spans="2:16" s="9" customFormat="1" ht="21" customHeight="1">
      <c r="B54" s="94" t="s">
        <v>42</v>
      </c>
      <c r="C54" s="95"/>
      <c r="D54" s="95"/>
      <c r="E54" s="95"/>
      <c r="F54" s="95"/>
      <c r="G54" s="95"/>
      <c r="H54" s="95"/>
      <c r="I54" s="95"/>
      <c r="J54" s="95"/>
      <c r="K54" s="95"/>
      <c r="L54" s="96"/>
    </row>
    <row r="55" spans="2:16" s="8" customFormat="1" ht="21" customHeight="1">
      <c r="B55" s="42" t="s">
        <v>43</v>
      </c>
      <c r="C55" s="43"/>
      <c r="D55" s="45">
        <v>63</v>
      </c>
      <c r="E55" s="45"/>
      <c r="F55" s="46">
        <v>62</v>
      </c>
      <c r="G55" s="45">
        <v>64</v>
      </c>
      <c r="H55" s="45"/>
      <c r="I55" s="45">
        <v>62</v>
      </c>
      <c r="J55" s="45">
        <v>63</v>
      </c>
      <c r="K55" s="45">
        <v>62</v>
      </c>
      <c r="L55" s="84">
        <v>65</v>
      </c>
      <c r="O55" s="55"/>
    </row>
    <row r="56" spans="2:16" s="8" customFormat="1" ht="21" customHeight="1">
      <c r="B56" s="42" t="s">
        <v>44</v>
      </c>
      <c r="C56" s="43"/>
      <c r="D56" s="6">
        <v>2.02</v>
      </c>
      <c r="E56" s="6"/>
      <c r="F56" s="47">
        <v>1.83</v>
      </c>
      <c r="G56" s="6">
        <v>1.94</v>
      </c>
      <c r="H56" s="6"/>
      <c r="I56" s="6">
        <v>1.95</v>
      </c>
      <c r="J56" s="6">
        <v>2.08</v>
      </c>
      <c r="K56" s="6">
        <v>2.0299999999999998</v>
      </c>
      <c r="L56" s="85">
        <v>2.17</v>
      </c>
      <c r="O56" s="55"/>
    </row>
    <row r="57" spans="2:16" s="8" customFormat="1" ht="21" customHeight="1">
      <c r="B57" s="42" t="s">
        <v>45</v>
      </c>
      <c r="C57" s="43"/>
      <c r="D57" s="6">
        <v>4.96</v>
      </c>
      <c r="E57" s="6"/>
      <c r="F57" s="47">
        <v>4.67</v>
      </c>
      <c r="G57" s="6">
        <v>4.7300000000000004</v>
      </c>
      <c r="H57" s="6"/>
      <c r="I57" s="6">
        <v>5.04</v>
      </c>
      <c r="J57" s="6">
        <v>5.26</v>
      </c>
      <c r="K57" s="6">
        <v>5.39</v>
      </c>
      <c r="L57" s="85">
        <v>5.52</v>
      </c>
      <c r="O57" s="55"/>
    </row>
    <row r="58" spans="2:16" s="8" customFormat="1" ht="21" customHeight="1">
      <c r="B58" s="42" t="s">
        <v>46</v>
      </c>
      <c r="C58" s="43"/>
      <c r="D58" s="6">
        <v>10.37</v>
      </c>
      <c r="E58" s="6"/>
      <c r="F58" s="47">
        <v>9.86</v>
      </c>
      <c r="G58" s="6">
        <v>9.77</v>
      </c>
      <c r="H58" s="6"/>
      <c r="I58" s="6">
        <v>10.77</v>
      </c>
      <c r="J58" s="6">
        <v>10.84</v>
      </c>
      <c r="K58" s="6">
        <v>10.89</v>
      </c>
      <c r="L58" s="85">
        <v>11.24</v>
      </c>
      <c r="O58" s="55"/>
    </row>
    <row r="59" spans="2:16" s="8" customFormat="1" ht="21" customHeight="1">
      <c r="B59" s="42" t="s">
        <v>47</v>
      </c>
      <c r="C59" s="43"/>
      <c r="D59" s="6">
        <v>28.17</v>
      </c>
      <c r="E59" s="6"/>
      <c r="F59" s="47">
        <v>28.36</v>
      </c>
      <c r="G59" s="6">
        <v>27.46</v>
      </c>
      <c r="H59" s="6"/>
      <c r="I59" s="6">
        <v>27.72</v>
      </c>
      <c r="J59" s="6">
        <v>27.53</v>
      </c>
      <c r="K59" s="6">
        <v>27.32</v>
      </c>
      <c r="L59" s="85">
        <v>27.83</v>
      </c>
      <c r="O59" s="55"/>
    </row>
    <row r="60" spans="2:16" s="8" customFormat="1" ht="21" customHeight="1">
      <c r="B60" s="42" t="s">
        <v>48</v>
      </c>
      <c r="C60" s="43"/>
      <c r="D60" s="1">
        <v>557</v>
      </c>
      <c r="E60" s="1"/>
      <c r="F60" s="41">
        <v>591</v>
      </c>
      <c r="G60" s="1">
        <v>587</v>
      </c>
      <c r="H60" s="1"/>
      <c r="I60" s="1">
        <v>544</v>
      </c>
      <c r="J60" s="1">
        <v>542</v>
      </c>
      <c r="K60" s="1">
        <v>549</v>
      </c>
      <c r="L60" s="83">
        <v>540</v>
      </c>
      <c r="O60" s="55"/>
    </row>
    <row r="61" spans="2:16" s="8" customFormat="1">
      <c r="B61" s="42" t="s">
        <v>49</v>
      </c>
      <c r="C61" s="43"/>
      <c r="D61" s="5">
        <v>63.5</v>
      </c>
      <c r="E61" s="19">
        <v>91</v>
      </c>
      <c r="F61" s="48">
        <v>97.4</v>
      </c>
      <c r="G61" s="5">
        <v>103.2</v>
      </c>
      <c r="H61" s="99"/>
      <c r="I61" s="5">
        <v>63.5</v>
      </c>
      <c r="J61" s="5">
        <v>66</v>
      </c>
      <c r="K61" s="5">
        <v>63.7</v>
      </c>
      <c r="L61" s="22">
        <v>58.8</v>
      </c>
      <c r="O61" s="55"/>
    </row>
    <row r="62" spans="2:16" s="8" customFormat="1" ht="21" customHeight="1">
      <c r="B62" s="92" t="s">
        <v>50</v>
      </c>
      <c r="C62" s="93"/>
      <c r="D62" s="5">
        <f>D60*D59</f>
        <v>15690.69</v>
      </c>
      <c r="E62" s="5"/>
      <c r="F62" s="5">
        <f t="shared" ref="F62:L62" si="1">F60*F59</f>
        <v>16760.759999999998</v>
      </c>
      <c r="G62" s="5">
        <f t="shared" si="1"/>
        <v>16119.02</v>
      </c>
      <c r="H62" s="5"/>
      <c r="I62" s="5">
        <f t="shared" si="1"/>
        <v>15079.68</v>
      </c>
      <c r="J62" s="5">
        <f t="shared" si="1"/>
        <v>14921.26</v>
      </c>
      <c r="K62" s="5">
        <f t="shared" si="1"/>
        <v>14998.68</v>
      </c>
      <c r="L62" s="22">
        <f t="shared" si="1"/>
        <v>15028.199999999999</v>
      </c>
      <c r="O62" s="55"/>
    </row>
    <row r="63" spans="2:16" s="8" customFormat="1" ht="21" customHeight="1">
      <c r="B63" s="42" t="s">
        <v>51</v>
      </c>
      <c r="C63" s="43"/>
      <c r="D63" s="6">
        <v>20.83</v>
      </c>
      <c r="E63" s="6"/>
      <c r="F63" s="47">
        <v>24.05</v>
      </c>
      <c r="G63" s="6">
        <v>22.56</v>
      </c>
      <c r="H63" s="6"/>
      <c r="I63" s="6">
        <v>21.62</v>
      </c>
      <c r="J63" s="6">
        <v>18.98</v>
      </c>
      <c r="K63" s="6">
        <v>21.19</v>
      </c>
      <c r="L63" s="85">
        <v>21.43</v>
      </c>
      <c r="O63" s="55"/>
      <c r="P63" s="18"/>
    </row>
    <row r="64" spans="2:16" s="9" customFormat="1" ht="21" customHeight="1">
      <c r="B64" s="94" t="s">
        <v>52</v>
      </c>
      <c r="C64" s="95"/>
      <c r="D64" s="95"/>
      <c r="E64" s="95"/>
      <c r="F64" s="95"/>
      <c r="G64" s="95"/>
      <c r="H64" s="95"/>
      <c r="I64" s="95"/>
      <c r="J64" s="95"/>
      <c r="K64" s="95"/>
      <c r="L64" s="96"/>
    </row>
    <row r="65" spans="2:15" s="8" customFormat="1" ht="21" customHeight="1">
      <c r="B65" s="49" t="s">
        <v>53</v>
      </c>
      <c r="C65" s="97"/>
      <c r="D65" s="100">
        <v>6.38</v>
      </c>
      <c r="E65" s="7"/>
      <c r="F65" s="50">
        <v>5.85</v>
      </c>
      <c r="G65" s="102">
        <v>6.3</v>
      </c>
      <c r="H65" s="10"/>
      <c r="I65" s="7">
        <v>5.73</v>
      </c>
      <c r="J65" s="7">
        <v>6.02</v>
      </c>
      <c r="K65" s="7">
        <v>5.27</v>
      </c>
      <c r="L65" s="23">
        <v>6.24</v>
      </c>
      <c r="O65" s="55"/>
    </row>
    <row r="66" spans="2:15" s="8" customFormat="1" ht="21" customHeight="1">
      <c r="B66" s="49" t="s">
        <v>54</v>
      </c>
      <c r="C66" s="97"/>
      <c r="D66" s="100">
        <v>1.42</v>
      </c>
      <c r="E66" s="7"/>
      <c r="F66" s="50">
        <v>1.28</v>
      </c>
      <c r="G66" s="102">
        <v>1.3</v>
      </c>
      <c r="H66" s="10"/>
      <c r="I66" s="7">
        <v>1.06</v>
      </c>
      <c r="J66" s="7">
        <v>1.24</v>
      </c>
      <c r="K66" s="7">
        <v>0.98099999999999998</v>
      </c>
      <c r="L66" s="23">
        <v>1.24</v>
      </c>
      <c r="O66" s="55"/>
    </row>
    <row r="67" spans="2:15" s="8" customFormat="1" ht="21" customHeight="1">
      <c r="B67" s="49" t="s">
        <v>55</v>
      </c>
      <c r="C67" s="97"/>
      <c r="D67" s="100">
        <v>0.222</v>
      </c>
      <c r="E67" s="7"/>
      <c r="F67" s="50">
        <v>0.219</v>
      </c>
      <c r="G67" s="100">
        <v>0.20799999999999999</v>
      </c>
      <c r="H67" s="7"/>
      <c r="I67" s="7">
        <v>0.184</v>
      </c>
      <c r="J67" s="7">
        <v>0.20599999999999999</v>
      </c>
      <c r="K67" s="7">
        <v>0.189</v>
      </c>
      <c r="L67" s="23">
        <v>0.19700000000000001</v>
      </c>
      <c r="M67" s="20"/>
      <c r="N67" s="20"/>
      <c r="O67" s="55"/>
    </row>
    <row r="68" spans="2:15" s="8" customFormat="1" ht="21" customHeight="1" thickBot="1">
      <c r="B68" s="51" t="s">
        <v>56</v>
      </c>
      <c r="C68" s="52"/>
      <c r="D68" s="101">
        <v>3.3099999999999997E-2</v>
      </c>
      <c r="E68" s="86"/>
      <c r="F68" s="87">
        <v>3.5799999999999998E-2</v>
      </c>
      <c r="G68" s="101">
        <v>3.1699999999999999E-2</v>
      </c>
      <c r="H68" s="86"/>
      <c r="I68" s="86">
        <v>3.1099999999999999E-2</v>
      </c>
      <c r="J68" s="86">
        <v>3.2800000000000003E-2</v>
      </c>
      <c r="K68" s="86">
        <v>3.4099999999999998E-2</v>
      </c>
      <c r="L68" s="88">
        <v>3.0300000000000001E-2</v>
      </c>
      <c r="O68" s="55"/>
    </row>
  </sheetData>
  <mergeCells count="5">
    <mergeCell ref="B5:B6"/>
    <mergeCell ref="C5:C6"/>
    <mergeCell ref="B2:L2"/>
    <mergeCell ref="B3:L3"/>
    <mergeCell ref="B4:L4"/>
  </mergeCells>
  <pageMargins left="0.7" right="0.7" top="0.75" bottom="0.75" header="0.3" footer="0.3"/>
  <ignoredErrors>
    <ignoredError sqref="E31:H31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DA726ABF2D145B9DE8E413C5AAFDE" ma:contentTypeVersion="11" ma:contentTypeDescription="Create a new document." ma:contentTypeScope="" ma:versionID="d5ca59b3719ab3bc07da904e9a1ab5ff">
  <xsd:schema xmlns:xsd="http://www.w3.org/2001/XMLSchema" xmlns:xs="http://www.w3.org/2001/XMLSchema" xmlns:p="http://schemas.microsoft.com/office/2006/metadata/properties" xmlns:ns2="f30e598d-6275-417f-9208-0dee634d7e55" xmlns:ns3="867d5d38-a312-4372-b954-05e1cf722958" targetNamespace="http://schemas.microsoft.com/office/2006/metadata/properties" ma:root="true" ma:fieldsID="2f8884bf2432d8fce7287fb5b2ec8c7e" ns2:_="" ns3:_="">
    <xsd:import namespace="f30e598d-6275-417f-9208-0dee634d7e55"/>
    <xsd:import namespace="867d5d38-a312-4372-b954-05e1cf7229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0e598d-6275-417f-9208-0dee634d7e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7d5d38-a312-4372-b954-05e1cf72295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599544-B748-4FB1-832F-2D1C164E12F9}">
  <ds:schemaRefs>
    <ds:schemaRef ds:uri="http://schemas.microsoft.com/office/2006/metadata/properties"/>
    <ds:schemaRef ds:uri="f30e598d-6275-417f-9208-0dee634d7e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867d5d38-a312-4372-b954-05e1cf722958"/>
    <ds:schemaRef ds:uri="http://purl.org/dc/dcmitype/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15EF621-0C73-46F6-ABE9-6473EF47C1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0e598d-6275-417f-9208-0dee634d7e55"/>
    <ds:schemaRef ds:uri="867d5d38-a312-4372-b954-05e1cf7229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A08A95-18D6-4BBA-A1BC-AC3231A956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 - III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2023-02-22T10:52:51Z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0x010100DF3DA726ABF2D145B9DE8E413C5AAFDE</vt:lpwstr>
  </property>
</Properties>
</file>