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-105" yWindow="-105" windowWidth="20730" windowHeight="11760"/>
  </bookViews>
  <sheets>
    <sheet name="10.1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C87" i="5"/>
  <c r="C94" i="5"/>
  <c r="C21" i="5"/>
  <c r="F94" i="5"/>
  <c r="E94" i="5"/>
  <c r="E87" i="5"/>
  <c r="F87" i="5"/>
  <c r="D94" i="5"/>
  <c r="D87" i="5"/>
  <c r="F103" i="5"/>
  <c r="E103" i="5"/>
  <c r="D103" i="5"/>
  <c r="E33" i="5"/>
  <c r="F33" i="5"/>
  <c r="D3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E21" i="5"/>
  <c r="F21" i="5"/>
  <c r="C103" i="5" l="1"/>
  <c r="V6" i="5"/>
  <c r="F30" i="5"/>
  <c r="F40" i="5" s="1"/>
  <c r="E30" i="5"/>
  <c r="E48" i="5" s="1"/>
  <c r="E59" i="5" s="1"/>
  <c r="E70" i="5" s="1"/>
  <c r="E98" i="5" s="1"/>
  <c r="E82" i="5" s="1"/>
  <c r="E89" i="5" s="1"/>
  <c r="D30" i="5"/>
  <c r="D48" i="5" s="1"/>
  <c r="D59" i="5" s="1"/>
  <c r="D70" i="5" s="1"/>
  <c r="D98" i="5" s="1"/>
  <c r="D82" i="5" s="1"/>
  <c r="D89" i="5" s="1"/>
  <c r="D21" i="5"/>
  <c r="AJ20" i="5"/>
  <c r="AB20" i="5"/>
  <c r="AJ19" i="5"/>
  <c r="AB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J10" i="5"/>
  <c r="AI10" i="5"/>
  <c r="AH10" i="5"/>
  <c r="AG10" i="5"/>
  <c r="AF10" i="5"/>
  <c r="AD10" i="5"/>
  <c r="AC10" i="5"/>
  <c r="AB10" i="5"/>
  <c r="AA10" i="5"/>
  <c r="Z10" i="5"/>
  <c r="X10" i="5"/>
  <c r="W10" i="5"/>
  <c r="V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J8" i="5"/>
  <c r="AI8" i="5"/>
  <c r="AH8" i="5"/>
  <c r="AG8" i="5"/>
  <c r="AF8" i="5"/>
  <c r="AE8" i="5"/>
  <c r="AB8" i="5"/>
  <c r="AA8" i="5"/>
  <c r="Z8" i="5"/>
  <c r="Y8" i="5"/>
  <c r="X8" i="5"/>
  <c r="W8" i="5"/>
  <c r="V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AE21" i="5" l="1"/>
  <c r="AE23" i="5" s="1"/>
  <c r="AF21" i="5"/>
  <c r="AF23" i="5" s="1"/>
  <c r="AG21" i="5"/>
  <c r="AG23" i="5" s="1"/>
  <c r="V21" i="5"/>
  <c r="V23" i="5" s="1"/>
  <c r="X21" i="5"/>
  <c r="X23" i="5" s="1"/>
  <c r="W21" i="5"/>
  <c r="W23" i="5" s="1"/>
  <c r="Y21" i="5"/>
  <c r="Y23" i="5" s="1"/>
  <c r="Z21" i="5"/>
  <c r="Z23" i="5" s="1"/>
  <c r="AH21" i="5"/>
  <c r="AH23" i="5" s="1"/>
  <c r="AA21" i="5"/>
  <c r="AA23" i="5" s="1"/>
  <c r="AI21" i="5"/>
  <c r="AI23" i="5" s="1"/>
  <c r="AB21" i="5"/>
  <c r="AB23" i="5" s="1"/>
  <c r="AJ21" i="5"/>
  <c r="AJ23" i="5" s="1"/>
  <c r="D40" i="5"/>
  <c r="AC21" i="5"/>
  <c r="AC23" i="5" s="1"/>
  <c r="E40" i="5"/>
  <c r="AD21" i="5"/>
  <c r="AD23" i="5" s="1"/>
  <c r="F48" i="5"/>
  <c r="F59" i="5" s="1"/>
  <c r="F70" i="5" s="1"/>
  <c r="F98" i="5" s="1"/>
  <c r="F82" i="5" s="1"/>
  <c r="F89" i="5" s="1"/>
</calcChain>
</file>

<file path=xl/comments1.xml><?xml version="1.0" encoding="utf-8"?>
<comments xmlns="http://schemas.openxmlformats.org/spreadsheetml/2006/main">
  <authors>
    <author>Retheesh.Chidambaran</author>
  </authors>
  <commentList>
    <comment ref="U40" authorId="0" shapeId="0">
      <text>
        <r>
          <rPr>
            <sz val="9"/>
            <color indexed="81"/>
            <rFont val="宋体"/>
            <charset val="134"/>
          </rPr>
          <t>Retheesh.Chidambaran:
Master mixed in plant and Final in R&amp;D Lab</t>
        </r>
      </text>
    </comment>
  </commentList>
</comments>
</file>

<file path=xl/sharedStrings.xml><?xml version="1.0" encoding="utf-8"?>
<sst xmlns="http://schemas.openxmlformats.org/spreadsheetml/2006/main" count="199" uniqueCount="110">
  <si>
    <t>Material description</t>
  </si>
  <si>
    <t>Code</t>
  </si>
  <si>
    <t>T8330</t>
  </si>
  <si>
    <t>T101</t>
  </si>
  <si>
    <t>T6339</t>
  </si>
  <si>
    <t>T912</t>
  </si>
  <si>
    <t>T810</t>
  </si>
  <si>
    <t xml:space="preserve">T981 </t>
  </si>
  <si>
    <t>T9306</t>
  </si>
  <si>
    <t>T9306B</t>
  </si>
  <si>
    <t>T2813</t>
  </si>
  <si>
    <t>T946</t>
  </si>
  <si>
    <t>T834</t>
  </si>
  <si>
    <t>T834A</t>
  </si>
  <si>
    <t>T9803</t>
  </si>
  <si>
    <t xml:space="preserve">T9804 </t>
  </si>
  <si>
    <t xml:space="preserve">T6169 </t>
  </si>
  <si>
    <t xml:space="preserve">T450
(Prop by Rogerio) </t>
  </si>
  <si>
    <t>RSS3</t>
  </si>
  <si>
    <t>SBR1502</t>
  </si>
  <si>
    <t>HT reclaim</t>
  </si>
  <si>
    <t>RAE oil</t>
  </si>
  <si>
    <t>N220 ISAF Carbon Black</t>
  </si>
  <si>
    <t> </t>
  </si>
  <si>
    <t>BC2207</t>
  </si>
  <si>
    <t>N330</t>
  </si>
  <si>
    <t>Active Silica Granular 175 sq.m/g</t>
  </si>
  <si>
    <t>Zinc Oxide</t>
  </si>
  <si>
    <t xml:space="preserve">Stearic Acid </t>
  </si>
  <si>
    <t>Gum rosin</t>
  </si>
  <si>
    <t>Ozone protecting wax</t>
  </si>
  <si>
    <t>162502A</t>
  </si>
  <si>
    <t>Antioxident - 6PPD</t>
  </si>
  <si>
    <t>TMQ</t>
  </si>
  <si>
    <t>Rubber Peptiser 40% DBD</t>
  </si>
  <si>
    <t>Struktol 40MS (Homogenising resing)</t>
  </si>
  <si>
    <t>TBBS</t>
  </si>
  <si>
    <t>Sulphur Soluble Fg No.1 0.5% Oil Based</t>
  </si>
  <si>
    <t>Retarder - PVI</t>
  </si>
  <si>
    <t>TOTAL</t>
  </si>
  <si>
    <r>
      <t>A.</t>
    </r>
    <r>
      <rPr>
        <b/>
        <sz val="16"/>
        <rFont val="Calibri"/>
        <family val="2"/>
        <charset val="134"/>
      </rPr>
      <t>Mooney Viscosity(MV)and Scorch(MS) @ 135</t>
    </r>
    <r>
      <rPr>
        <b/>
        <vertAlign val="superscript"/>
        <sz val="16"/>
        <rFont val="Calibri"/>
        <family val="2"/>
        <charset val="134"/>
      </rPr>
      <t>0</t>
    </r>
    <r>
      <rPr>
        <b/>
        <sz val="16"/>
        <rFont val="Calibri"/>
        <family val="2"/>
        <charset val="134"/>
      </rPr>
      <t>C</t>
    </r>
  </si>
  <si>
    <t>M V</t>
  </si>
  <si>
    <t>MU</t>
  </si>
  <si>
    <t>Cost/kg</t>
  </si>
  <si>
    <t>MS</t>
  </si>
  <si>
    <t>min</t>
  </si>
  <si>
    <t>Specific gravity</t>
  </si>
  <si>
    <r>
      <t>B.Rheological properties 160</t>
    </r>
    <r>
      <rPr>
        <b/>
        <vertAlign val="superscript"/>
        <sz val="16"/>
        <rFont val="Calibri"/>
        <family val="2"/>
        <charset val="134"/>
      </rPr>
      <t>0</t>
    </r>
    <r>
      <rPr>
        <b/>
        <sz val="16"/>
        <rFont val="Calibri"/>
        <family val="2"/>
        <charset val="134"/>
      </rPr>
      <t>C @ 30'</t>
    </r>
  </si>
  <si>
    <t>Properties</t>
  </si>
  <si>
    <t>Units</t>
  </si>
  <si>
    <t>ML</t>
  </si>
  <si>
    <t>lbf-in</t>
  </si>
  <si>
    <t>MH</t>
  </si>
  <si>
    <t>MH-ML</t>
  </si>
  <si>
    <t>TS2</t>
  </si>
  <si>
    <t>TC10</t>
  </si>
  <si>
    <t>TC15</t>
  </si>
  <si>
    <t>TC50</t>
  </si>
  <si>
    <t>TC90</t>
  </si>
  <si>
    <t>C.RPA Test results</t>
  </si>
  <si>
    <t>REGULAR-CAP COMPOUNDS</t>
  </si>
  <si>
    <t>Payne effect  ΔG'(0.56%-10.04%</t>
  </si>
  <si>
    <t>Mpa</t>
  </si>
  <si>
    <t>G'@ 0.56% Strain</t>
  </si>
  <si>
    <t>G'@ 10.04% Strain</t>
  </si>
  <si>
    <t>Elastic modulus (E')</t>
  </si>
  <si>
    <t>Loss Modulus (E")</t>
  </si>
  <si>
    <t>Tan delta</t>
  </si>
  <si>
    <t>C.Physical properties-unaged(160ºC @ 15 mins)</t>
  </si>
  <si>
    <t>Hardness</t>
  </si>
  <si>
    <t>Shore A</t>
  </si>
  <si>
    <t>M100</t>
  </si>
  <si>
    <t>MPa</t>
  </si>
  <si>
    <t>M200</t>
  </si>
  <si>
    <t>M300</t>
  </si>
  <si>
    <t xml:space="preserve">Tensile Strength </t>
  </si>
  <si>
    <t>Elongation at break</t>
  </si>
  <si>
    <t>%</t>
  </si>
  <si>
    <t>Tear strength</t>
  </si>
  <si>
    <t>N/mm</t>
  </si>
  <si>
    <t>Toughness</t>
  </si>
  <si>
    <t>WUB</t>
  </si>
  <si>
    <t>D.Physical properties Aged(100ºC&amp;48 hrs)</t>
  </si>
  <si>
    <t>Tear Strength</t>
  </si>
  <si>
    <t>E. Rebound, Abrasion, HBU,&amp; De-Mattia, Bulk Tear</t>
  </si>
  <si>
    <t>Bulk Tear (Unaged)</t>
  </si>
  <si>
    <t>N</t>
  </si>
  <si>
    <t>Bulk Tear (Aged)</t>
  </si>
  <si>
    <t xml:space="preserve">Abrasion loss </t>
  </si>
  <si>
    <r>
      <t>mm</t>
    </r>
    <r>
      <rPr>
        <b/>
        <vertAlign val="superscript"/>
        <sz val="16"/>
        <rFont val="Calibri"/>
        <family val="2"/>
        <charset val="134"/>
      </rPr>
      <t>3</t>
    </r>
  </si>
  <si>
    <t>HBU Base</t>
  </si>
  <si>
    <r>
      <t>0</t>
    </r>
    <r>
      <rPr>
        <b/>
        <sz val="16"/>
        <rFont val="Calibri"/>
        <family val="2"/>
        <charset val="134"/>
      </rPr>
      <t>C</t>
    </r>
  </si>
  <si>
    <t>HBU Centre</t>
  </si>
  <si>
    <t>SET</t>
  </si>
  <si>
    <t>Rebound Resilence @ RT</t>
  </si>
  <si>
    <t>Rebound Resilence @60°C</t>
  </si>
  <si>
    <t>F.Dynamic Mechanical Analysis</t>
  </si>
  <si>
    <t>(Temp sweep)</t>
  </si>
  <si>
    <t>Properties @ 0 deg C</t>
  </si>
  <si>
    <t>E' (Elastic Modulus)</t>
  </si>
  <si>
    <t>E'' (Loss modulus)</t>
  </si>
  <si>
    <t>Tan D</t>
  </si>
  <si>
    <t>J" (Loss complince)</t>
  </si>
  <si>
    <r>
      <t>Mpa</t>
    </r>
    <r>
      <rPr>
        <vertAlign val="superscript"/>
        <sz val="16"/>
        <rFont val="Calibri"/>
        <family val="2"/>
        <charset val="134"/>
      </rPr>
      <t>-1</t>
    </r>
  </si>
  <si>
    <t>Properties @ 25 deg C</t>
  </si>
  <si>
    <t>(Single point)</t>
  </si>
  <si>
    <t>Properties @ 70 deg C</t>
  </si>
  <si>
    <t>22LP10.1</t>
  </si>
  <si>
    <t>22LP10.2</t>
  </si>
  <si>
    <t>22LP10.3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</si>
</sst>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00"/>
    <numFmt numFmtId="167" formatCode="0.00_ "/>
    <numFmt numFmtId="168" formatCode="0_ "/>
    <numFmt numFmtId="169" formatCode="0.000_ "/>
    <numFmt numFmtId="170" formatCode="0.0000_ "/>
  </numFmts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8"/>
      <name val="Calibri"/>
      <family val="2"/>
      <scheme val="minor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b/>
      <sz val="11"/>
      <name val="Calibri"/>
      <family val="2"/>
      <charset val="134"/>
    </font>
    <font>
      <b/>
      <sz val="16"/>
      <name val="Calibri"/>
      <family val="2"/>
      <charset val="134"/>
    </font>
    <font>
      <sz val="11"/>
      <name val="Arial"/>
      <family val="2"/>
      <charset val="134"/>
    </font>
    <font>
      <sz val="16"/>
      <name val="Calibri"/>
      <family val="2"/>
      <charset val="134"/>
    </font>
    <font>
      <b/>
      <vertAlign val="superscript"/>
      <sz val="16"/>
      <name val="Calibri"/>
      <family val="2"/>
      <charset val="134"/>
    </font>
    <font>
      <sz val="12"/>
      <name val="Arial"/>
      <family val="2"/>
      <charset val="134"/>
    </font>
    <font>
      <b/>
      <sz val="16"/>
      <name val="Arial"/>
      <family val="2"/>
      <charset val="134"/>
    </font>
    <font>
      <sz val="16"/>
      <name val="Arial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  <charset val="134"/>
    </font>
    <font>
      <vertAlign val="superscript"/>
      <sz val="16"/>
      <name val="Calibri"/>
      <family val="2"/>
      <charset val="134"/>
    </font>
    <font>
      <sz val="9"/>
      <color indexed="81"/>
      <name val="宋体"/>
      <charset val="134"/>
    </font>
    <font>
      <sz val="12"/>
      <color theme="1"/>
      <name val="Calibri"/>
      <family val="2"/>
    </font>
    <font>
      <b/>
      <sz val="18"/>
      <name val="Calibri"/>
      <family val="2"/>
      <charset val="134"/>
    </font>
    <font>
      <sz val="18"/>
      <name val="Calibri"/>
      <family val="2"/>
      <charset val="134"/>
    </font>
    <font>
      <sz val="18"/>
      <color rgb="FF000000"/>
      <name val="Calibri"/>
      <family val="2"/>
    </font>
    <font>
      <sz val="18"/>
      <name val="Calibri"/>
      <family val="2"/>
    </font>
    <font>
      <b/>
      <sz val="18"/>
      <color rgb="FF000000"/>
      <name val="Calibri"/>
      <family val="2"/>
    </font>
    <font>
      <sz val="18"/>
      <name val="Arial"/>
      <family val="2"/>
      <charset val="134"/>
    </font>
    <font>
      <sz val="18"/>
      <color theme="1"/>
      <name val="Calibri"/>
      <family val="2"/>
    </font>
    <font>
      <sz val="16"/>
      <name val="Calibri"/>
      <family val="2"/>
      <scheme val="minor"/>
    </font>
    <font>
      <sz val="16"/>
      <name val="Calibri"/>
    </font>
    <font>
      <b/>
      <sz val="16"/>
      <name val="Calibri"/>
    </font>
    <font>
      <sz val="14"/>
      <name val="Arial"/>
      <family val="2"/>
      <charset val="134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charset val="134"/>
    </font>
    <font>
      <sz val="11"/>
      <color rgb="FF000000"/>
      <name val="Calibri"/>
      <family val="2"/>
    </font>
    <font>
      <sz val="14"/>
      <name val="Calibri"/>
      <family val="2"/>
    </font>
    <font>
      <b/>
      <sz val="12"/>
      <name val="Arial"/>
      <family val="2"/>
      <charset val="134"/>
    </font>
    <font>
      <sz val="14"/>
      <name val="Calibri"/>
      <family val="2"/>
      <charset val="134"/>
    </font>
    <font>
      <b/>
      <sz val="14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</cellStyleXfs>
  <cellXfs count="173">
    <xf numFmtId="0" fontId="0" fillId="0" borderId="0" xfId="0"/>
    <xf numFmtId="0" fontId="4" fillId="0" borderId="0" xfId="3" applyAlignment="1"/>
    <xf numFmtId="0" fontId="7" fillId="0" borderId="1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8" fillId="0" borderId="0" xfId="3" applyFont="1" applyAlignment="1"/>
    <xf numFmtId="0" fontId="9" fillId="0" borderId="1" xfId="3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/>
    </xf>
    <xf numFmtId="0" fontId="7" fillId="5" borderId="1" xfId="3" applyFont="1" applyFill="1" applyBorder="1" applyAlignment="1">
      <alignment horizontal="center" vertical="center"/>
    </xf>
    <xf numFmtId="0" fontId="9" fillId="0" borderId="8" xfId="3" applyFont="1" applyBorder="1">
      <alignment vertical="center"/>
    </xf>
    <xf numFmtId="0" fontId="7" fillId="0" borderId="8" xfId="3" applyFont="1" applyBorder="1" applyAlignment="1">
      <alignment horizontal="center" vertical="center"/>
    </xf>
    <xf numFmtId="0" fontId="7" fillId="5" borderId="8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9" fillId="6" borderId="4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9" fillId="5" borderId="3" xfId="3" applyFont="1" applyFill="1" applyBorder="1">
      <alignment vertical="center"/>
    </xf>
    <xf numFmtId="0" fontId="4" fillId="0" borderId="1" xfId="3" applyBorder="1" applyAlignment="1">
      <alignment horizontal="center"/>
    </xf>
    <xf numFmtId="1" fontId="9" fillId="0" borderId="1" xfId="3" applyNumberFormat="1" applyFont="1" applyBorder="1" applyAlignment="1">
      <alignment horizontal="center" vertical="center"/>
    </xf>
    <xf numFmtId="1" fontId="9" fillId="5" borderId="1" xfId="3" applyNumberFormat="1" applyFont="1" applyFill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0" fontId="11" fillId="0" borderId="1" xfId="3" applyFont="1" applyBorder="1" applyAlignment="1"/>
    <xf numFmtId="165" fontId="9" fillId="0" borderId="1" xfId="3" applyNumberFormat="1" applyFont="1" applyBorder="1" applyAlignment="1">
      <alignment horizontal="center" vertical="center"/>
    </xf>
    <xf numFmtId="165" fontId="9" fillId="5" borderId="1" xfId="3" applyNumberFormat="1" applyFont="1" applyFill="1" applyBorder="1" applyAlignment="1">
      <alignment horizontal="center" vertical="center"/>
    </xf>
    <xf numFmtId="0" fontId="7" fillId="6" borderId="2" xfId="3" applyFont="1" applyFill="1" applyBorder="1">
      <alignment vertical="center"/>
    </xf>
    <xf numFmtId="0" fontId="7" fillId="6" borderId="3" xfId="3" applyFont="1" applyFill="1" applyBorder="1">
      <alignment vertical="center"/>
    </xf>
    <xf numFmtId="164" fontId="9" fillId="5" borderId="1" xfId="3" applyNumberFormat="1" applyFont="1" applyFill="1" applyBorder="1" applyAlignment="1">
      <alignment horizontal="center" vertical="center"/>
    </xf>
    <xf numFmtId="164" fontId="9" fillId="5" borderId="5" xfId="5" applyNumberFormat="1" applyFont="1" applyFill="1" applyBorder="1" applyAlignment="1">
      <alignment horizontal="center" vertical="center"/>
    </xf>
    <xf numFmtId="164" fontId="9" fillId="5" borderId="6" xfId="5" applyNumberFormat="1" applyFont="1" applyFill="1" applyBorder="1" applyAlignment="1">
      <alignment horizontal="center" vertical="center"/>
    </xf>
    <xf numFmtId="164" fontId="9" fillId="5" borderId="1" xfId="5" applyNumberFormat="1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164" fontId="9" fillId="0" borderId="8" xfId="3" applyNumberFormat="1" applyFont="1" applyBorder="1" applyAlignment="1">
      <alignment horizontal="center" vertical="center"/>
    </xf>
    <xf numFmtId="164" fontId="9" fillId="5" borderId="8" xfId="5" applyNumberFormat="1" applyFont="1" applyFill="1" applyBorder="1" applyAlignment="1">
      <alignment horizontal="center" vertical="center"/>
    </xf>
    <xf numFmtId="0" fontId="7" fillId="6" borderId="9" xfId="3" applyFont="1" applyFill="1" applyBorder="1">
      <alignment vertical="center"/>
    </xf>
    <xf numFmtId="0" fontId="7" fillId="6" borderId="10" xfId="3" applyFont="1" applyFill="1" applyBorder="1" applyAlignment="1">
      <alignment vertical="center" wrapText="1"/>
    </xf>
    <xf numFmtId="167" fontId="9" fillId="5" borderId="1" xfId="3" applyNumberFormat="1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168" fontId="9" fillId="5" borderId="1" xfId="3" applyNumberFormat="1" applyFont="1" applyFill="1" applyBorder="1" applyAlignment="1">
      <alignment horizontal="center" vertical="center"/>
    </xf>
    <xf numFmtId="2" fontId="4" fillId="0" borderId="0" xfId="3" applyNumberFormat="1" applyAlignment="1"/>
    <xf numFmtId="2" fontId="7" fillId="0" borderId="1" xfId="3" applyNumberFormat="1" applyFont="1" applyBorder="1" applyAlignment="1">
      <alignment horizontal="center" vertical="center"/>
    </xf>
    <xf numFmtId="2" fontId="12" fillId="0" borderId="1" xfId="3" applyNumberFormat="1" applyFont="1" applyBorder="1" applyAlignment="1">
      <alignment horizontal="center" vertical="center"/>
    </xf>
    <xf numFmtId="167" fontId="7" fillId="5" borderId="1" xfId="3" applyNumberFormat="1" applyFont="1" applyFill="1" applyBorder="1" applyAlignment="1">
      <alignment horizontal="center" vertical="center"/>
    </xf>
    <xf numFmtId="2" fontId="7" fillId="5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Border="1" applyAlignment="1">
      <alignment horizontal="center" vertical="center"/>
    </xf>
    <xf numFmtId="164" fontId="7" fillId="5" borderId="1" xfId="3" applyNumberFormat="1" applyFont="1" applyFill="1" applyBorder="1" applyAlignment="1">
      <alignment horizontal="center" vertical="center"/>
    </xf>
    <xf numFmtId="2" fontId="7" fillId="0" borderId="11" xfId="6" applyNumberFormat="1" applyFont="1" applyBorder="1" applyAlignment="1">
      <alignment horizontal="center" vertical="center"/>
    </xf>
    <xf numFmtId="2" fontId="9" fillId="0" borderId="1" xfId="3" applyNumberFormat="1" applyFont="1" applyBorder="1" applyAlignment="1">
      <alignment horizontal="center" vertical="center"/>
    </xf>
    <xf numFmtId="2" fontId="13" fillId="0" borderId="1" xfId="3" applyNumberFormat="1" applyFont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64" fontId="13" fillId="0" borderId="1" xfId="3" applyNumberFormat="1" applyFont="1" applyBorder="1" applyAlignment="1">
      <alignment horizontal="center" vertical="center"/>
    </xf>
    <xf numFmtId="2" fontId="9" fillId="0" borderId="11" xfId="6" applyNumberFormat="1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7" fillId="0" borderId="11" xfId="6" applyNumberFormat="1" applyFont="1" applyBorder="1" applyAlignment="1">
      <alignment horizontal="center" vertical="center"/>
    </xf>
    <xf numFmtId="0" fontId="7" fillId="6" borderId="12" xfId="3" applyFont="1" applyFill="1" applyBorder="1">
      <alignment vertical="center"/>
    </xf>
    <xf numFmtId="0" fontId="7" fillId="6" borderId="0" xfId="3" applyFont="1" applyFill="1" applyAlignment="1">
      <alignment vertical="center" wrapText="1"/>
    </xf>
    <xf numFmtId="168" fontId="7" fillId="5" borderId="1" xfId="3" applyNumberFormat="1" applyFont="1" applyFill="1" applyBorder="1" applyAlignment="1">
      <alignment horizontal="center" vertical="center"/>
    </xf>
    <xf numFmtId="0" fontId="7" fillId="6" borderId="0" xfId="3" applyFont="1" applyFill="1">
      <alignment vertical="center"/>
    </xf>
    <xf numFmtId="2" fontId="10" fillId="0" borderId="1" xfId="3" applyNumberFormat="1" applyFont="1" applyBorder="1" applyAlignment="1">
      <alignment horizontal="center" vertical="center"/>
    </xf>
    <xf numFmtId="164" fontId="13" fillId="5" borderId="1" xfId="3" applyNumberFormat="1" applyFont="1" applyFill="1" applyBorder="1" applyAlignment="1">
      <alignment horizontal="center" vertical="center"/>
    </xf>
    <xf numFmtId="0" fontId="13" fillId="5" borderId="1" xfId="3" applyFont="1" applyFill="1" applyBorder="1" applyAlignment="1">
      <alignment horizontal="center" vertical="center"/>
    </xf>
    <xf numFmtId="169" fontId="7" fillId="5" borderId="1" xfId="3" applyNumberFormat="1" applyFont="1" applyFill="1" applyBorder="1" applyAlignment="1">
      <alignment horizontal="center" vertical="center"/>
    </xf>
    <xf numFmtId="170" fontId="9" fillId="5" borderId="1" xfId="3" applyNumberFormat="1" applyFont="1" applyFill="1" applyBorder="1" applyAlignment="1">
      <alignment horizontal="center" vertical="center"/>
    </xf>
    <xf numFmtId="166" fontId="9" fillId="0" borderId="1" xfId="3" applyNumberFormat="1" applyFont="1" applyBorder="1" applyAlignment="1">
      <alignment horizontal="center" vertical="center"/>
    </xf>
    <xf numFmtId="0" fontId="0" fillId="0" borderId="0" xfId="3" applyFont="1" applyAlignment="1"/>
    <xf numFmtId="0" fontId="4" fillId="5" borderId="0" xfId="3" applyFill="1" applyAlignment="1"/>
    <xf numFmtId="0" fontId="7" fillId="0" borderId="2" xfId="3" applyFont="1" applyBorder="1" applyAlignment="1">
      <alignment horizontal="left" vertical="center"/>
    </xf>
    <xf numFmtId="0" fontId="7" fillId="4" borderId="2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7" fillId="4" borderId="1" xfId="3" applyFont="1" applyFill="1" applyBorder="1" applyAlignment="1">
      <alignment horizontal="center" vertical="center"/>
    </xf>
    <xf numFmtId="0" fontId="12" fillId="0" borderId="4" xfId="3" applyFont="1" applyBorder="1">
      <alignment vertical="center"/>
    </xf>
    <xf numFmtId="0" fontId="12" fillId="0" borderId="3" xfId="3" applyFont="1" applyBorder="1">
      <alignment vertical="center"/>
    </xf>
    <xf numFmtId="0" fontId="7" fillId="3" borderId="4" xfId="3" applyFont="1" applyFill="1" applyBorder="1">
      <alignment vertical="center"/>
    </xf>
    <xf numFmtId="0" fontId="7" fillId="3" borderId="3" xfId="3" applyFont="1" applyFill="1" applyBorder="1">
      <alignment vertical="center"/>
    </xf>
    <xf numFmtId="0" fontId="7" fillId="3" borderId="5" xfId="3" applyFont="1" applyFill="1" applyBorder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2" borderId="1" xfId="3" applyFont="1" applyFill="1" applyBorder="1" applyAlignment="1">
      <alignment horizontal="left" vertical="center"/>
    </xf>
    <xf numFmtId="1" fontId="9" fillId="2" borderId="1" xfId="3" applyNumberFormat="1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20" fillId="5" borderId="15" xfId="3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0" fontId="20" fillId="5" borderId="1" xfId="3" applyFont="1" applyFill="1" applyBorder="1" applyAlignment="1">
      <alignment horizontal="center" vertical="center"/>
    </xf>
    <xf numFmtId="0" fontId="24" fillId="0" borderId="1" xfId="3" applyFont="1" applyBorder="1" applyAlignment="1">
      <alignment horizontal="center"/>
    </xf>
    <xf numFmtId="0" fontId="24" fillId="0" borderId="0" xfId="3" applyFont="1" applyAlignment="1"/>
    <xf numFmtId="1" fontId="22" fillId="5" borderId="15" xfId="3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1" fontId="20" fillId="0" borderId="15" xfId="3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22" fillId="0" borderId="15" xfId="3" applyNumberFormat="1" applyFont="1" applyBorder="1" applyAlignment="1">
      <alignment horizontal="center" vertical="center"/>
    </xf>
    <xf numFmtId="2" fontId="22" fillId="0" borderId="15" xfId="3" applyNumberFormat="1" applyFont="1" applyBorder="1" applyAlignment="1">
      <alignment horizontal="center" vertical="center"/>
    </xf>
    <xf numFmtId="0" fontId="19" fillId="5" borderId="1" xfId="3" applyFont="1" applyFill="1" applyBorder="1" applyAlignment="1">
      <alignment horizontal="center" vertical="center"/>
    </xf>
    <xf numFmtId="2" fontId="25" fillId="0" borderId="15" xfId="3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4" fontId="26" fillId="0" borderId="0" xfId="3" applyNumberFormat="1" applyFont="1" applyAlignment="1">
      <alignment horizontal="center"/>
    </xf>
    <xf numFmtId="1" fontId="7" fillId="2" borderId="1" xfId="3" applyNumberFormat="1" applyFont="1" applyFill="1" applyBorder="1" applyAlignment="1">
      <alignment horizontal="center" vertical="center" wrapText="1"/>
    </xf>
    <xf numFmtId="1" fontId="27" fillId="0" borderId="1" xfId="3" applyNumberFormat="1" applyFont="1" applyBorder="1" applyAlignment="1">
      <alignment horizontal="center" vertical="center"/>
    </xf>
    <xf numFmtId="2" fontId="27" fillId="0" borderId="1" xfId="3" applyNumberFormat="1" applyFont="1" applyBorder="1" applyAlignment="1">
      <alignment horizontal="center" vertical="center"/>
    </xf>
    <xf numFmtId="164" fontId="27" fillId="0" borderId="1" xfId="3" applyNumberFormat="1" applyFont="1" applyBorder="1" applyAlignment="1">
      <alignment horizontal="center" vertical="center"/>
    </xf>
    <xf numFmtId="164" fontId="28" fillId="0" borderId="1" xfId="3" applyNumberFormat="1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2" fillId="0" borderId="7" xfId="3" applyFont="1" applyBorder="1">
      <alignment vertical="center"/>
    </xf>
    <xf numFmtId="0" fontId="12" fillId="0" borderId="17" xfId="3" applyFont="1" applyBorder="1">
      <alignment vertical="center"/>
    </xf>
    <xf numFmtId="1" fontId="29" fillId="0" borderId="16" xfId="3" applyNumberFormat="1" applyFont="1" applyBorder="1" applyAlignment="1">
      <alignment horizontal="center"/>
    </xf>
    <xf numFmtId="0" fontId="27" fillId="0" borderId="0" xfId="3" applyFont="1" applyAlignment="1">
      <alignment horizontal="center"/>
    </xf>
    <xf numFmtId="0" fontId="13" fillId="0" borderId="3" xfId="3" applyFont="1" applyBorder="1" applyAlignment="1">
      <alignment horizontal="center" vertical="center"/>
    </xf>
    <xf numFmtId="168" fontId="9" fillId="5" borderId="3" xfId="3" applyNumberFormat="1" applyFont="1" applyFill="1" applyBorder="1" applyAlignment="1">
      <alignment horizontal="center" vertical="center"/>
    </xf>
    <xf numFmtId="168" fontId="9" fillId="5" borderId="5" xfId="3" applyNumberFormat="1" applyFont="1" applyFill="1" applyBorder="1" applyAlignment="1">
      <alignment horizontal="center" vertical="center"/>
    </xf>
    <xf numFmtId="0" fontId="7" fillId="0" borderId="16" xfId="3" applyFont="1" applyBorder="1" applyAlignment="1">
      <alignment horizontal="left" vertical="center"/>
    </xf>
    <xf numFmtId="0" fontId="9" fillId="0" borderId="16" xfId="3" applyFont="1" applyBorder="1" applyAlignment="1">
      <alignment horizontal="center" vertical="center"/>
    </xf>
    <xf numFmtId="0" fontId="7" fillId="0" borderId="8" xfId="3" applyFont="1" applyBorder="1" applyAlignment="1">
      <alignment horizontal="left" vertical="center"/>
    </xf>
    <xf numFmtId="1" fontId="9" fillId="0" borderId="3" xfId="3" applyNumberFormat="1" applyFont="1" applyBorder="1" applyAlignment="1">
      <alignment horizontal="center" vertical="center"/>
    </xf>
    <xf numFmtId="0" fontId="27" fillId="0" borderId="16" xfId="3" applyFont="1" applyBorder="1" applyAlignment="1">
      <alignment horizontal="center"/>
    </xf>
    <xf numFmtId="1" fontId="27" fillId="0" borderId="16" xfId="3" applyNumberFormat="1" applyFont="1" applyBorder="1" applyAlignment="1">
      <alignment horizontal="center" vertical="center"/>
    </xf>
    <xf numFmtId="1" fontId="27" fillId="0" borderId="8" xfId="3" applyNumberFormat="1" applyFont="1" applyBorder="1" applyAlignment="1">
      <alignment horizontal="center" vertical="center"/>
    </xf>
    <xf numFmtId="0" fontId="7" fillId="0" borderId="19" xfId="3" applyFont="1" applyBorder="1" applyAlignment="1">
      <alignment horizontal="left" vertical="center"/>
    </xf>
    <xf numFmtId="0" fontId="9" fillId="0" borderId="19" xfId="3" applyFont="1" applyBorder="1" applyAlignment="1">
      <alignment horizontal="center" vertical="center"/>
    </xf>
    <xf numFmtId="1" fontId="29" fillId="0" borderId="19" xfId="3" applyNumberFormat="1" applyFont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10" borderId="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11" borderId="6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/>
    </xf>
    <xf numFmtId="0" fontId="32" fillId="10" borderId="18" xfId="0" applyFont="1" applyFill="1" applyBorder="1" applyAlignment="1">
      <alignment horizontal="center" vertical="center"/>
    </xf>
    <xf numFmtId="0" fontId="32" fillId="10" borderId="6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164" fontId="9" fillId="13" borderId="1" xfId="3" applyNumberFormat="1" applyFont="1" applyFill="1" applyBorder="1" applyAlignment="1">
      <alignment horizontal="center" vertical="center"/>
    </xf>
    <xf numFmtId="2" fontId="9" fillId="13" borderId="1" xfId="3" applyNumberFormat="1" applyFont="1" applyFill="1" applyBorder="1" applyAlignment="1">
      <alignment horizontal="center" vertical="center"/>
    </xf>
    <xf numFmtId="0" fontId="35" fillId="0" borderId="16" xfId="3" applyFont="1" applyBorder="1" applyAlignment="1">
      <alignment horizontal="center" vertical="center"/>
    </xf>
    <xf numFmtId="1" fontId="35" fillId="0" borderId="16" xfId="3" applyNumberFormat="1" applyFont="1" applyBorder="1" applyAlignment="1">
      <alignment horizontal="center" vertical="center"/>
    </xf>
    <xf numFmtId="166" fontId="9" fillId="0" borderId="8" xfId="3" applyNumberFormat="1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165" fontId="9" fillId="0" borderId="8" xfId="3" applyNumberFormat="1" applyFont="1" applyBorder="1" applyAlignment="1">
      <alignment horizontal="center" vertical="center"/>
    </xf>
    <xf numFmtId="0" fontId="27" fillId="0" borderId="16" xfId="3" applyFont="1" applyBorder="1" applyAlignment="1">
      <alignment horizontal="center" vertical="center"/>
    </xf>
    <xf numFmtId="164" fontId="27" fillId="0" borderId="8" xfId="3" applyNumberFormat="1" applyFont="1" applyBorder="1" applyAlignment="1">
      <alignment horizontal="center" vertical="center"/>
    </xf>
    <xf numFmtId="0" fontId="9" fillId="0" borderId="22" xfId="3" applyFont="1" applyBorder="1" applyAlignment="1">
      <alignment horizontal="center" vertical="center"/>
    </xf>
    <xf numFmtId="1" fontId="29" fillId="0" borderId="22" xfId="3" applyNumberFormat="1" applyFont="1" applyBorder="1" applyAlignment="1">
      <alignment horizontal="center"/>
    </xf>
    <xf numFmtId="0" fontId="7" fillId="0" borderId="11" xfId="3" applyFont="1" applyBorder="1" applyAlignment="1">
      <alignment horizontal="left" vertical="center"/>
    </xf>
    <xf numFmtId="0" fontId="9" fillId="0" borderId="23" xfId="3" applyFont="1" applyBorder="1" applyAlignment="1">
      <alignment horizontal="center" vertical="center"/>
    </xf>
    <xf numFmtId="164" fontId="36" fillId="0" borderId="1" xfId="3" applyNumberFormat="1" applyFont="1" applyBorder="1" applyAlignment="1">
      <alignment horizontal="center" vertic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6" xfId="0" applyNumberFormat="1" applyFont="1" applyFill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165" fontId="9" fillId="0" borderId="3" xfId="3" applyNumberFormat="1" applyFont="1" applyBorder="1" applyAlignment="1">
      <alignment horizontal="center" vertical="center"/>
    </xf>
    <xf numFmtId="165" fontId="9" fillId="0" borderId="4" xfId="3" applyNumberFormat="1" applyFont="1" applyBorder="1" applyAlignment="1">
      <alignment horizontal="center" vertical="center"/>
    </xf>
    <xf numFmtId="165" fontId="9" fillId="5" borderId="3" xfId="3" applyNumberFormat="1" applyFont="1" applyFill="1" applyBorder="1" applyAlignment="1">
      <alignment horizontal="center" vertical="center"/>
    </xf>
    <xf numFmtId="165" fontId="9" fillId="5" borderId="5" xfId="3" applyNumberFormat="1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/>
    </xf>
    <xf numFmtId="0" fontId="37" fillId="14" borderId="5" xfId="0" applyFont="1" applyFill="1" applyBorder="1" applyAlignment="1">
      <alignment horizontal="center"/>
    </xf>
    <xf numFmtId="0" fontId="7" fillId="0" borderId="9" xfId="3" applyFont="1" applyBorder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16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</cellXfs>
  <cellStyles count="8">
    <cellStyle name="Normal" xfId="0" builtinId="0"/>
    <cellStyle name="Normal 2 14" xfId="1"/>
    <cellStyle name="Normal 2 3" xfId="7"/>
    <cellStyle name="Normal 3 2" xfId="3"/>
    <cellStyle name="Normal 4" xfId="5"/>
    <cellStyle name="Normal 5" xfId="4"/>
    <cellStyle name="Normal 6" xfId="6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3"/>
  <sheetViews>
    <sheetView tabSelected="1" topLeftCell="A88" zoomScale="71" zoomScaleNormal="71" workbookViewId="0">
      <selection activeCell="D1" sqref="D1:F1"/>
    </sheetView>
  </sheetViews>
  <sheetFormatPr defaultColWidth="9" defaultRowHeight="12.75"/>
  <cols>
    <col min="1" max="1" width="40.7109375" style="1" customWidth="1"/>
    <col min="2" max="2" width="19" style="1" customWidth="1"/>
    <col min="3" max="3" width="18.28515625" style="1" customWidth="1"/>
    <col min="4" max="4" width="21.5703125" style="1" customWidth="1"/>
    <col min="5" max="5" width="28.7109375" style="1" customWidth="1"/>
    <col min="6" max="6" width="26" style="1" customWidth="1"/>
    <col min="7" max="9" width="13.28515625" style="1" hidden="1" customWidth="1"/>
    <col min="10" max="10" width="14.28515625" style="1" hidden="1" customWidth="1"/>
    <col min="11" max="13" width="13.28515625" style="69" hidden="1" customWidth="1"/>
    <col min="14" max="14" width="15.140625" style="69" hidden="1" customWidth="1"/>
    <col min="15" max="15" width="15" style="69" hidden="1" customWidth="1"/>
    <col min="16" max="16" width="13.28515625" style="69" hidden="1" customWidth="1"/>
    <col min="17" max="17" width="17.5703125" style="69" hidden="1" customWidth="1"/>
    <col min="18" max="19" width="13.28515625" style="69" hidden="1" customWidth="1"/>
    <col min="20" max="20" width="15.42578125" style="69" hidden="1" customWidth="1"/>
    <col min="21" max="21" width="13.28515625" style="69" hidden="1" customWidth="1"/>
    <col min="22" max="35" width="9" style="1" hidden="1" customWidth="1"/>
    <col min="36" max="36" width="9.5703125" style="1" hidden="1" customWidth="1"/>
    <col min="37" max="37" width="9" style="1" hidden="1" customWidth="1"/>
    <col min="38" max="270" width="9" style="1"/>
    <col min="271" max="271" width="36.85546875" style="1" customWidth="1"/>
    <col min="272" max="272" width="10.7109375" style="1" customWidth="1"/>
    <col min="273" max="273" width="13.7109375" style="1" customWidth="1"/>
    <col min="274" max="277" width="15.85546875" style="1" customWidth="1"/>
    <col min="278" max="526" width="9" style="1"/>
    <col min="527" max="527" width="36.85546875" style="1" customWidth="1"/>
    <col min="528" max="528" width="10.7109375" style="1" customWidth="1"/>
    <col min="529" max="529" width="13.7109375" style="1" customWidth="1"/>
    <col min="530" max="533" width="15.85546875" style="1" customWidth="1"/>
    <col min="534" max="782" width="9" style="1"/>
    <col min="783" max="783" width="36.85546875" style="1" customWidth="1"/>
    <col min="784" max="784" width="10.7109375" style="1" customWidth="1"/>
    <col min="785" max="785" width="13.7109375" style="1" customWidth="1"/>
    <col min="786" max="789" width="15.85546875" style="1" customWidth="1"/>
    <col min="790" max="1038" width="9" style="1"/>
    <col min="1039" max="1039" width="36.85546875" style="1" customWidth="1"/>
    <col min="1040" max="1040" width="10.7109375" style="1" customWidth="1"/>
    <col min="1041" max="1041" width="13.7109375" style="1" customWidth="1"/>
    <col min="1042" max="1045" width="15.85546875" style="1" customWidth="1"/>
    <col min="1046" max="1294" width="9" style="1"/>
    <col min="1295" max="1295" width="36.85546875" style="1" customWidth="1"/>
    <col min="1296" max="1296" width="10.7109375" style="1" customWidth="1"/>
    <col min="1297" max="1297" width="13.7109375" style="1" customWidth="1"/>
    <col min="1298" max="1301" width="15.85546875" style="1" customWidth="1"/>
    <col min="1302" max="1550" width="9" style="1"/>
    <col min="1551" max="1551" width="36.85546875" style="1" customWidth="1"/>
    <col min="1552" max="1552" width="10.7109375" style="1" customWidth="1"/>
    <col min="1553" max="1553" width="13.7109375" style="1" customWidth="1"/>
    <col min="1554" max="1557" width="15.85546875" style="1" customWidth="1"/>
    <col min="1558" max="1806" width="9" style="1"/>
    <col min="1807" max="1807" width="36.85546875" style="1" customWidth="1"/>
    <col min="1808" max="1808" width="10.7109375" style="1" customWidth="1"/>
    <col min="1809" max="1809" width="13.7109375" style="1" customWidth="1"/>
    <col min="1810" max="1813" width="15.85546875" style="1" customWidth="1"/>
    <col min="1814" max="2062" width="9" style="1"/>
    <col min="2063" max="2063" width="36.85546875" style="1" customWidth="1"/>
    <col min="2064" max="2064" width="10.7109375" style="1" customWidth="1"/>
    <col min="2065" max="2065" width="13.7109375" style="1" customWidth="1"/>
    <col min="2066" max="2069" width="15.85546875" style="1" customWidth="1"/>
    <col min="2070" max="2318" width="9" style="1"/>
    <col min="2319" max="2319" width="36.85546875" style="1" customWidth="1"/>
    <col min="2320" max="2320" width="10.7109375" style="1" customWidth="1"/>
    <col min="2321" max="2321" width="13.7109375" style="1" customWidth="1"/>
    <col min="2322" max="2325" width="15.85546875" style="1" customWidth="1"/>
    <col min="2326" max="2574" width="9" style="1"/>
    <col min="2575" max="2575" width="36.85546875" style="1" customWidth="1"/>
    <col min="2576" max="2576" width="10.7109375" style="1" customWidth="1"/>
    <col min="2577" max="2577" width="13.7109375" style="1" customWidth="1"/>
    <col min="2578" max="2581" width="15.85546875" style="1" customWidth="1"/>
    <col min="2582" max="2830" width="9" style="1"/>
    <col min="2831" max="2831" width="36.85546875" style="1" customWidth="1"/>
    <col min="2832" max="2832" width="10.7109375" style="1" customWidth="1"/>
    <col min="2833" max="2833" width="13.7109375" style="1" customWidth="1"/>
    <col min="2834" max="2837" width="15.85546875" style="1" customWidth="1"/>
    <col min="2838" max="3086" width="9" style="1"/>
    <col min="3087" max="3087" width="36.85546875" style="1" customWidth="1"/>
    <col min="3088" max="3088" width="10.7109375" style="1" customWidth="1"/>
    <col min="3089" max="3089" width="13.7109375" style="1" customWidth="1"/>
    <col min="3090" max="3093" width="15.85546875" style="1" customWidth="1"/>
    <col min="3094" max="3342" width="9" style="1"/>
    <col min="3343" max="3343" width="36.85546875" style="1" customWidth="1"/>
    <col min="3344" max="3344" width="10.7109375" style="1" customWidth="1"/>
    <col min="3345" max="3345" width="13.7109375" style="1" customWidth="1"/>
    <col min="3346" max="3349" width="15.85546875" style="1" customWidth="1"/>
    <col min="3350" max="3598" width="9" style="1"/>
    <col min="3599" max="3599" width="36.85546875" style="1" customWidth="1"/>
    <col min="3600" max="3600" width="10.7109375" style="1" customWidth="1"/>
    <col min="3601" max="3601" width="13.7109375" style="1" customWidth="1"/>
    <col min="3602" max="3605" width="15.85546875" style="1" customWidth="1"/>
    <col min="3606" max="3854" width="9" style="1"/>
    <col min="3855" max="3855" width="36.85546875" style="1" customWidth="1"/>
    <col min="3856" max="3856" width="10.7109375" style="1" customWidth="1"/>
    <col min="3857" max="3857" width="13.7109375" style="1" customWidth="1"/>
    <col min="3858" max="3861" width="15.85546875" style="1" customWidth="1"/>
    <col min="3862" max="4110" width="9" style="1"/>
    <col min="4111" max="4111" width="36.85546875" style="1" customWidth="1"/>
    <col min="4112" max="4112" width="10.7109375" style="1" customWidth="1"/>
    <col min="4113" max="4113" width="13.7109375" style="1" customWidth="1"/>
    <col min="4114" max="4117" width="15.85546875" style="1" customWidth="1"/>
    <col min="4118" max="4366" width="9" style="1"/>
    <col min="4367" max="4367" width="36.85546875" style="1" customWidth="1"/>
    <col min="4368" max="4368" width="10.7109375" style="1" customWidth="1"/>
    <col min="4369" max="4369" width="13.7109375" style="1" customWidth="1"/>
    <col min="4370" max="4373" width="15.85546875" style="1" customWidth="1"/>
    <col min="4374" max="4622" width="9" style="1"/>
    <col min="4623" max="4623" width="36.85546875" style="1" customWidth="1"/>
    <col min="4624" max="4624" width="10.7109375" style="1" customWidth="1"/>
    <col min="4625" max="4625" width="13.7109375" style="1" customWidth="1"/>
    <col min="4626" max="4629" width="15.85546875" style="1" customWidth="1"/>
    <col min="4630" max="4878" width="9" style="1"/>
    <col min="4879" max="4879" width="36.85546875" style="1" customWidth="1"/>
    <col min="4880" max="4880" width="10.7109375" style="1" customWidth="1"/>
    <col min="4881" max="4881" width="13.7109375" style="1" customWidth="1"/>
    <col min="4882" max="4885" width="15.85546875" style="1" customWidth="1"/>
    <col min="4886" max="5134" width="9" style="1"/>
    <col min="5135" max="5135" width="36.85546875" style="1" customWidth="1"/>
    <col min="5136" max="5136" width="10.7109375" style="1" customWidth="1"/>
    <col min="5137" max="5137" width="13.7109375" style="1" customWidth="1"/>
    <col min="5138" max="5141" width="15.85546875" style="1" customWidth="1"/>
    <col min="5142" max="5390" width="9" style="1"/>
    <col min="5391" max="5391" width="36.85546875" style="1" customWidth="1"/>
    <col min="5392" max="5392" width="10.7109375" style="1" customWidth="1"/>
    <col min="5393" max="5393" width="13.7109375" style="1" customWidth="1"/>
    <col min="5394" max="5397" width="15.85546875" style="1" customWidth="1"/>
    <col min="5398" max="5646" width="9" style="1"/>
    <col min="5647" max="5647" width="36.85546875" style="1" customWidth="1"/>
    <col min="5648" max="5648" width="10.7109375" style="1" customWidth="1"/>
    <col min="5649" max="5649" width="13.7109375" style="1" customWidth="1"/>
    <col min="5650" max="5653" width="15.85546875" style="1" customWidth="1"/>
    <col min="5654" max="5902" width="9" style="1"/>
    <col min="5903" max="5903" width="36.85546875" style="1" customWidth="1"/>
    <col min="5904" max="5904" width="10.7109375" style="1" customWidth="1"/>
    <col min="5905" max="5905" width="13.7109375" style="1" customWidth="1"/>
    <col min="5906" max="5909" width="15.85546875" style="1" customWidth="1"/>
    <col min="5910" max="6158" width="9" style="1"/>
    <col min="6159" max="6159" width="36.85546875" style="1" customWidth="1"/>
    <col min="6160" max="6160" width="10.7109375" style="1" customWidth="1"/>
    <col min="6161" max="6161" width="13.7109375" style="1" customWidth="1"/>
    <col min="6162" max="6165" width="15.85546875" style="1" customWidth="1"/>
    <col min="6166" max="6414" width="9" style="1"/>
    <col min="6415" max="6415" width="36.85546875" style="1" customWidth="1"/>
    <col min="6416" max="6416" width="10.7109375" style="1" customWidth="1"/>
    <col min="6417" max="6417" width="13.7109375" style="1" customWidth="1"/>
    <col min="6418" max="6421" width="15.85546875" style="1" customWidth="1"/>
    <col min="6422" max="6670" width="9" style="1"/>
    <col min="6671" max="6671" width="36.85546875" style="1" customWidth="1"/>
    <col min="6672" max="6672" width="10.7109375" style="1" customWidth="1"/>
    <col min="6673" max="6673" width="13.7109375" style="1" customWidth="1"/>
    <col min="6674" max="6677" width="15.85546875" style="1" customWidth="1"/>
    <col min="6678" max="6926" width="9" style="1"/>
    <col min="6927" max="6927" width="36.85546875" style="1" customWidth="1"/>
    <col min="6928" max="6928" width="10.7109375" style="1" customWidth="1"/>
    <col min="6929" max="6929" width="13.7109375" style="1" customWidth="1"/>
    <col min="6930" max="6933" width="15.85546875" style="1" customWidth="1"/>
    <col min="6934" max="7182" width="9" style="1"/>
    <col min="7183" max="7183" width="36.85546875" style="1" customWidth="1"/>
    <col min="7184" max="7184" width="10.7109375" style="1" customWidth="1"/>
    <col min="7185" max="7185" width="13.7109375" style="1" customWidth="1"/>
    <col min="7186" max="7189" width="15.85546875" style="1" customWidth="1"/>
    <col min="7190" max="7438" width="9" style="1"/>
    <col min="7439" max="7439" width="36.85546875" style="1" customWidth="1"/>
    <col min="7440" max="7440" width="10.7109375" style="1" customWidth="1"/>
    <col min="7441" max="7441" width="13.7109375" style="1" customWidth="1"/>
    <col min="7442" max="7445" width="15.85546875" style="1" customWidth="1"/>
    <col min="7446" max="7694" width="9" style="1"/>
    <col min="7695" max="7695" width="36.85546875" style="1" customWidth="1"/>
    <col min="7696" max="7696" width="10.7109375" style="1" customWidth="1"/>
    <col min="7697" max="7697" width="13.7109375" style="1" customWidth="1"/>
    <col min="7698" max="7701" width="15.85546875" style="1" customWidth="1"/>
    <col min="7702" max="7950" width="9" style="1"/>
    <col min="7951" max="7951" width="36.85546875" style="1" customWidth="1"/>
    <col min="7952" max="7952" width="10.7109375" style="1" customWidth="1"/>
    <col min="7953" max="7953" width="13.7109375" style="1" customWidth="1"/>
    <col min="7954" max="7957" width="15.85546875" style="1" customWidth="1"/>
    <col min="7958" max="8206" width="9" style="1"/>
    <col min="8207" max="8207" width="36.85546875" style="1" customWidth="1"/>
    <col min="8208" max="8208" width="10.7109375" style="1" customWidth="1"/>
    <col min="8209" max="8209" width="13.7109375" style="1" customWidth="1"/>
    <col min="8210" max="8213" width="15.85546875" style="1" customWidth="1"/>
    <col min="8214" max="8462" width="9" style="1"/>
    <col min="8463" max="8463" width="36.85546875" style="1" customWidth="1"/>
    <col min="8464" max="8464" width="10.7109375" style="1" customWidth="1"/>
    <col min="8465" max="8465" width="13.7109375" style="1" customWidth="1"/>
    <col min="8466" max="8469" width="15.85546875" style="1" customWidth="1"/>
    <col min="8470" max="8718" width="9" style="1"/>
    <col min="8719" max="8719" width="36.85546875" style="1" customWidth="1"/>
    <col min="8720" max="8720" width="10.7109375" style="1" customWidth="1"/>
    <col min="8721" max="8721" width="13.7109375" style="1" customWidth="1"/>
    <col min="8722" max="8725" width="15.85546875" style="1" customWidth="1"/>
    <col min="8726" max="8974" width="9" style="1"/>
    <col min="8975" max="8975" width="36.85546875" style="1" customWidth="1"/>
    <col min="8976" max="8976" width="10.7109375" style="1" customWidth="1"/>
    <col min="8977" max="8977" width="13.7109375" style="1" customWidth="1"/>
    <col min="8978" max="8981" width="15.85546875" style="1" customWidth="1"/>
    <col min="8982" max="9230" width="9" style="1"/>
    <col min="9231" max="9231" width="36.85546875" style="1" customWidth="1"/>
    <col min="9232" max="9232" width="10.7109375" style="1" customWidth="1"/>
    <col min="9233" max="9233" width="13.7109375" style="1" customWidth="1"/>
    <col min="9234" max="9237" width="15.85546875" style="1" customWidth="1"/>
    <col min="9238" max="9486" width="9" style="1"/>
    <col min="9487" max="9487" width="36.85546875" style="1" customWidth="1"/>
    <col min="9488" max="9488" width="10.7109375" style="1" customWidth="1"/>
    <col min="9489" max="9489" width="13.7109375" style="1" customWidth="1"/>
    <col min="9490" max="9493" width="15.85546875" style="1" customWidth="1"/>
    <col min="9494" max="9742" width="9" style="1"/>
    <col min="9743" max="9743" width="36.85546875" style="1" customWidth="1"/>
    <col min="9744" max="9744" width="10.7109375" style="1" customWidth="1"/>
    <col min="9745" max="9745" width="13.7109375" style="1" customWidth="1"/>
    <col min="9746" max="9749" width="15.85546875" style="1" customWidth="1"/>
    <col min="9750" max="9998" width="9" style="1"/>
    <col min="9999" max="9999" width="36.85546875" style="1" customWidth="1"/>
    <col min="10000" max="10000" width="10.7109375" style="1" customWidth="1"/>
    <col min="10001" max="10001" width="13.7109375" style="1" customWidth="1"/>
    <col min="10002" max="10005" width="15.85546875" style="1" customWidth="1"/>
    <col min="10006" max="10254" width="9" style="1"/>
    <col min="10255" max="10255" width="36.85546875" style="1" customWidth="1"/>
    <col min="10256" max="10256" width="10.7109375" style="1" customWidth="1"/>
    <col min="10257" max="10257" width="13.7109375" style="1" customWidth="1"/>
    <col min="10258" max="10261" width="15.85546875" style="1" customWidth="1"/>
    <col min="10262" max="10510" width="9" style="1"/>
    <col min="10511" max="10511" width="36.85546875" style="1" customWidth="1"/>
    <col min="10512" max="10512" width="10.7109375" style="1" customWidth="1"/>
    <col min="10513" max="10513" width="13.7109375" style="1" customWidth="1"/>
    <col min="10514" max="10517" width="15.85546875" style="1" customWidth="1"/>
    <col min="10518" max="10766" width="9" style="1"/>
    <col min="10767" max="10767" width="36.85546875" style="1" customWidth="1"/>
    <col min="10768" max="10768" width="10.7109375" style="1" customWidth="1"/>
    <col min="10769" max="10769" width="13.7109375" style="1" customWidth="1"/>
    <col min="10770" max="10773" width="15.85546875" style="1" customWidth="1"/>
    <col min="10774" max="11022" width="9" style="1"/>
    <col min="11023" max="11023" width="36.85546875" style="1" customWidth="1"/>
    <col min="11024" max="11024" width="10.7109375" style="1" customWidth="1"/>
    <col min="11025" max="11025" width="13.7109375" style="1" customWidth="1"/>
    <col min="11026" max="11029" width="15.85546875" style="1" customWidth="1"/>
    <col min="11030" max="11278" width="9" style="1"/>
    <col min="11279" max="11279" width="36.85546875" style="1" customWidth="1"/>
    <col min="11280" max="11280" width="10.7109375" style="1" customWidth="1"/>
    <col min="11281" max="11281" width="13.7109375" style="1" customWidth="1"/>
    <col min="11282" max="11285" width="15.85546875" style="1" customWidth="1"/>
    <col min="11286" max="11534" width="9" style="1"/>
    <col min="11535" max="11535" width="36.85546875" style="1" customWidth="1"/>
    <col min="11536" max="11536" width="10.7109375" style="1" customWidth="1"/>
    <col min="11537" max="11537" width="13.7109375" style="1" customWidth="1"/>
    <col min="11538" max="11541" width="15.85546875" style="1" customWidth="1"/>
    <col min="11542" max="11790" width="9" style="1"/>
    <col min="11791" max="11791" width="36.85546875" style="1" customWidth="1"/>
    <col min="11792" max="11792" width="10.7109375" style="1" customWidth="1"/>
    <col min="11793" max="11793" width="13.7109375" style="1" customWidth="1"/>
    <col min="11794" max="11797" width="15.85546875" style="1" customWidth="1"/>
    <col min="11798" max="12046" width="9" style="1"/>
    <col min="12047" max="12047" width="36.85546875" style="1" customWidth="1"/>
    <col min="12048" max="12048" width="10.7109375" style="1" customWidth="1"/>
    <col min="12049" max="12049" width="13.7109375" style="1" customWidth="1"/>
    <col min="12050" max="12053" width="15.85546875" style="1" customWidth="1"/>
    <col min="12054" max="12302" width="9" style="1"/>
    <col min="12303" max="12303" width="36.85546875" style="1" customWidth="1"/>
    <col min="12304" max="12304" width="10.7109375" style="1" customWidth="1"/>
    <col min="12305" max="12305" width="13.7109375" style="1" customWidth="1"/>
    <col min="12306" max="12309" width="15.85546875" style="1" customWidth="1"/>
    <col min="12310" max="12558" width="9" style="1"/>
    <col min="12559" max="12559" width="36.85546875" style="1" customWidth="1"/>
    <col min="12560" max="12560" width="10.7109375" style="1" customWidth="1"/>
    <col min="12561" max="12561" width="13.7109375" style="1" customWidth="1"/>
    <col min="12562" max="12565" width="15.85546875" style="1" customWidth="1"/>
    <col min="12566" max="12814" width="9" style="1"/>
    <col min="12815" max="12815" width="36.85546875" style="1" customWidth="1"/>
    <col min="12816" max="12816" width="10.7109375" style="1" customWidth="1"/>
    <col min="12817" max="12817" width="13.7109375" style="1" customWidth="1"/>
    <col min="12818" max="12821" width="15.85546875" style="1" customWidth="1"/>
    <col min="12822" max="13070" width="9" style="1"/>
    <col min="13071" max="13071" width="36.85546875" style="1" customWidth="1"/>
    <col min="13072" max="13072" width="10.7109375" style="1" customWidth="1"/>
    <col min="13073" max="13073" width="13.7109375" style="1" customWidth="1"/>
    <col min="13074" max="13077" width="15.85546875" style="1" customWidth="1"/>
    <col min="13078" max="13326" width="9" style="1"/>
    <col min="13327" max="13327" width="36.85546875" style="1" customWidth="1"/>
    <col min="13328" max="13328" width="10.7109375" style="1" customWidth="1"/>
    <col min="13329" max="13329" width="13.7109375" style="1" customWidth="1"/>
    <col min="13330" max="13333" width="15.85546875" style="1" customWidth="1"/>
    <col min="13334" max="13582" width="9" style="1"/>
    <col min="13583" max="13583" width="36.85546875" style="1" customWidth="1"/>
    <col min="13584" max="13584" width="10.7109375" style="1" customWidth="1"/>
    <col min="13585" max="13585" width="13.7109375" style="1" customWidth="1"/>
    <col min="13586" max="13589" width="15.85546875" style="1" customWidth="1"/>
    <col min="13590" max="13838" width="9" style="1"/>
    <col min="13839" max="13839" width="36.85546875" style="1" customWidth="1"/>
    <col min="13840" max="13840" width="10.7109375" style="1" customWidth="1"/>
    <col min="13841" max="13841" width="13.7109375" style="1" customWidth="1"/>
    <col min="13842" max="13845" width="15.85546875" style="1" customWidth="1"/>
    <col min="13846" max="14094" width="9" style="1"/>
    <col min="14095" max="14095" width="36.85546875" style="1" customWidth="1"/>
    <col min="14096" max="14096" width="10.7109375" style="1" customWidth="1"/>
    <col min="14097" max="14097" width="13.7109375" style="1" customWidth="1"/>
    <col min="14098" max="14101" width="15.85546875" style="1" customWidth="1"/>
    <col min="14102" max="14350" width="9" style="1"/>
    <col min="14351" max="14351" width="36.85546875" style="1" customWidth="1"/>
    <col min="14352" max="14352" width="10.7109375" style="1" customWidth="1"/>
    <col min="14353" max="14353" width="13.7109375" style="1" customWidth="1"/>
    <col min="14354" max="14357" width="15.85546875" style="1" customWidth="1"/>
    <col min="14358" max="14606" width="9" style="1"/>
    <col min="14607" max="14607" width="36.85546875" style="1" customWidth="1"/>
    <col min="14608" max="14608" width="10.7109375" style="1" customWidth="1"/>
    <col min="14609" max="14609" width="13.7109375" style="1" customWidth="1"/>
    <col min="14610" max="14613" width="15.85546875" style="1" customWidth="1"/>
    <col min="14614" max="14862" width="9" style="1"/>
    <col min="14863" max="14863" width="36.85546875" style="1" customWidth="1"/>
    <col min="14864" max="14864" width="10.7109375" style="1" customWidth="1"/>
    <col min="14865" max="14865" width="13.7109375" style="1" customWidth="1"/>
    <col min="14866" max="14869" width="15.85546875" style="1" customWidth="1"/>
    <col min="14870" max="15118" width="9" style="1"/>
    <col min="15119" max="15119" width="36.85546875" style="1" customWidth="1"/>
    <col min="15120" max="15120" width="10.7109375" style="1" customWidth="1"/>
    <col min="15121" max="15121" width="13.7109375" style="1" customWidth="1"/>
    <col min="15122" max="15125" width="15.85546875" style="1" customWidth="1"/>
    <col min="15126" max="15374" width="9" style="1"/>
    <col min="15375" max="15375" width="36.85546875" style="1" customWidth="1"/>
    <col min="15376" max="15376" width="10.7109375" style="1" customWidth="1"/>
    <col min="15377" max="15377" width="13.7109375" style="1" customWidth="1"/>
    <col min="15378" max="15381" width="15.85546875" style="1" customWidth="1"/>
    <col min="15382" max="15630" width="9" style="1"/>
    <col min="15631" max="15631" width="36.85546875" style="1" customWidth="1"/>
    <col min="15632" max="15632" width="10.7109375" style="1" customWidth="1"/>
    <col min="15633" max="15633" width="13.7109375" style="1" customWidth="1"/>
    <col min="15634" max="15637" width="15.85546875" style="1" customWidth="1"/>
    <col min="15638" max="15886" width="9" style="1"/>
    <col min="15887" max="15887" width="36.85546875" style="1" customWidth="1"/>
    <col min="15888" max="15888" width="10.7109375" style="1" customWidth="1"/>
    <col min="15889" max="15889" width="13.7109375" style="1" customWidth="1"/>
    <col min="15890" max="15893" width="15.85546875" style="1" customWidth="1"/>
    <col min="15894" max="16142" width="9" style="1"/>
    <col min="16143" max="16143" width="36.85546875" style="1" customWidth="1"/>
    <col min="16144" max="16144" width="10.7109375" style="1" customWidth="1"/>
    <col min="16145" max="16145" width="13.7109375" style="1" customWidth="1"/>
    <col min="16146" max="16149" width="15.85546875" style="1" customWidth="1"/>
    <col min="16150" max="16384" width="9" style="1"/>
  </cols>
  <sheetData>
    <row r="1" spans="1:36" s="9" customFormat="1" ht="43.5" customHeight="1">
      <c r="A1" s="86" t="s">
        <v>0</v>
      </c>
      <c r="B1" s="87" t="s">
        <v>1</v>
      </c>
      <c r="C1" s="148" t="s">
        <v>2</v>
      </c>
      <c r="D1" s="142" t="s">
        <v>107</v>
      </c>
      <c r="E1" s="142" t="s">
        <v>108</v>
      </c>
      <c r="F1" s="142" t="s">
        <v>109</v>
      </c>
      <c r="G1" s="85"/>
      <c r="H1" s="81"/>
      <c r="I1" s="81"/>
      <c r="J1" s="81"/>
      <c r="K1" s="81"/>
      <c r="L1" s="81"/>
      <c r="M1" s="81"/>
      <c r="N1" s="80"/>
      <c r="O1" s="80"/>
      <c r="P1" s="80"/>
      <c r="Q1" s="80"/>
      <c r="R1" s="80"/>
      <c r="S1" s="80"/>
      <c r="T1" s="80"/>
      <c r="U1" s="80"/>
      <c r="V1" s="6" t="s">
        <v>3</v>
      </c>
      <c r="W1" s="6" t="s">
        <v>4</v>
      </c>
      <c r="X1" s="6" t="s">
        <v>5</v>
      </c>
      <c r="Y1" s="6" t="s">
        <v>6</v>
      </c>
      <c r="Z1" s="6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8" t="s">
        <v>15</v>
      </c>
      <c r="AI1" s="8" t="s">
        <v>16</v>
      </c>
      <c r="AJ1" s="8" t="s">
        <v>17</v>
      </c>
    </row>
    <row r="2" spans="1:36" s="93" customFormat="1" ht="20.100000000000001" customHeight="1">
      <c r="A2" s="129" t="s">
        <v>18</v>
      </c>
      <c r="B2" s="129">
        <v>120010</v>
      </c>
      <c r="C2" s="133">
        <v>100</v>
      </c>
      <c r="D2" s="133">
        <v>80</v>
      </c>
      <c r="E2" s="134">
        <v>77.5</v>
      </c>
      <c r="F2" s="134">
        <v>77.5</v>
      </c>
      <c r="G2" s="88"/>
      <c r="H2" s="89"/>
      <c r="I2" s="90"/>
      <c r="J2" s="9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 t="e">
        <f>#REF!*D2</f>
        <v>#REF!</v>
      </c>
      <c r="W2" s="92" t="e">
        <f>#REF!*E2</f>
        <v>#REF!</v>
      </c>
      <c r="X2" s="92" t="e">
        <f>#REF!*F2</f>
        <v>#REF!</v>
      </c>
      <c r="Y2" s="92" t="e">
        <f>#REF!*#REF!</f>
        <v>#REF!</v>
      </c>
      <c r="Z2" s="92" t="e">
        <f>#REF!*#REF!</f>
        <v>#REF!</v>
      </c>
      <c r="AA2" s="92" t="e">
        <f>#REF!*G2</f>
        <v>#REF!</v>
      </c>
      <c r="AB2" s="92" t="e">
        <f>#REF!*H2</f>
        <v>#REF!</v>
      </c>
      <c r="AC2" s="92" t="e">
        <f>#REF!*I2</f>
        <v>#REF!</v>
      </c>
      <c r="AD2" s="92" t="e">
        <f>#REF!*J2</f>
        <v>#REF!</v>
      </c>
      <c r="AE2" s="92" t="e">
        <f>#REF!*K2</f>
        <v>#REF!</v>
      </c>
      <c r="AF2" s="92" t="e">
        <f>#REF!*L2</f>
        <v>#REF!</v>
      </c>
      <c r="AG2" s="92" t="e">
        <f>#REF!*M2</f>
        <v>#REF!</v>
      </c>
      <c r="AH2" s="92" t="e">
        <f>#REF!*N2</f>
        <v>#REF!</v>
      </c>
      <c r="AI2" s="92" t="e">
        <f>#REF!*O2</f>
        <v>#REF!</v>
      </c>
      <c r="AJ2" s="92" t="e">
        <f>#REF!*U2</f>
        <v>#REF!</v>
      </c>
    </row>
    <row r="3" spans="1:36" s="93" customFormat="1" ht="20.100000000000001" customHeight="1">
      <c r="A3" s="130" t="s">
        <v>19</v>
      </c>
      <c r="B3" s="130">
        <v>131502</v>
      </c>
      <c r="C3" s="130"/>
      <c r="D3" s="135">
        <v>20</v>
      </c>
      <c r="E3" s="136">
        <v>20</v>
      </c>
      <c r="F3" s="136">
        <v>20</v>
      </c>
      <c r="G3" s="94"/>
      <c r="H3" s="95"/>
      <c r="I3" s="90"/>
      <c r="J3" s="9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 t="e">
        <f>#REF!*D3</f>
        <v>#REF!</v>
      </c>
      <c r="W3" s="92" t="e">
        <f>#REF!*E3</f>
        <v>#REF!</v>
      </c>
      <c r="X3" s="92" t="e">
        <f>#REF!*F3</f>
        <v>#REF!</v>
      </c>
      <c r="Y3" s="92" t="e">
        <f>#REF!*#REF!</f>
        <v>#REF!</v>
      </c>
      <c r="Z3" s="92" t="e">
        <f>#REF!*#REF!</f>
        <v>#REF!</v>
      </c>
      <c r="AA3" s="92" t="e">
        <f>#REF!*G3</f>
        <v>#REF!</v>
      </c>
      <c r="AB3" s="92" t="e">
        <f>#REF!*H3</f>
        <v>#REF!</v>
      </c>
      <c r="AC3" s="92" t="e">
        <f>#REF!*I3</f>
        <v>#REF!</v>
      </c>
      <c r="AD3" s="92" t="e">
        <f>#REF!*J3</f>
        <v>#REF!</v>
      </c>
      <c r="AE3" s="92" t="e">
        <f>#REF!*K3</f>
        <v>#REF!</v>
      </c>
      <c r="AF3" s="92" t="e">
        <f>#REF!*L3</f>
        <v>#REF!</v>
      </c>
      <c r="AG3" s="92" t="e">
        <f>#REF!*M3</f>
        <v>#REF!</v>
      </c>
      <c r="AH3" s="92" t="e">
        <f>#REF!*N3</f>
        <v>#REF!</v>
      </c>
      <c r="AI3" s="92" t="e">
        <f>#REF!*O3</f>
        <v>#REF!</v>
      </c>
      <c r="AJ3" s="92" t="e">
        <f>#REF!*U3</f>
        <v>#REF!</v>
      </c>
    </row>
    <row r="4" spans="1:36" s="93" customFormat="1" ht="20.100000000000001" customHeight="1">
      <c r="A4" s="130" t="s">
        <v>20</v>
      </c>
      <c r="B4" s="130">
        <v>130090</v>
      </c>
      <c r="C4" s="130"/>
      <c r="D4" s="130"/>
      <c r="E4" s="136">
        <v>5</v>
      </c>
      <c r="F4" s="136">
        <v>5</v>
      </c>
      <c r="G4" s="96"/>
      <c r="H4" s="97"/>
      <c r="I4" s="90"/>
      <c r="J4" s="90"/>
      <c r="K4" s="91"/>
      <c r="L4" s="91"/>
      <c r="M4" s="91"/>
      <c r="N4" s="91"/>
      <c r="O4" s="91"/>
      <c r="P4" s="91"/>
      <c r="Q4" s="91"/>
      <c r="R4" s="90"/>
      <c r="S4" s="90"/>
      <c r="T4" s="90"/>
      <c r="U4" s="91"/>
      <c r="V4" s="92" t="e">
        <f>#REF!*D4</f>
        <v>#REF!</v>
      </c>
      <c r="W4" s="92" t="e">
        <f>#REF!*E4</f>
        <v>#REF!</v>
      </c>
      <c r="X4" s="92" t="e">
        <f>#REF!*F4</f>
        <v>#REF!</v>
      </c>
      <c r="Y4" s="92" t="e">
        <f>#REF!*#REF!</f>
        <v>#REF!</v>
      </c>
      <c r="Z4" s="92" t="e">
        <f>#REF!*#REF!</f>
        <v>#REF!</v>
      </c>
      <c r="AA4" s="92" t="e">
        <f>#REF!*G4</f>
        <v>#REF!</v>
      </c>
      <c r="AB4" s="92" t="e">
        <f>#REF!*H4</f>
        <v>#REF!</v>
      </c>
      <c r="AC4" s="92" t="e">
        <f>#REF!*I4</f>
        <v>#REF!</v>
      </c>
      <c r="AD4" s="92" t="e">
        <f>#REF!*J4</f>
        <v>#REF!</v>
      </c>
      <c r="AE4" s="92" t="e">
        <f>#REF!*K4</f>
        <v>#REF!</v>
      </c>
      <c r="AF4" s="92" t="e">
        <f>#REF!*L4</f>
        <v>#REF!</v>
      </c>
      <c r="AG4" s="92" t="e">
        <f>#REF!*M4</f>
        <v>#REF!</v>
      </c>
      <c r="AH4" s="92" t="e">
        <f>#REF!*N4</f>
        <v>#REF!</v>
      </c>
      <c r="AI4" s="92" t="e">
        <f>#REF!*O4</f>
        <v>#REF!</v>
      </c>
      <c r="AJ4" s="92" t="e">
        <f>#REF!*U4</f>
        <v>#REF!</v>
      </c>
    </row>
    <row r="5" spans="1:36" s="93" customFormat="1" ht="20.100000000000001" customHeight="1">
      <c r="A5" s="131" t="s">
        <v>21</v>
      </c>
      <c r="B5" s="131">
        <v>140203</v>
      </c>
      <c r="C5" s="133">
        <v>2</v>
      </c>
      <c r="D5" s="127">
        <v>2</v>
      </c>
      <c r="E5" s="128">
        <v>2</v>
      </c>
      <c r="F5" s="128">
        <v>2</v>
      </c>
      <c r="G5" s="98"/>
      <c r="H5" s="97"/>
      <c r="I5" s="90"/>
      <c r="J5" s="90"/>
      <c r="K5" s="91"/>
      <c r="L5" s="91"/>
      <c r="M5" s="91"/>
      <c r="N5" s="91"/>
      <c r="O5" s="91"/>
      <c r="P5" s="91"/>
      <c r="Q5" s="91"/>
      <c r="R5" s="90"/>
      <c r="S5" s="90"/>
      <c r="T5" s="90"/>
      <c r="U5" s="91"/>
      <c r="V5" s="92" t="e">
        <f>#REF!*D5</f>
        <v>#REF!</v>
      </c>
      <c r="W5" s="92" t="e">
        <f>#REF!*E5</f>
        <v>#REF!</v>
      </c>
      <c r="X5" s="92" t="e">
        <f>#REF!*F5</f>
        <v>#REF!</v>
      </c>
      <c r="Y5" s="92" t="e">
        <f>#REF!*#REF!</f>
        <v>#REF!</v>
      </c>
      <c r="Z5" s="92" t="e">
        <f>#REF!*#REF!</f>
        <v>#REF!</v>
      </c>
      <c r="AA5" s="92" t="e">
        <f>#REF!*G5</f>
        <v>#REF!</v>
      </c>
      <c r="AB5" s="92" t="e">
        <f>#REF!*H5</f>
        <v>#REF!</v>
      </c>
      <c r="AC5" s="92" t="e">
        <f>#REF!*I5</f>
        <v>#REF!</v>
      </c>
      <c r="AD5" s="92" t="e">
        <f>#REF!*J5</f>
        <v>#REF!</v>
      </c>
      <c r="AE5" s="92" t="e">
        <f>#REF!*K5</f>
        <v>#REF!</v>
      </c>
      <c r="AF5" s="92" t="e">
        <f>#REF!*L5</f>
        <v>#REF!</v>
      </c>
      <c r="AG5" s="92" t="e">
        <f>#REF!*M5</f>
        <v>#REF!</v>
      </c>
      <c r="AH5" s="92" t="e">
        <f>#REF!*N5</f>
        <v>#REF!</v>
      </c>
      <c r="AI5" s="92" t="e">
        <f>#REF!*O5</f>
        <v>#REF!</v>
      </c>
      <c r="AJ5" s="92" t="e">
        <f>#REF!*U5</f>
        <v>#REF!</v>
      </c>
    </row>
    <row r="6" spans="1:36" s="93" customFormat="1" ht="20.100000000000001" customHeight="1">
      <c r="A6" s="132" t="s">
        <v>22</v>
      </c>
      <c r="B6" s="131">
        <v>150505</v>
      </c>
      <c r="C6" s="127">
        <v>48</v>
      </c>
      <c r="D6" s="137">
        <v>50</v>
      </c>
      <c r="E6" s="138" t="s">
        <v>23</v>
      </c>
      <c r="F6" s="138" t="s">
        <v>23</v>
      </c>
      <c r="G6" s="99"/>
      <c r="H6" s="97"/>
      <c r="I6" s="90"/>
      <c r="J6" s="90"/>
      <c r="K6" s="91"/>
      <c r="L6" s="91"/>
      <c r="M6" s="91"/>
      <c r="N6" s="91"/>
      <c r="O6" s="91"/>
      <c r="P6" s="91"/>
      <c r="Q6" s="91"/>
      <c r="R6" s="90"/>
      <c r="S6" s="90"/>
      <c r="T6" s="90"/>
      <c r="U6" s="91"/>
      <c r="V6" s="92" t="e">
        <f>#REF!*D6</f>
        <v>#REF!</v>
      </c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</row>
    <row r="7" spans="1:36" s="93" customFormat="1" ht="20.100000000000001" customHeight="1">
      <c r="A7" s="132" t="s">
        <v>24</v>
      </c>
      <c r="B7" s="131" t="s">
        <v>23</v>
      </c>
      <c r="C7" s="131"/>
      <c r="D7" s="139" t="s">
        <v>23</v>
      </c>
      <c r="E7" s="140">
        <v>46</v>
      </c>
      <c r="F7" s="138" t="s">
        <v>23</v>
      </c>
      <c r="G7" s="99"/>
      <c r="H7" s="97"/>
      <c r="I7" s="90"/>
      <c r="J7" s="90"/>
      <c r="K7" s="100"/>
      <c r="L7" s="100"/>
      <c r="M7" s="100"/>
      <c r="N7" s="100"/>
      <c r="O7" s="100"/>
      <c r="P7" s="100"/>
      <c r="Q7" s="100"/>
      <c r="R7" s="90"/>
      <c r="S7" s="90"/>
      <c r="T7" s="90"/>
      <c r="U7" s="100"/>
      <c r="V7" s="92" t="e">
        <f>#REF!*D7</f>
        <v>#REF!</v>
      </c>
      <c r="W7" s="92" t="e">
        <f>#REF!*E7</f>
        <v>#REF!</v>
      </c>
      <c r="X7" s="92" t="e">
        <f>#REF!*F7</f>
        <v>#REF!</v>
      </c>
      <c r="Y7" s="92" t="e">
        <f>#REF!*#REF!</f>
        <v>#REF!</v>
      </c>
      <c r="Z7" s="92" t="e">
        <f>#REF!*#REF!</f>
        <v>#REF!</v>
      </c>
      <c r="AA7" s="92" t="e">
        <f>#REF!*G7</f>
        <v>#REF!</v>
      </c>
      <c r="AB7" s="92" t="e">
        <f>#REF!*H7</f>
        <v>#REF!</v>
      </c>
      <c r="AC7" s="92" t="e">
        <f>#REF!*I7</f>
        <v>#REF!</v>
      </c>
      <c r="AD7" s="92" t="e">
        <f>#REF!*J7</f>
        <v>#REF!</v>
      </c>
      <c r="AE7" s="92" t="e">
        <f>#REF!*K7</f>
        <v>#REF!</v>
      </c>
      <c r="AF7" s="92" t="e">
        <f>#REF!*L7</f>
        <v>#REF!</v>
      </c>
      <c r="AG7" s="92" t="e">
        <f>#REF!*M7</f>
        <v>#REF!</v>
      </c>
      <c r="AH7" s="92" t="e">
        <f>#REF!*N7</f>
        <v>#REF!</v>
      </c>
      <c r="AI7" s="92" t="e">
        <f>#REF!*O7</f>
        <v>#REF!</v>
      </c>
      <c r="AJ7" s="92" t="e">
        <f>#REF!*U7</f>
        <v>#REF!</v>
      </c>
    </row>
    <row r="8" spans="1:36" s="93" customFormat="1" ht="20.100000000000001" customHeight="1">
      <c r="A8" s="132" t="s">
        <v>25</v>
      </c>
      <c r="B8" s="131">
        <v>150445</v>
      </c>
      <c r="C8" s="131"/>
      <c r="D8" s="139" t="s">
        <v>23</v>
      </c>
      <c r="E8" s="141"/>
      <c r="F8" s="137">
        <v>50</v>
      </c>
      <c r="G8" s="99"/>
      <c r="H8" s="97"/>
      <c r="I8" s="90"/>
      <c r="J8" s="90"/>
      <c r="K8" s="100"/>
      <c r="L8" s="100"/>
      <c r="M8" s="100"/>
      <c r="N8" s="100"/>
      <c r="O8" s="100"/>
      <c r="P8" s="100"/>
      <c r="Q8" s="100"/>
      <c r="R8" s="90"/>
      <c r="S8" s="90"/>
      <c r="T8" s="90"/>
      <c r="U8" s="100"/>
      <c r="V8" s="92" t="e">
        <f>#REF!*D8</f>
        <v>#REF!</v>
      </c>
      <c r="W8" s="92" t="e">
        <f>#REF!*E8</f>
        <v>#REF!</v>
      </c>
      <c r="X8" s="92" t="e">
        <f>#REF!*F8</f>
        <v>#REF!</v>
      </c>
      <c r="Y8" s="92" t="e">
        <f>#REF!*#REF!</f>
        <v>#REF!</v>
      </c>
      <c r="Z8" s="92" t="e">
        <f>#REF!*#REF!</f>
        <v>#REF!</v>
      </c>
      <c r="AA8" s="92" t="e">
        <f>#REF!*G8</f>
        <v>#REF!</v>
      </c>
      <c r="AB8" s="92" t="e">
        <f>#REF!*H8</f>
        <v>#REF!</v>
      </c>
      <c r="AC8" s="92"/>
      <c r="AD8" s="92"/>
      <c r="AE8" s="92" t="e">
        <f>#REF!*K8</f>
        <v>#REF!</v>
      </c>
      <c r="AF8" s="92" t="e">
        <f>#REF!*L8</f>
        <v>#REF!</v>
      </c>
      <c r="AG8" s="92" t="e">
        <f>#REF!*M8</f>
        <v>#REF!</v>
      </c>
      <c r="AH8" s="92" t="e">
        <f>#REF!*N8</f>
        <v>#REF!</v>
      </c>
      <c r="AI8" s="92" t="e">
        <f>#REF!*O8</f>
        <v>#REF!</v>
      </c>
      <c r="AJ8" s="92" t="e">
        <f>#REF!*U8</f>
        <v>#REF!</v>
      </c>
    </row>
    <row r="9" spans="1:36" s="93" customFormat="1" ht="20.100000000000001" customHeight="1">
      <c r="A9" s="132" t="s">
        <v>26</v>
      </c>
      <c r="B9" s="131">
        <v>160007</v>
      </c>
      <c r="C9" s="133">
        <v>8</v>
      </c>
      <c r="D9" s="127">
        <v>8</v>
      </c>
      <c r="E9" s="134">
        <v>5</v>
      </c>
      <c r="F9" s="128">
        <v>5</v>
      </c>
      <c r="G9" s="99"/>
      <c r="H9" s="97"/>
      <c r="I9" s="90"/>
      <c r="J9" s="90"/>
      <c r="K9" s="100"/>
      <c r="L9" s="100"/>
      <c r="M9" s="100"/>
      <c r="N9" s="100"/>
      <c r="O9" s="100"/>
      <c r="P9" s="100"/>
      <c r="Q9" s="100"/>
      <c r="R9" s="90"/>
      <c r="S9" s="90"/>
      <c r="T9" s="90"/>
      <c r="U9" s="100"/>
      <c r="V9" s="92" t="e">
        <f>#REF!*D9</f>
        <v>#REF!</v>
      </c>
      <c r="W9" s="92" t="e">
        <f>#REF!*E9</f>
        <v>#REF!</v>
      </c>
      <c r="X9" s="92" t="e">
        <f>#REF!*F9</f>
        <v>#REF!</v>
      </c>
      <c r="Y9" s="92" t="e">
        <f>#REF!*#REF!</f>
        <v>#REF!</v>
      </c>
      <c r="Z9" s="92" t="e">
        <f>#REF!*#REF!</f>
        <v>#REF!</v>
      </c>
      <c r="AA9" s="92" t="e">
        <f>#REF!*G9</f>
        <v>#REF!</v>
      </c>
      <c r="AB9" s="92" t="e">
        <f>#REF!*H9</f>
        <v>#REF!</v>
      </c>
      <c r="AC9" s="92" t="e">
        <f>#REF!*I9</f>
        <v>#REF!</v>
      </c>
      <c r="AD9" s="92" t="e">
        <f>#REF!*J9</f>
        <v>#REF!</v>
      </c>
      <c r="AE9" s="92" t="e">
        <f>#REF!*K9</f>
        <v>#REF!</v>
      </c>
      <c r="AF9" s="92" t="e">
        <f>#REF!*L9</f>
        <v>#REF!</v>
      </c>
      <c r="AG9" s="92" t="e">
        <f>#REF!*M9</f>
        <v>#REF!</v>
      </c>
      <c r="AH9" s="92" t="e">
        <f>#REF!*N9</f>
        <v>#REF!</v>
      </c>
      <c r="AI9" s="92" t="e">
        <f>#REF!*O9</f>
        <v>#REF!</v>
      </c>
      <c r="AJ9" s="92" t="e">
        <f>#REF!*U9</f>
        <v>#REF!</v>
      </c>
    </row>
    <row r="10" spans="1:36" s="93" customFormat="1" ht="20.100000000000001" customHeight="1">
      <c r="A10" s="131" t="s">
        <v>27</v>
      </c>
      <c r="B10" s="131">
        <v>160514</v>
      </c>
      <c r="C10" s="127">
        <v>4.5</v>
      </c>
      <c r="D10" s="127">
        <v>4.5</v>
      </c>
      <c r="E10" s="128">
        <v>4.5</v>
      </c>
      <c r="F10" s="128">
        <v>4.5</v>
      </c>
      <c r="G10" s="99"/>
      <c r="H10" s="97"/>
      <c r="I10" s="90"/>
      <c r="J10" s="90"/>
      <c r="K10" s="100"/>
      <c r="L10" s="100"/>
      <c r="M10" s="100"/>
      <c r="N10" s="100"/>
      <c r="O10" s="100"/>
      <c r="P10" s="100"/>
      <c r="Q10" s="100"/>
      <c r="R10" s="90"/>
      <c r="S10" s="90"/>
      <c r="T10" s="90"/>
      <c r="U10" s="100"/>
      <c r="V10" s="92" t="e">
        <f>#REF!*D10</f>
        <v>#REF!</v>
      </c>
      <c r="W10" s="92" t="e">
        <f>#REF!*E10</f>
        <v>#REF!</v>
      </c>
      <c r="X10" s="92" t="e">
        <f>#REF!*F10</f>
        <v>#REF!</v>
      </c>
      <c r="Y10" s="92"/>
      <c r="Z10" s="92" t="e">
        <f>#REF!*#REF!</f>
        <v>#REF!</v>
      </c>
      <c r="AA10" s="92" t="e">
        <f>#REF!*G10</f>
        <v>#REF!</v>
      </c>
      <c r="AB10" s="92" t="e">
        <f>#REF!*H10</f>
        <v>#REF!</v>
      </c>
      <c r="AC10" s="92" t="e">
        <f>#REF!*I10</f>
        <v>#REF!</v>
      </c>
      <c r="AD10" s="92" t="e">
        <f>#REF!*J10</f>
        <v>#REF!</v>
      </c>
      <c r="AE10" s="92"/>
      <c r="AF10" s="92" t="e">
        <f>#REF!*L10</f>
        <v>#REF!</v>
      </c>
      <c r="AG10" s="92" t="e">
        <f>#REF!*M10</f>
        <v>#REF!</v>
      </c>
      <c r="AH10" s="92" t="e">
        <f>#REF!*N10</f>
        <v>#REF!</v>
      </c>
      <c r="AI10" s="92" t="e">
        <f>#REF!*O10</f>
        <v>#REF!</v>
      </c>
      <c r="AJ10" s="92" t="e">
        <f>#REF!*U10</f>
        <v>#REF!</v>
      </c>
    </row>
    <row r="11" spans="1:36" s="93" customFormat="1" ht="20.100000000000001" customHeight="1">
      <c r="A11" s="131" t="s">
        <v>28</v>
      </c>
      <c r="B11" s="131">
        <v>160224</v>
      </c>
      <c r="C11" s="127">
        <v>3</v>
      </c>
      <c r="D11" s="127">
        <v>3</v>
      </c>
      <c r="E11" s="128">
        <v>3</v>
      </c>
      <c r="F11" s="128">
        <v>3</v>
      </c>
      <c r="G11" s="99"/>
      <c r="H11" s="97"/>
      <c r="I11" s="90"/>
      <c r="J11" s="90"/>
      <c r="K11" s="100"/>
      <c r="L11" s="100"/>
      <c r="M11" s="100"/>
      <c r="N11" s="100"/>
      <c r="O11" s="100"/>
      <c r="P11" s="100"/>
      <c r="Q11" s="100"/>
      <c r="R11" s="90"/>
      <c r="S11" s="90"/>
      <c r="T11" s="90"/>
      <c r="U11" s="100"/>
      <c r="V11" s="92" t="e">
        <f>#REF!*D11</f>
        <v>#REF!</v>
      </c>
      <c r="W11" s="92" t="e">
        <f>#REF!*E11</f>
        <v>#REF!</v>
      </c>
      <c r="X11" s="92" t="e">
        <f>#REF!*F11</f>
        <v>#REF!</v>
      </c>
      <c r="Y11" s="92" t="e">
        <f>#REF!*#REF!</f>
        <v>#REF!</v>
      </c>
      <c r="Z11" s="92" t="e">
        <f>#REF!*#REF!</f>
        <v>#REF!</v>
      </c>
      <c r="AA11" s="92" t="e">
        <f>#REF!*G11</f>
        <v>#REF!</v>
      </c>
      <c r="AB11" s="92" t="e">
        <f>#REF!*H11</f>
        <v>#REF!</v>
      </c>
      <c r="AC11" s="92" t="e">
        <f>#REF!*I11</f>
        <v>#REF!</v>
      </c>
      <c r="AD11" s="92" t="e">
        <f>#REF!*J11</f>
        <v>#REF!</v>
      </c>
      <c r="AE11" s="92" t="e">
        <f>#REF!*K11</f>
        <v>#REF!</v>
      </c>
      <c r="AF11" s="92" t="e">
        <f>#REF!*L11</f>
        <v>#REF!</v>
      </c>
      <c r="AG11" s="92" t="e">
        <f>#REF!*M11</f>
        <v>#REF!</v>
      </c>
      <c r="AH11" s="92" t="e">
        <f>#REF!*N11</f>
        <v>#REF!</v>
      </c>
      <c r="AI11" s="92" t="e">
        <f>#REF!*O11</f>
        <v>#REF!</v>
      </c>
      <c r="AJ11" s="92" t="e">
        <f>#REF!*U11</f>
        <v>#REF!</v>
      </c>
    </row>
    <row r="12" spans="1:36" s="93" customFormat="1" ht="20.100000000000001" customHeight="1">
      <c r="A12" s="131" t="s">
        <v>29</v>
      </c>
      <c r="B12" s="131">
        <v>1612173</v>
      </c>
      <c r="C12" s="131"/>
      <c r="D12" s="135">
        <v>2</v>
      </c>
      <c r="E12" s="136">
        <v>2</v>
      </c>
      <c r="F12" s="136">
        <v>2</v>
      </c>
      <c r="G12" s="101"/>
      <c r="H12" s="97"/>
      <c r="I12" s="90"/>
      <c r="J12" s="90"/>
      <c r="K12" s="91"/>
      <c r="L12" s="91"/>
      <c r="M12" s="91"/>
      <c r="N12" s="91"/>
      <c r="O12" s="91"/>
      <c r="P12" s="91"/>
      <c r="Q12" s="91"/>
      <c r="R12" s="90"/>
      <c r="S12" s="90"/>
      <c r="T12" s="90"/>
      <c r="U12" s="91"/>
      <c r="V12" s="92" t="e">
        <f>#REF!*D12</f>
        <v>#REF!</v>
      </c>
      <c r="W12" s="92" t="e">
        <f>#REF!*E12</f>
        <v>#REF!</v>
      </c>
      <c r="X12" s="92" t="e">
        <f>#REF!*F12</f>
        <v>#REF!</v>
      </c>
      <c r="Y12" s="92" t="e">
        <f>#REF!*#REF!</f>
        <v>#REF!</v>
      </c>
      <c r="Z12" s="92" t="e">
        <f>#REF!*#REF!</f>
        <v>#REF!</v>
      </c>
      <c r="AA12" s="92" t="e">
        <f>#REF!*G12</f>
        <v>#REF!</v>
      </c>
      <c r="AB12" s="92" t="e">
        <f>#REF!*H12</f>
        <v>#REF!</v>
      </c>
      <c r="AC12" s="92" t="e">
        <f>#REF!*I12</f>
        <v>#REF!</v>
      </c>
      <c r="AD12" s="92" t="e">
        <f>#REF!*J12</f>
        <v>#REF!</v>
      </c>
      <c r="AE12" s="92" t="e">
        <f>#REF!*K12</f>
        <v>#REF!</v>
      </c>
      <c r="AF12" s="92" t="e">
        <f>#REF!*L12</f>
        <v>#REF!</v>
      </c>
      <c r="AG12" s="92" t="e">
        <f>#REF!*M12</f>
        <v>#REF!</v>
      </c>
      <c r="AH12" s="92" t="e">
        <f>#REF!*N12</f>
        <v>#REF!</v>
      </c>
      <c r="AI12" s="92" t="e">
        <f>#REF!*O12</f>
        <v>#REF!</v>
      </c>
      <c r="AJ12" s="92" t="e">
        <f>#REF!*U12</f>
        <v>#REF!</v>
      </c>
    </row>
    <row r="13" spans="1:36" s="93" customFormat="1" ht="20.100000000000001" customHeight="1">
      <c r="A13" s="131" t="s">
        <v>30</v>
      </c>
      <c r="B13" s="131" t="s">
        <v>31</v>
      </c>
      <c r="C13" s="133">
        <v>1.5</v>
      </c>
      <c r="D13" s="127">
        <v>1.5</v>
      </c>
      <c r="E13" s="128">
        <v>1.5</v>
      </c>
      <c r="F13" s="128">
        <v>1.5</v>
      </c>
      <c r="G13" s="101"/>
      <c r="H13" s="97"/>
      <c r="I13" s="90"/>
      <c r="J13" s="90"/>
      <c r="K13" s="91"/>
      <c r="L13" s="91"/>
      <c r="M13" s="91"/>
      <c r="N13" s="91"/>
      <c r="O13" s="91"/>
      <c r="P13" s="91"/>
      <c r="Q13" s="91"/>
      <c r="R13" s="90"/>
      <c r="S13" s="90"/>
      <c r="T13" s="90"/>
      <c r="U13" s="91"/>
      <c r="V13" s="92" t="e">
        <f>#REF!*D13</f>
        <v>#REF!</v>
      </c>
      <c r="W13" s="92" t="e">
        <f>#REF!*E13</f>
        <v>#REF!</v>
      </c>
      <c r="X13" s="92" t="e">
        <f>#REF!*F13</f>
        <v>#REF!</v>
      </c>
      <c r="Y13" s="92" t="e">
        <f>#REF!*#REF!</f>
        <v>#REF!</v>
      </c>
      <c r="Z13" s="92" t="e">
        <f>#REF!*#REF!</f>
        <v>#REF!</v>
      </c>
      <c r="AA13" s="92" t="e">
        <f>#REF!*G13</f>
        <v>#REF!</v>
      </c>
      <c r="AB13" s="92" t="e">
        <f>#REF!*H13</f>
        <v>#REF!</v>
      </c>
      <c r="AC13" s="92" t="e">
        <f>#REF!*I13</f>
        <v>#REF!</v>
      </c>
      <c r="AD13" s="92" t="e">
        <f>#REF!*J13</f>
        <v>#REF!</v>
      </c>
      <c r="AE13" s="92" t="e">
        <f>#REF!*K13</f>
        <v>#REF!</v>
      </c>
      <c r="AF13" s="92" t="e">
        <f>#REF!*L13</f>
        <v>#REF!</v>
      </c>
      <c r="AG13" s="92" t="e">
        <f>#REF!*M13</f>
        <v>#REF!</v>
      </c>
      <c r="AH13" s="92" t="e">
        <f>#REF!*N13</f>
        <v>#REF!</v>
      </c>
      <c r="AI13" s="92" t="e">
        <f>#REF!*O13</f>
        <v>#REF!</v>
      </c>
      <c r="AJ13" s="92" t="e">
        <f>#REF!*U13</f>
        <v>#REF!</v>
      </c>
    </row>
    <row r="14" spans="1:36" s="93" customFormat="1" ht="23.25">
      <c r="A14" s="131" t="s">
        <v>32</v>
      </c>
      <c r="B14" s="131">
        <v>160727</v>
      </c>
      <c r="C14" s="127">
        <v>2.75</v>
      </c>
      <c r="D14" s="127">
        <v>2.75</v>
      </c>
      <c r="E14" s="128">
        <v>2.75</v>
      </c>
      <c r="F14" s="128">
        <v>2.75</v>
      </c>
      <c r="G14" s="101"/>
      <c r="H14" s="97"/>
      <c r="I14" s="90"/>
      <c r="J14" s="90"/>
      <c r="K14" s="91"/>
      <c r="L14" s="91"/>
      <c r="M14" s="91"/>
      <c r="N14" s="91"/>
      <c r="O14" s="91"/>
      <c r="P14" s="91"/>
      <c r="Q14" s="90"/>
      <c r="R14" s="90"/>
      <c r="S14" s="90"/>
      <c r="T14" s="90"/>
      <c r="U14" s="91"/>
      <c r="V14" s="92" t="e">
        <f>#REF!*D14</f>
        <v>#REF!</v>
      </c>
      <c r="W14" s="92" t="e">
        <f>#REF!*E14</f>
        <v>#REF!</v>
      </c>
      <c r="X14" s="92" t="e">
        <f>#REF!*F14</f>
        <v>#REF!</v>
      </c>
      <c r="Y14" s="92" t="e">
        <f>#REF!*#REF!</f>
        <v>#REF!</v>
      </c>
      <c r="Z14" s="92" t="e">
        <f>#REF!*#REF!</f>
        <v>#REF!</v>
      </c>
      <c r="AA14" s="92" t="e">
        <f>#REF!*G14</f>
        <v>#REF!</v>
      </c>
      <c r="AB14" s="92" t="e">
        <f>#REF!*H14</f>
        <v>#REF!</v>
      </c>
      <c r="AC14" s="92" t="e">
        <f>#REF!*I14</f>
        <v>#REF!</v>
      </c>
      <c r="AD14" s="92" t="e">
        <f>#REF!*J14</f>
        <v>#REF!</v>
      </c>
      <c r="AE14" s="92" t="e">
        <f>#REF!*K14</f>
        <v>#REF!</v>
      </c>
      <c r="AF14" s="92" t="e">
        <f>#REF!*L14</f>
        <v>#REF!</v>
      </c>
      <c r="AG14" s="92" t="e">
        <f>#REF!*M14</f>
        <v>#REF!</v>
      </c>
      <c r="AH14" s="92" t="e">
        <f>#REF!*N14</f>
        <v>#REF!</v>
      </c>
      <c r="AI14" s="92" t="e">
        <f>#REF!*O14</f>
        <v>#REF!</v>
      </c>
      <c r="AJ14" s="92" t="e">
        <f>#REF!*U14</f>
        <v>#REF!</v>
      </c>
    </row>
    <row r="15" spans="1:36" s="93" customFormat="1" ht="20.100000000000001" customHeight="1">
      <c r="A15" s="131" t="s">
        <v>33</v>
      </c>
      <c r="B15" s="131">
        <v>160280</v>
      </c>
      <c r="C15" s="127">
        <v>1</v>
      </c>
      <c r="D15" s="127">
        <v>1</v>
      </c>
      <c r="E15" s="128">
        <v>1</v>
      </c>
      <c r="F15" s="128">
        <v>1</v>
      </c>
      <c r="G15" s="99"/>
      <c r="H15" s="97"/>
      <c r="I15" s="90"/>
      <c r="J15" s="90"/>
      <c r="K15" s="91"/>
      <c r="L15" s="91"/>
      <c r="M15" s="100"/>
      <c r="N15" s="100"/>
      <c r="O15" s="100"/>
      <c r="P15" s="100"/>
      <c r="Q15" s="90"/>
      <c r="R15" s="90"/>
      <c r="S15" s="90"/>
      <c r="T15" s="90"/>
      <c r="U15" s="100"/>
      <c r="V15" s="92" t="e">
        <f>#REF!*D15</f>
        <v>#REF!</v>
      </c>
      <c r="W15" s="92" t="e">
        <f>#REF!*E15</f>
        <v>#REF!</v>
      </c>
      <c r="X15" s="92" t="e">
        <f>#REF!*F15</f>
        <v>#REF!</v>
      </c>
      <c r="Y15" s="92" t="e">
        <f>#REF!*#REF!</f>
        <v>#REF!</v>
      </c>
      <c r="Z15" s="92" t="e">
        <f>#REF!*#REF!</f>
        <v>#REF!</v>
      </c>
      <c r="AA15" s="92" t="e">
        <f>#REF!*G15</f>
        <v>#REF!</v>
      </c>
      <c r="AB15" s="92" t="e">
        <f>#REF!*H15</f>
        <v>#REF!</v>
      </c>
      <c r="AC15" s="92" t="e">
        <f>#REF!*I15</f>
        <v>#REF!</v>
      </c>
      <c r="AD15" s="92" t="e">
        <f>#REF!*J15</f>
        <v>#REF!</v>
      </c>
      <c r="AE15" s="92" t="e">
        <f>#REF!*K15</f>
        <v>#REF!</v>
      </c>
      <c r="AF15" s="92" t="e">
        <f>#REF!*L15</f>
        <v>#REF!</v>
      </c>
      <c r="AG15" s="92" t="e">
        <f>#REF!*M15</f>
        <v>#REF!</v>
      </c>
      <c r="AH15" s="92" t="e">
        <f>#REF!*N15</f>
        <v>#REF!</v>
      </c>
      <c r="AI15" s="92" t="e">
        <f>#REF!*O15</f>
        <v>#REF!</v>
      </c>
      <c r="AJ15" s="92" t="e">
        <f>#REF!*U15</f>
        <v>#REF!</v>
      </c>
    </row>
    <row r="16" spans="1:36" s="93" customFormat="1" ht="20.100000000000001" customHeight="1">
      <c r="A16" s="132" t="s">
        <v>34</v>
      </c>
      <c r="B16" s="132">
        <v>161218</v>
      </c>
      <c r="C16" s="127">
        <v>0.1</v>
      </c>
      <c r="D16" s="127">
        <v>0.1</v>
      </c>
      <c r="E16" s="128">
        <v>0.1</v>
      </c>
      <c r="F16" s="128">
        <v>0.1</v>
      </c>
      <c r="G16" s="102"/>
      <c r="H16" s="97"/>
      <c r="I16" s="90"/>
      <c r="J16" s="90"/>
      <c r="K16" s="91"/>
      <c r="L16" s="91"/>
      <c r="M16" s="91"/>
      <c r="N16" s="91"/>
      <c r="O16" s="91"/>
      <c r="P16" s="91"/>
      <c r="Q16" s="90"/>
      <c r="R16" s="90"/>
      <c r="S16" s="90"/>
      <c r="T16" s="90"/>
      <c r="U16" s="91"/>
      <c r="V16" s="92" t="e">
        <f>#REF!*D16</f>
        <v>#REF!</v>
      </c>
      <c r="W16" s="92" t="e">
        <f>#REF!*E16</f>
        <v>#REF!</v>
      </c>
      <c r="X16" s="92" t="e">
        <f>#REF!*F16</f>
        <v>#REF!</v>
      </c>
      <c r="Y16" s="92" t="e">
        <f>#REF!*#REF!</f>
        <v>#REF!</v>
      </c>
      <c r="Z16" s="92" t="e">
        <f>#REF!*#REF!</f>
        <v>#REF!</v>
      </c>
      <c r="AA16" s="92" t="e">
        <f>#REF!*G16</f>
        <v>#REF!</v>
      </c>
      <c r="AB16" s="92" t="e">
        <f>#REF!*H16</f>
        <v>#REF!</v>
      </c>
      <c r="AC16" s="92" t="e">
        <f>#REF!*I16</f>
        <v>#REF!</v>
      </c>
      <c r="AD16" s="92" t="e">
        <f>#REF!*J16</f>
        <v>#REF!</v>
      </c>
      <c r="AE16" s="92" t="e">
        <f>#REF!*K16</f>
        <v>#REF!</v>
      </c>
      <c r="AF16" s="92" t="e">
        <f>#REF!*L16</f>
        <v>#REF!</v>
      </c>
      <c r="AG16" s="92" t="e">
        <f>#REF!*M16</f>
        <v>#REF!</v>
      </c>
      <c r="AH16" s="92" t="e">
        <f>#REF!*N16</f>
        <v>#REF!</v>
      </c>
      <c r="AI16" s="92" t="e">
        <f>#REF!*O16</f>
        <v>#REF!</v>
      </c>
      <c r="AJ16" s="92" t="e">
        <f>#REF!*U16</f>
        <v>#REF!</v>
      </c>
    </row>
    <row r="17" spans="1:37" s="9" customFormat="1" ht="20.100000000000001" customHeight="1">
      <c r="A17" s="132" t="s">
        <v>35</v>
      </c>
      <c r="B17" s="132">
        <v>160326</v>
      </c>
      <c r="C17" s="127">
        <v>2</v>
      </c>
      <c r="D17" s="127">
        <v>2</v>
      </c>
      <c r="E17" s="128">
        <v>2</v>
      </c>
      <c r="F17" s="128">
        <v>2</v>
      </c>
      <c r="G17" s="82"/>
      <c r="H17" s="82"/>
      <c r="I17" s="10"/>
      <c r="J17" s="10"/>
      <c r="K17" s="12"/>
      <c r="L17" s="12"/>
      <c r="M17" s="12"/>
      <c r="N17" s="12"/>
      <c r="O17" s="12"/>
      <c r="P17" s="12"/>
      <c r="Q17" s="10"/>
      <c r="R17" s="10"/>
      <c r="S17" s="10"/>
      <c r="T17" s="10"/>
      <c r="U17" s="12"/>
      <c r="V17" s="13" t="e">
        <f>#REF!*D17</f>
        <v>#REF!</v>
      </c>
      <c r="W17" s="13" t="e">
        <f>#REF!*E17</f>
        <v>#REF!</v>
      </c>
      <c r="X17" s="13" t="e">
        <f>#REF!*F17</f>
        <v>#REF!</v>
      </c>
      <c r="Y17" s="13" t="e">
        <f>#REF!*#REF!</f>
        <v>#REF!</v>
      </c>
      <c r="Z17" s="13" t="e">
        <f>#REF!*#REF!</f>
        <v>#REF!</v>
      </c>
      <c r="AA17" s="13" t="e">
        <f>#REF!*G17</f>
        <v>#REF!</v>
      </c>
      <c r="AB17" s="13" t="e">
        <f>#REF!*H17</f>
        <v>#REF!</v>
      </c>
      <c r="AC17" s="13" t="e">
        <f>#REF!*I17</f>
        <v>#REF!</v>
      </c>
      <c r="AD17" s="13" t="e">
        <f>#REF!*J17</f>
        <v>#REF!</v>
      </c>
      <c r="AE17" s="13" t="e">
        <f>#REF!*K17</f>
        <v>#REF!</v>
      </c>
      <c r="AF17" s="13" t="e">
        <f>#REF!*L17</f>
        <v>#REF!</v>
      </c>
      <c r="AG17" s="13" t="e">
        <f>#REF!*M17</f>
        <v>#REF!</v>
      </c>
      <c r="AH17" s="13" t="e">
        <f>#REF!*N17</f>
        <v>#REF!</v>
      </c>
      <c r="AI17" s="13" t="e">
        <f>#REF!*O17</f>
        <v>#REF!</v>
      </c>
      <c r="AJ17" s="13" t="e">
        <f>#REF!*U17</f>
        <v>#REF!</v>
      </c>
    </row>
    <row r="18" spans="1:37" s="9" customFormat="1" ht="20.100000000000001" customHeight="1">
      <c r="A18" s="132" t="s">
        <v>36</v>
      </c>
      <c r="B18" s="132">
        <v>160732</v>
      </c>
      <c r="C18" s="127">
        <v>1.6</v>
      </c>
      <c r="D18" s="127">
        <v>1.6</v>
      </c>
      <c r="E18" s="128">
        <v>1.6</v>
      </c>
      <c r="F18" s="128">
        <v>1.6</v>
      </c>
      <c r="G18" s="10"/>
      <c r="H18" s="10"/>
      <c r="I18" s="10"/>
      <c r="J18" s="10"/>
      <c r="K18" s="12"/>
      <c r="L18" s="12"/>
      <c r="M18" s="12"/>
      <c r="N18" s="12"/>
      <c r="O18" s="12"/>
      <c r="P18" s="12"/>
      <c r="Q18" s="10"/>
      <c r="R18" s="10"/>
      <c r="S18" s="10"/>
      <c r="T18" s="10"/>
      <c r="U18" s="12"/>
      <c r="V18" s="13" t="e">
        <f>#REF!*D18</f>
        <v>#REF!</v>
      </c>
      <c r="W18" s="13" t="e">
        <f>#REF!*E18</f>
        <v>#REF!</v>
      </c>
      <c r="X18" s="13" t="e">
        <f>#REF!*F18</f>
        <v>#REF!</v>
      </c>
      <c r="Y18" s="13" t="e">
        <f>#REF!*#REF!</f>
        <v>#REF!</v>
      </c>
      <c r="Z18" s="13" t="e">
        <f>#REF!*#REF!</f>
        <v>#REF!</v>
      </c>
      <c r="AA18" s="13" t="e">
        <f>#REF!*G18</f>
        <v>#REF!</v>
      </c>
      <c r="AB18" s="13" t="e">
        <f>#REF!*H18</f>
        <v>#REF!</v>
      </c>
      <c r="AC18" s="13" t="e">
        <f>#REF!*I18</f>
        <v>#REF!</v>
      </c>
      <c r="AD18" s="13" t="e">
        <f>#REF!*J18</f>
        <v>#REF!</v>
      </c>
      <c r="AE18" s="13" t="e">
        <f>#REF!*K18</f>
        <v>#REF!</v>
      </c>
      <c r="AF18" s="13" t="e">
        <f>#REF!*L18</f>
        <v>#REF!</v>
      </c>
      <c r="AG18" s="13" t="e">
        <f>#REF!*M18</f>
        <v>#REF!</v>
      </c>
      <c r="AH18" s="13" t="e">
        <f>#REF!*N18</f>
        <v>#REF!</v>
      </c>
      <c r="AI18" s="13" t="e">
        <f>#REF!*O18</f>
        <v>#REF!</v>
      </c>
      <c r="AJ18" s="13" t="e">
        <f>#REF!*U18</f>
        <v>#REF!</v>
      </c>
    </row>
    <row r="19" spans="1:37" s="9" customFormat="1" ht="20.100000000000001" customHeight="1">
      <c r="A19" s="132" t="s">
        <v>37</v>
      </c>
      <c r="B19" s="132">
        <v>160108</v>
      </c>
      <c r="C19" s="127">
        <v>1.2</v>
      </c>
      <c r="D19" s="127">
        <v>1.2</v>
      </c>
      <c r="E19" s="128">
        <v>1.2</v>
      </c>
      <c r="F19" s="128">
        <v>1.2</v>
      </c>
      <c r="G19" s="10"/>
      <c r="H19" s="10"/>
      <c r="I19" s="10"/>
      <c r="J19" s="10"/>
      <c r="K19" s="12"/>
      <c r="L19" s="12"/>
      <c r="M19" s="12"/>
      <c r="N19" s="12"/>
      <c r="O19" s="12"/>
      <c r="P19" s="12"/>
      <c r="Q19" s="10"/>
      <c r="R19" s="10"/>
      <c r="S19" s="10"/>
      <c r="T19" s="10"/>
      <c r="U19" s="12"/>
      <c r="V19" s="13"/>
      <c r="W19" s="13"/>
      <c r="X19" s="13"/>
      <c r="Y19" s="13"/>
      <c r="Z19" s="13"/>
      <c r="AA19" s="13"/>
      <c r="AB19" s="13" t="e">
        <f>#REF!*H19</f>
        <v>#REF!</v>
      </c>
      <c r="AC19" s="13"/>
      <c r="AD19" s="13"/>
      <c r="AE19" s="13"/>
      <c r="AF19" s="13"/>
      <c r="AG19" s="13"/>
      <c r="AH19" s="13"/>
      <c r="AI19" s="13"/>
      <c r="AJ19" s="13" t="e">
        <f>#REF!*U19</f>
        <v>#REF!</v>
      </c>
    </row>
    <row r="20" spans="1:37" s="9" customFormat="1" ht="20.100000000000001" customHeight="1">
      <c r="A20" s="132" t="s">
        <v>38</v>
      </c>
      <c r="B20" s="132">
        <v>160774</v>
      </c>
      <c r="C20" s="127">
        <v>0.4</v>
      </c>
      <c r="D20" s="127">
        <v>0.4</v>
      </c>
      <c r="E20" s="128">
        <v>0.4</v>
      </c>
      <c r="F20" s="128">
        <v>0.4</v>
      </c>
      <c r="G20" s="10"/>
      <c r="H20" s="10"/>
      <c r="I20" s="10"/>
      <c r="J20" s="10"/>
      <c r="K20" s="12"/>
      <c r="L20" s="12"/>
      <c r="M20" s="12"/>
      <c r="N20" s="12"/>
      <c r="O20" s="12"/>
      <c r="P20" s="12"/>
      <c r="Q20" s="10"/>
      <c r="R20" s="10"/>
      <c r="S20" s="10"/>
      <c r="T20" s="10"/>
      <c r="U20" s="12"/>
      <c r="V20" s="13"/>
      <c r="W20" s="13"/>
      <c r="X20" s="13"/>
      <c r="Y20" s="13"/>
      <c r="Z20" s="13"/>
      <c r="AA20" s="13"/>
      <c r="AB20" s="13" t="e">
        <f>#REF!*H20</f>
        <v>#REF!</v>
      </c>
      <c r="AC20" s="13"/>
      <c r="AD20" s="13"/>
      <c r="AE20" s="13"/>
      <c r="AF20" s="13"/>
      <c r="AG20" s="13"/>
      <c r="AH20" s="13"/>
      <c r="AI20" s="13"/>
      <c r="AJ20" s="13" t="e">
        <f>#REF!*U20</f>
        <v>#REF!</v>
      </c>
    </row>
    <row r="21" spans="1:37" s="9" customFormat="1" ht="20.100000000000001" customHeight="1">
      <c r="A21" s="172" t="s">
        <v>39</v>
      </c>
      <c r="B21" s="15"/>
      <c r="C21" s="16">
        <f>SUM(C2:C20)</f>
        <v>176.04999999999998</v>
      </c>
      <c r="D21" s="16">
        <f>SUM(D2:D20)</f>
        <v>180.04999999999998</v>
      </c>
      <c r="E21" s="16">
        <f>SUM(E2:E20)</f>
        <v>175.54999999999998</v>
      </c>
      <c r="F21" s="16">
        <f>SUM(F2:F20)</f>
        <v>179.54999999999998</v>
      </c>
      <c r="G21" s="16"/>
      <c r="H21" s="16"/>
      <c r="I21" s="16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8" t="e">
        <f t="shared" ref="V21:AJ21" si="0">SUM(V2:V20)</f>
        <v>#REF!</v>
      </c>
      <c r="W21" s="18" t="e">
        <f t="shared" si="0"/>
        <v>#REF!</v>
      </c>
      <c r="X21" s="18" t="e">
        <f t="shared" si="0"/>
        <v>#REF!</v>
      </c>
      <c r="Y21" s="18" t="e">
        <f t="shared" si="0"/>
        <v>#REF!</v>
      </c>
      <c r="Z21" s="18" t="e">
        <f t="shared" si="0"/>
        <v>#REF!</v>
      </c>
      <c r="AA21" s="18" t="e">
        <f t="shared" si="0"/>
        <v>#REF!</v>
      </c>
      <c r="AB21" s="18" t="e">
        <f t="shared" si="0"/>
        <v>#REF!</v>
      </c>
      <c r="AC21" s="18" t="e">
        <f t="shared" si="0"/>
        <v>#REF!</v>
      </c>
      <c r="AD21" s="18" t="e">
        <f t="shared" si="0"/>
        <v>#REF!</v>
      </c>
      <c r="AE21" s="18" t="e">
        <f t="shared" si="0"/>
        <v>#REF!</v>
      </c>
      <c r="AF21" s="18" t="e">
        <f t="shared" si="0"/>
        <v>#REF!</v>
      </c>
      <c r="AG21" s="18" t="e">
        <f t="shared" si="0"/>
        <v>#REF!</v>
      </c>
      <c r="AH21" s="18" t="e">
        <f t="shared" si="0"/>
        <v>#REF!</v>
      </c>
      <c r="AI21" s="18" t="e">
        <f t="shared" si="0"/>
        <v>#REF!</v>
      </c>
      <c r="AJ21" s="18" t="e">
        <f t="shared" si="0"/>
        <v>#REF!</v>
      </c>
    </row>
    <row r="22" spans="1:37" ht="23.25" hidden="1">
      <c r="A22" s="19" t="s">
        <v>40</v>
      </c>
      <c r="B22" s="20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2">
        <v>171.55</v>
      </c>
      <c r="W22" s="22">
        <v>162.6</v>
      </c>
      <c r="X22" s="22">
        <v>170.55</v>
      </c>
      <c r="Y22" s="22">
        <v>171.75</v>
      </c>
      <c r="Z22" s="22">
        <v>161.94999999999999</v>
      </c>
      <c r="AA22" s="22">
        <v>169.55</v>
      </c>
      <c r="AB22" s="22">
        <v>166.55</v>
      </c>
      <c r="AC22" s="22">
        <v>168.2</v>
      </c>
      <c r="AD22" s="22">
        <v>176.25</v>
      </c>
      <c r="AE22" s="22">
        <v>164.95</v>
      </c>
      <c r="AF22" s="22">
        <v>165.15</v>
      </c>
      <c r="AG22" s="22">
        <v>165.4</v>
      </c>
      <c r="AH22" s="22">
        <v>162.4</v>
      </c>
      <c r="AI22" s="22">
        <v>170.2</v>
      </c>
      <c r="AJ22" s="22">
        <v>185.5</v>
      </c>
    </row>
    <row r="23" spans="1:37" ht="20.100000000000001" hidden="1" customHeight="1">
      <c r="A23" s="70" t="s">
        <v>41</v>
      </c>
      <c r="B23" s="10" t="s">
        <v>42</v>
      </c>
      <c r="C23" s="10"/>
      <c r="D23" s="23"/>
      <c r="E23" s="23"/>
      <c r="F23" s="23"/>
      <c r="G23" s="23"/>
      <c r="H23" s="23"/>
      <c r="I23" s="23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 t="e">
        <f>V21/V22</f>
        <v>#REF!</v>
      </c>
      <c r="W23" s="25" t="e">
        <f t="shared" ref="W23:AJ23" si="1">W21/W22</f>
        <v>#REF!</v>
      </c>
      <c r="X23" s="25" t="e">
        <f t="shared" si="1"/>
        <v>#REF!</v>
      </c>
      <c r="Y23" s="25" t="e">
        <f t="shared" si="1"/>
        <v>#REF!</v>
      </c>
      <c r="Z23" s="25" t="e">
        <f t="shared" si="1"/>
        <v>#REF!</v>
      </c>
      <c r="AA23" s="25" t="e">
        <f t="shared" si="1"/>
        <v>#REF!</v>
      </c>
      <c r="AB23" s="25" t="e">
        <f t="shared" si="1"/>
        <v>#REF!</v>
      </c>
      <c r="AC23" s="25" t="e">
        <f t="shared" si="1"/>
        <v>#REF!</v>
      </c>
      <c r="AD23" s="25" t="e">
        <f t="shared" si="1"/>
        <v>#REF!</v>
      </c>
      <c r="AE23" s="25" t="e">
        <f t="shared" si="1"/>
        <v>#REF!</v>
      </c>
      <c r="AF23" s="25" t="e">
        <f t="shared" si="1"/>
        <v>#REF!</v>
      </c>
      <c r="AG23" s="25" t="e">
        <f t="shared" si="1"/>
        <v>#REF!</v>
      </c>
      <c r="AH23" s="25" t="e">
        <f t="shared" si="1"/>
        <v>#REF!</v>
      </c>
      <c r="AI23" s="25" t="e">
        <f t="shared" si="1"/>
        <v>#REF!</v>
      </c>
      <c r="AJ23" s="25" t="e">
        <f t="shared" si="1"/>
        <v>#REF!</v>
      </c>
      <c r="AK23" s="26" t="s">
        <v>43</v>
      </c>
    </row>
    <row r="24" spans="1:37" ht="20.100000000000001" hidden="1" customHeight="1">
      <c r="A24" s="70" t="s">
        <v>44</v>
      </c>
      <c r="B24" s="10" t="s">
        <v>45</v>
      </c>
      <c r="C24" s="10"/>
      <c r="D24" s="10"/>
      <c r="E24" s="10"/>
      <c r="F24" s="10"/>
      <c r="G24" s="10"/>
      <c r="H24" s="10"/>
      <c r="I24" s="10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6" t="s">
        <v>3</v>
      </c>
      <c r="W24" s="6" t="s">
        <v>4</v>
      </c>
      <c r="X24" s="6" t="s">
        <v>5</v>
      </c>
      <c r="Y24" s="6" t="s">
        <v>6</v>
      </c>
      <c r="Z24" s="6" t="s">
        <v>7</v>
      </c>
      <c r="AA24" s="7" t="s">
        <v>8</v>
      </c>
      <c r="AB24" s="7" t="s">
        <v>8</v>
      </c>
      <c r="AC24" s="7" t="s">
        <v>10</v>
      </c>
      <c r="AD24" s="7" t="s">
        <v>11</v>
      </c>
      <c r="AE24" s="7" t="s">
        <v>12</v>
      </c>
      <c r="AF24" s="7" t="s">
        <v>13</v>
      </c>
      <c r="AG24" s="7" t="s">
        <v>14</v>
      </c>
      <c r="AH24" s="8" t="s">
        <v>15</v>
      </c>
      <c r="AI24" s="8" t="s">
        <v>16</v>
      </c>
      <c r="AJ24" s="8" t="s">
        <v>17</v>
      </c>
    </row>
    <row r="25" spans="1:37" ht="20.100000000000001" hidden="1" customHeight="1">
      <c r="A25" s="169" t="s">
        <v>46</v>
      </c>
      <c r="B25" s="2"/>
      <c r="C25" s="2"/>
      <c r="D25" s="10"/>
      <c r="E25" s="27"/>
      <c r="F25" s="27"/>
      <c r="G25" s="27"/>
      <c r="H25" s="27"/>
      <c r="I25" s="27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37" ht="20.100000000000001" customHeight="1">
      <c r="A26" s="171" t="s">
        <v>43</v>
      </c>
      <c r="B26" s="162"/>
      <c r="C26" s="167">
        <v>164.21</v>
      </c>
      <c r="D26" s="168">
        <v>156.29</v>
      </c>
      <c r="E26" s="168">
        <v>157.28</v>
      </c>
      <c r="F26" s="168">
        <v>151.66</v>
      </c>
      <c r="G26" s="164"/>
      <c r="H26" s="163"/>
      <c r="I26" s="163"/>
      <c r="J26" s="163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6"/>
    </row>
    <row r="27" spans="1:37" ht="20.100000000000001" customHeight="1">
      <c r="A27" s="170"/>
      <c r="B27" s="162"/>
      <c r="C27" s="162"/>
      <c r="D27" s="150"/>
      <c r="E27" s="163"/>
      <c r="F27" s="163"/>
      <c r="G27" s="164"/>
      <c r="H27" s="163"/>
      <c r="I27" s="163"/>
      <c r="J27" s="163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6"/>
    </row>
    <row r="28" spans="1:37" ht="20.100000000000001" customHeight="1">
      <c r="A28" s="70"/>
      <c r="B28" s="162"/>
      <c r="C28" s="162"/>
      <c r="D28" s="150"/>
      <c r="E28" s="163"/>
      <c r="F28" s="163"/>
      <c r="G28" s="164"/>
      <c r="H28" s="163"/>
      <c r="I28" s="163"/>
      <c r="J28" s="163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6"/>
    </row>
    <row r="29" spans="1:37" s="9" customFormat="1" ht="29.25" customHeight="1">
      <c r="A29" s="29" t="s">
        <v>47</v>
      </c>
      <c r="B29" s="30"/>
      <c r="C29" s="30"/>
      <c r="D29" s="75"/>
      <c r="E29" s="76"/>
      <c r="F29" s="76"/>
      <c r="G29" s="77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9"/>
    </row>
    <row r="30" spans="1:37" ht="22.5" customHeight="1">
      <c r="A30" s="71" t="s">
        <v>48</v>
      </c>
      <c r="B30" s="3" t="s">
        <v>49</v>
      </c>
      <c r="C30" s="3"/>
      <c r="D30" s="3" t="str">
        <f>+D1</f>
        <v>22LP10.1</v>
      </c>
      <c r="E30" s="3" t="str">
        <f t="shared" ref="E30:AK30" si="2">+E1</f>
        <v>22LP10.2</v>
      </c>
      <c r="F30" s="3" t="str">
        <f t="shared" si="2"/>
        <v>22LP10.3</v>
      </c>
      <c r="G30" s="3">
        <f t="shared" si="2"/>
        <v>0</v>
      </c>
      <c r="H30" s="3">
        <f t="shared" si="2"/>
        <v>0</v>
      </c>
      <c r="I30" s="3">
        <f t="shared" si="2"/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0</v>
      </c>
      <c r="N30" s="3">
        <f t="shared" si="2"/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 t="str">
        <f t="shared" si="2"/>
        <v>T101</v>
      </c>
      <c r="W30" s="3" t="str">
        <f t="shared" si="2"/>
        <v>T6339</v>
      </c>
      <c r="X30" s="3" t="str">
        <f t="shared" si="2"/>
        <v>T912</v>
      </c>
      <c r="Y30" s="3" t="str">
        <f t="shared" si="2"/>
        <v>T810</v>
      </c>
      <c r="Z30" s="3" t="str">
        <f t="shared" si="2"/>
        <v xml:space="preserve">T981 </v>
      </c>
      <c r="AA30" s="3" t="str">
        <f t="shared" si="2"/>
        <v>T9306</v>
      </c>
      <c r="AB30" s="3" t="str">
        <f t="shared" si="2"/>
        <v>T9306B</v>
      </c>
      <c r="AC30" s="3" t="str">
        <f t="shared" si="2"/>
        <v>T2813</v>
      </c>
      <c r="AD30" s="3" t="str">
        <f t="shared" si="2"/>
        <v>T946</v>
      </c>
      <c r="AE30" s="3" t="str">
        <f t="shared" si="2"/>
        <v>T834</v>
      </c>
      <c r="AF30" s="3" t="str">
        <f t="shared" si="2"/>
        <v>T834A</v>
      </c>
      <c r="AG30" s="3" t="str">
        <f t="shared" si="2"/>
        <v>T9803</v>
      </c>
      <c r="AH30" s="3" t="str">
        <f t="shared" si="2"/>
        <v xml:space="preserve">T9804 </v>
      </c>
      <c r="AI30" s="3" t="str">
        <f t="shared" si="2"/>
        <v xml:space="preserve">T6169 </v>
      </c>
      <c r="AJ30" s="3" t="str">
        <f t="shared" si="2"/>
        <v xml:space="preserve">T450
(Prop by Rogerio) </v>
      </c>
      <c r="AK30" s="3">
        <f t="shared" si="2"/>
        <v>0</v>
      </c>
    </row>
    <row r="31" spans="1:37" ht="20.100000000000001" customHeight="1">
      <c r="A31" s="70" t="s">
        <v>50</v>
      </c>
      <c r="B31" s="10" t="s">
        <v>51</v>
      </c>
      <c r="C31" s="160">
        <v>2.1</v>
      </c>
      <c r="D31" s="11">
        <v>2.1</v>
      </c>
      <c r="E31" s="51">
        <v>1.65</v>
      </c>
      <c r="F31" s="11">
        <v>1.57</v>
      </c>
      <c r="G31" s="11"/>
      <c r="H31" s="11"/>
      <c r="I31" s="11"/>
      <c r="J31" s="11"/>
      <c r="K31" s="31"/>
      <c r="L31" s="31"/>
      <c r="M31" s="31"/>
      <c r="N31" s="31"/>
      <c r="O31" s="31"/>
      <c r="P31" s="31"/>
      <c r="Q31" s="32"/>
      <c r="R31" s="32"/>
      <c r="S31" s="32"/>
      <c r="T31" s="32"/>
      <c r="U31" s="31"/>
    </row>
    <row r="32" spans="1:37" ht="20.100000000000001" customHeight="1">
      <c r="A32" s="70" t="s">
        <v>52</v>
      </c>
      <c r="B32" s="10" t="s">
        <v>51</v>
      </c>
      <c r="C32" s="161">
        <v>14.81</v>
      </c>
      <c r="D32" s="143">
        <v>14.6</v>
      </c>
      <c r="E32" s="144">
        <v>13.41</v>
      </c>
      <c r="F32" s="143">
        <v>13.11</v>
      </c>
      <c r="G32" s="11"/>
      <c r="H32" s="11"/>
      <c r="I32" s="11"/>
      <c r="J32" s="11"/>
      <c r="K32" s="31"/>
      <c r="L32" s="31"/>
      <c r="M32" s="31"/>
      <c r="N32" s="31"/>
      <c r="O32" s="31"/>
      <c r="P32" s="31"/>
      <c r="Q32" s="33"/>
      <c r="R32" s="32"/>
      <c r="S32" s="32"/>
      <c r="T32" s="32"/>
      <c r="U32" s="31"/>
    </row>
    <row r="33" spans="1:39" ht="20.100000000000001" customHeight="1">
      <c r="A33" s="70" t="s">
        <v>53</v>
      </c>
      <c r="B33" s="10" t="s">
        <v>51</v>
      </c>
      <c r="C33" s="159">
        <f>C32-C31</f>
        <v>12.71</v>
      </c>
      <c r="D33" s="11">
        <f>D32-D31</f>
        <v>12.5</v>
      </c>
      <c r="E33" s="11">
        <f t="shared" ref="E33:F33" si="3">E32-E31</f>
        <v>11.76</v>
      </c>
      <c r="F33" s="11">
        <f t="shared" si="3"/>
        <v>11.54</v>
      </c>
      <c r="G33" s="11"/>
      <c r="H33" s="11"/>
      <c r="I33" s="11"/>
      <c r="J33" s="11"/>
      <c r="K33" s="31"/>
      <c r="L33" s="31"/>
      <c r="M33" s="31"/>
      <c r="N33" s="31"/>
      <c r="O33" s="31"/>
      <c r="P33" s="31"/>
      <c r="Q33" s="31"/>
      <c r="R33" s="32"/>
      <c r="S33" s="32"/>
      <c r="T33" s="32"/>
      <c r="U33" s="31"/>
    </row>
    <row r="34" spans="1:39" ht="20.100000000000001" customHeight="1">
      <c r="A34" s="70" t="s">
        <v>54</v>
      </c>
      <c r="B34" s="10" t="s">
        <v>45</v>
      </c>
      <c r="C34" s="160">
        <v>3.99</v>
      </c>
      <c r="D34" s="11">
        <v>5.74</v>
      </c>
      <c r="E34" s="11">
        <v>5.64</v>
      </c>
      <c r="F34" s="11">
        <v>4.87</v>
      </c>
      <c r="G34" s="11"/>
      <c r="H34" s="11"/>
      <c r="I34" s="11"/>
      <c r="J34" s="11"/>
      <c r="K34" s="31"/>
      <c r="L34" s="31"/>
      <c r="M34" s="31"/>
      <c r="N34" s="31"/>
      <c r="O34" s="31"/>
      <c r="P34" s="31"/>
      <c r="Q34" s="34"/>
      <c r="R34" s="32"/>
      <c r="S34" s="32"/>
      <c r="T34" s="32"/>
      <c r="U34" s="31"/>
    </row>
    <row r="35" spans="1:39" ht="20.100000000000001" customHeight="1">
      <c r="A35" s="70" t="s">
        <v>55</v>
      </c>
      <c r="B35" s="10" t="s">
        <v>45</v>
      </c>
      <c r="C35" s="161">
        <v>3.52</v>
      </c>
      <c r="D35" s="11">
        <v>4.7699999999999996</v>
      </c>
      <c r="E35" s="11">
        <v>4.75</v>
      </c>
      <c r="F35" s="11">
        <v>4.87</v>
      </c>
      <c r="G35" s="11"/>
      <c r="H35" s="11"/>
      <c r="I35" s="11"/>
      <c r="J35" s="11"/>
      <c r="K35" s="31"/>
      <c r="L35" s="31"/>
      <c r="M35" s="31"/>
      <c r="N35" s="31"/>
      <c r="O35" s="31"/>
      <c r="P35" s="31"/>
      <c r="Q35" s="34"/>
      <c r="R35" s="32"/>
      <c r="S35" s="32"/>
      <c r="T35" s="32"/>
      <c r="U35" s="31"/>
    </row>
    <row r="36" spans="1:39" ht="20.100000000000001" customHeight="1">
      <c r="A36" s="70" t="s">
        <v>56</v>
      </c>
      <c r="B36" s="10" t="s">
        <v>45</v>
      </c>
      <c r="C36" s="161">
        <v>3.94</v>
      </c>
      <c r="D36" s="11">
        <v>5.62</v>
      </c>
      <c r="E36" s="103">
        <v>5.46</v>
      </c>
      <c r="F36" s="11">
        <v>5.72</v>
      </c>
      <c r="G36" s="11"/>
      <c r="H36" s="11"/>
      <c r="I36" s="11"/>
      <c r="J36" s="11"/>
      <c r="K36" s="31"/>
      <c r="L36" s="31"/>
      <c r="M36" s="31"/>
      <c r="N36" s="31"/>
      <c r="O36" s="31"/>
      <c r="P36" s="31"/>
      <c r="Q36" s="34"/>
      <c r="R36" s="32"/>
      <c r="S36" s="32"/>
      <c r="T36" s="32"/>
      <c r="U36" s="31"/>
    </row>
    <row r="37" spans="1:39" ht="20.100000000000001" customHeight="1">
      <c r="A37" s="70" t="s">
        <v>57</v>
      </c>
      <c r="B37" s="10" t="s">
        <v>45</v>
      </c>
      <c r="C37" s="161">
        <v>4.9000000000000004</v>
      </c>
      <c r="D37" s="11">
        <v>7.37</v>
      </c>
      <c r="E37" s="11">
        <v>7.04</v>
      </c>
      <c r="F37" s="11">
        <v>7.44</v>
      </c>
      <c r="G37" s="11"/>
      <c r="H37" s="11"/>
      <c r="I37" s="11"/>
      <c r="J37" s="11"/>
      <c r="K37" s="31"/>
      <c r="L37" s="31"/>
      <c r="M37" s="31"/>
      <c r="N37" s="31"/>
      <c r="O37" s="31"/>
      <c r="P37" s="31"/>
      <c r="Q37" s="34"/>
      <c r="R37" s="32"/>
      <c r="S37" s="32"/>
      <c r="T37" s="32"/>
      <c r="U37" s="31"/>
    </row>
    <row r="38" spans="1:39" ht="20.100000000000001" customHeight="1">
      <c r="A38" s="70" t="s">
        <v>58</v>
      </c>
      <c r="B38" s="10" t="s">
        <v>45</v>
      </c>
      <c r="C38" s="161">
        <v>7.01</v>
      </c>
      <c r="D38" s="36">
        <v>10.74</v>
      </c>
      <c r="E38" s="11">
        <v>10.85</v>
      </c>
      <c r="F38" s="36">
        <v>11.3</v>
      </c>
      <c r="G38" s="36"/>
      <c r="H38" s="36"/>
      <c r="I38" s="36"/>
      <c r="J38" s="36"/>
      <c r="K38" s="31"/>
      <c r="L38" s="31"/>
      <c r="M38" s="31"/>
      <c r="N38" s="31"/>
      <c r="O38" s="31"/>
      <c r="P38" s="31"/>
      <c r="Q38" s="37"/>
      <c r="R38" s="32"/>
      <c r="S38" s="32"/>
      <c r="T38" s="32"/>
      <c r="U38" s="31"/>
    </row>
    <row r="39" spans="1:39" ht="25.5" hidden="1" customHeight="1">
      <c r="A39" s="38" t="s">
        <v>59</v>
      </c>
      <c r="B39" s="39"/>
      <c r="C39" s="39"/>
      <c r="D39" s="75" t="s">
        <v>60</v>
      </c>
      <c r="E39" s="76"/>
      <c r="F39" s="76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9"/>
    </row>
    <row r="40" spans="1:39" ht="25.5" hidden="1" customHeight="1">
      <c r="A40" s="72" t="s">
        <v>48</v>
      </c>
      <c r="B40" s="3" t="s">
        <v>49</v>
      </c>
      <c r="C40" s="3"/>
      <c r="D40" s="3" t="str">
        <f t="shared" ref="D40" si="4">+D30</f>
        <v>22LP10.1</v>
      </c>
      <c r="E40" s="3" t="str">
        <f>+E30</f>
        <v>22LP10.2</v>
      </c>
      <c r="F40" s="3" t="str">
        <f>+F30</f>
        <v>22LP10.3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39" ht="20.100000000000001" hidden="1" customHeight="1">
      <c r="A41" s="73" t="s">
        <v>61</v>
      </c>
      <c r="B41" s="10" t="s">
        <v>62</v>
      </c>
      <c r="C41" s="10"/>
      <c r="D41" s="40"/>
      <c r="E41" s="40"/>
      <c r="F41" s="40"/>
      <c r="G41" s="41"/>
      <c r="H41" s="41"/>
      <c r="I41" s="41"/>
      <c r="J41" s="41"/>
      <c r="K41" s="42"/>
      <c r="L41" s="40"/>
      <c r="M41" s="40"/>
      <c r="N41" s="40"/>
      <c r="O41" s="40"/>
      <c r="P41" s="40"/>
      <c r="Q41" s="40"/>
      <c r="R41" s="40"/>
      <c r="S41" s="40"/>
      <c r="T41" s="40"/>
      <c r="U41" s="40"/>
      <c r="AM41" s="43"/>
    </row>
    <row r="42" spans="1:39" ht="20.100000000000001" hidden="1" customHeight="1">
      <c r="A42" s="73" t="s">
        <v>63</v>
      </c>
      <c r="B42" s="10" t="s">
        <v>62</v>
      </c>
      <c r="C42" s="10"/>
      <c r="D42" s="44"/>
      <c r="E42" s="45"/>
      <c r="F42" s="45"/>
      <c r="G42" s="48"/>
      <c r="H42" s="48"/>
      <c r="I42" s="48"/>
      <c r="J42" s="45"/>
      <c r="K42" s="49"/>
      <c r="L42" s="46"/>
      <c r="M42" s="46"/>
      <c r="N42" s="46"/>
      <c r="O42" s="46"/>
      <c r="P42" s="46"/>
      <c r="Q42" s="50"/>
      <c r="R42" s="50"/>
      <c r="S42" s="50"/>
      <c r="T42" s="50"/>
      <c r="U42" s="46"/>
    </row>
    <row r="43" spans="1:39" ht="20.100000000000001" hidden="1" customHeight="1">
      <c r="A43" s="73" t="s">
        <v>64</v>
      </c>
      <c r="B43" s="10" t="s">
        <v>62</v>
      </c>
      <c r="C43" s="10"/>
      <c r="D43" s="51"/>
      <c r="E43" s="52"/>
      <c r="F43" s="52"/>
      <c r="G43" s="54"/>
      <c r="H43" s="54"/>
      <c r="I43" s="54"/>
      <c r="J43" s="52"/>
      <c r="K43" s="31"/>
      <c r="L43" s="40"/>
      <c r="M43" s="40"/>
      <c r="N43" s="40"/>
      <c r="O43" s="40"/>
      <c r="P43" s="40"/>
      <c r="Q43" s="55"/>
      <c r="R43" s="55"/>
      <c r="S43" s="55"/>
      <c r="T43" s="55"/>
      <c r="U43" s="40"/>
    </row>
    <row r="44" spans="1:39" ht="20.100000000000001" hidden="1" customHeight="1">
      <c r="A44" s="73" t="s">
        <v>65</v>
      </c>
      <c r="B44" s="10" t="s">
        <v>62</v>
      </c>
      <c r="C44" s="10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0"/>
      <c r="R44" s="50"/>
      <c r="S44" s="50"/>
      <c r="T44" s="50"/>
      <c r="U44" s="56"/>
    </row>
    <row r="45" spans="1:39" ht="20.100000000000001" hidden="1" customHeight="1">
      <c r="A45" s="73" t="s">
        <v>66</v>
      </c>
      <c r="B45" s="10" t="s">
        <v>62</v>
      </c>
      <c r="C45" s="10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0"/>
      <c r="R45" s="50"/>
      <c r="S45" s="50"/>
      <c r="T45" s="50"/>
      <c r="U45" s="56"/>
    </row>
    <row r="46" spans="1:39" ht="20.100000000000001" hidden="1" customHeight="1">
      <c r="A46" s="73" t="s">
        <v>67</v>
      </c>
      <c r="B46" s="10"/>
      <c r="C46" s="10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57"/>
      <c r="S46" s="57"/>
      <c r="T46" s="57"/>
      <c r="U46" s="56"/>
    </row>
    <row r="47" spans="1:39" ht="25.5" customHeight="1">
      <c r="A47" s="38" t="s">
        <v>68</v>
      </c>
      <c r="B47" s="39"/>
      <c r="C47" s="39"/>
      <c r="D47" s="75"/>
      <c r="E47" s="76"/>
      <c r="F47" s="76"/>
      <c r="G47" s="77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9"/>
    </row>
    <row r="48" spans="1:39" ht="24.75" customHeight="1">
      <c r="A48" s="72" t="s">
        <v>48</v>
      </c>
      <c r="B48" s="3" t="s">
        <v>49</v>
      </c>
      <c r="C48" s="3" t="s">
        <v>2</v>
      </c>
      <c r="D48" s="3" t="str">
        <f>+D30</f>
        <v>22LP10.1</v>
      </c>
      <c r="E48" s="3" t="str">
        <f t="shared" ref="E48:F48" si="5">+E30</f>
        <v>22LP10.2</v>
      </c>
      <c r="F48" s="3" t="str">
        <f t="shared" si="5"/>
        <v>22LP10.3</v>
      </c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20.100000000000001" customHeight="1">
      <c r="A49" s="73" t="s">
        <v>69</v>
      </c>
      <c r="B49" s="10" t="s">
        <v>70</v>
      </c>
      <c r="C49" s="10">
        <v>63</v>
      </c>
      <c r="D49" s="23">
        <v>63</v>
      </c>
      <c r="E49" s="105">
        <v>63</v>
      </c>
      <c r="F49" s="105">
        <v>61</v>
      </c>
      <c r="G49" s="41"/>
      <c r="H49" s="41"/>
      <c r="I49" s="41"/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20.100000000000001" customHeight="1">
      <c r="A50" s="73" t="s">
        <v>71</v>
      </c>
      <c r="B50" s="10" t="s">
        <v>72</v>
      </c>
      <c r="C50" s="10">
        <v>1.7</v>
      </c>
      <c r="D50" s="11">
        <v>1.81</v>
      </c>
      <c r="E50" s="107">
        <v>2.0499999999999998</v>
      </c>
      <c r="F50" s="107">
        <v>1.88</v>
      </c>
      <c r="G50" s="54"/>
      <c r="H50" s="54"/>
      <c r="I50" s="54"/>
      <c r="J50" s="54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spans="1:21" ht="20.100000000000001" customHeight="1">
      <c r="A51" s="73" t="s">
        <v>73</v>
      </c>
      <c r="B51" s="10" t="s">
        <v>72</v>
      </c>
      <c r="C51" s="10">
        <v>4.8</v>
      </c>
      <c r="D51" s="11">
        <v>4.45</v>
      </c>
      <c r="E51" s="107">
        <v>5.39</v>
      </c>
      <c r="F51" s="107">
        <v>4.79</v>
      </c>
      <c r="G51" s="54"/>
      <c r="H51" s="54"/>
      <c r="I51" s="54"/>
      <c r="J51" s="54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spans="1:21" ht="20.100000000000001" customHeight="1">
      <c r="A52" s="73" t="s">
        <v>74</v>
      </c>
      <c r="B52" s="10" t="s">
        <v>72</v>
      </c>
      <c r="C52" s="10">
        <v>9.9</v>
      </c>
      <c r="D52" s="108">
        <v>8.7799999999999994</v>
      </c>
      <c r="E52" s="108">
        <v>10.38</v>
      </c>
      <c r="F52" s="108">
        <v>9.0500000000000007</v>
      </c>
      <c r="G52" s="48"/>
      <c r="H52" s="48"/>
      <c r="I52" s="48"/>
      <c r="J52" s="48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ht="20.100000000000001" customHeight="1">
      <c r="A53" s="73" t="s">
        <v>75</v>
      </c>
      <c r="B53" s="35" t="s">
        <v>72</v>
      </c>
      <c r="C53" s="35">
        <v>24.2</v>
      </c>
      <c r="D53" s="154">
        <v>23.84</v>
      </c>
      <c r="E53" s="154">
        <v>24</v>
      </c>
      <c r="F53" s="154">
        <v>22.83</v>
      </c>
      <c r="G53" s="48"/>
      <c r="H53" s="48"/>
      <c r="I53" s="48"/>
      <c r="J53" s="48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1:21" ht="20.100000000000001" customHeight="1">
      <c r="A54" s="157" t="s">
        <v>76</v>
      </c>
      <c r="B54" s="118" t="s">
        <v>77</v>
      </c>
      <c r="C54" s="158">
        <v>582</v>
      </c>
      <c r="D54" s="153">
        <v>593</v>
      </c>
      <c r="E54" s="153">
        <v>550</v>
      </c>
      <c r="F54" s="153">
        <v>582</v>
      </c>
      <c r="G54" s="109"/>
      <c r="H54" s="41"/>
      <c r="I54" s="41"/>
      <c r="J54" s="41"/>
      <c r="K54" s="42"/>
      <c r="L54" s="42"/>
      <c r="M54" s="42"/>
      <c r="N54" s="42"/>
      <c r="O54" s="49"/>
      <c r="P54" s="49"/>
      <c r="Q54" s="42"/>
      <c r="R54" s="49"/>
      <c r="S54" s="49"/>
      <c r="T54" s="49"/>
      <c r="U54" s="49"/>
    </row>
    <row r="55" spans="1:21" ht="20.100000000000001" hidden="1" customHeight="1">
      <c r="A55" s="117" t="s">
        <v>78</v>
      </c>
      <c r="B55" s="155" t="s">
        <v>79</v>
      </c>
      <c r="C55" s="155"/>
      <c r="D55" s="156"/>
      <c r="E55" s="156"/>
      <c r="F55" s="156"/>
      <c r="G55" s="109"/>
      <c r="H55" s="41"/>
      <c r="I55" s="41"/>
      <c r="J55" s="41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ht="20.100000000000001" hidden="1" customHeight="1">
      <c r="A56" s="124" t="s">
        <v>80</v>
      </c>
      <c r="B56" s="125"/>
      <c r="C56" s="125"/>
      <c r="D56" s="126"/>
      <c r="E56" s="126"/>
      <c r="F56" s="126"/>
      <c r="G56" s="114"/>
      <c r="H56" s="114"/>
      <c r="I56" s="114"/>
      <c r="J56" s="114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6"/>
    </row>
    <row r="57" spans="1:21" ht="20.100000000000001" hidden="1" customHeight="1">
      <c r="A57" s="117" t="s">
        <v>81</v>
      </c>
      <c r="B57" s="118"/>
      <c r="C57" s="118"/>
      <c r="D57" s="112">
        <v>19.05</v>
      </c>
      <c r="E57" s="112">
        <v>17.48</v>
      </c>
      <c r="F57" s="112">
        <v>18.11</v>
      </c>
      <c r="G57" s="114"/>
      <c r="H57" s="114"/>
      <c r="I57" s="114"/>
      <c r="J57" s="114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6"/>
    </row>
    <row r="58" spans="1:21" ht="22.5" hidden="1" customHeight="1">
      <c r="A58" s="58" t="s">
        <v>82</v>
      </c>
      <c r="B58" s="59"/>
      <c r="C58" s="59"/>
      <c r="D58" s="110" t="s">
        <v>60</v>
      </c>
      <c r="E58" s="111"/>
      <c r="F58" s="111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9"/>
    </row>
    <row r="59" spans="1:21" ht="24" hidden="1" customHeight="1">
      <c r="A59" s="72" t="s">
        <v>48</v>
      </c>
      <c r="B59" s="3" t="s">
        <v>49</v>
      </c>
      <c r="C59" s="3"/>
      <c r="D59" s="3" t="str">
        <f>+D48</f>
        <v>22LP10.1</v>
      </c>
      <c r="E59" s="3" t="str">
        <f t="shared" ref="E59:F59" si="6">+E48</f>
        <v>22LP10.2</v>
      </c>
      <c r="F59" s="3" t="str">
        <f t="shared" si="6"/>
        <v>22LP10.3</v>
      </c>
      <c r="G59" s="4"/>
      <c r="H59" s="4"/>
      <c r="I59" s="4"/>
      <c r="J59" s="4"/>
      <c r="K59" s="4"/>
      <c r="L59" s="4"/>
      <c r="M59" s="4"/>
      <c r="N59" s="5"/>
      <c r="O59" s="5"/>
      <c r="P59" s="5"/>
      <c r="Q59" s="5"/>
      <c r="R59" s="5"/>
      <c r="S59" s="5"/>
      <c r="T59" s="5"/>
      <c r="U59" s="5"/>
    </row>
    <row r="60" spans="1:21" ht="20.100000000000001" hidden="1" customHeight="1">
      <c r="A60" s="73" t="s">
        <v>69</v>
      </c>
      <c r="B60" s="2" t="s">
        <v>70</v>
      </c>
      <c r="C60" s="2"/>
      <c r="D60" s="105"/>
      <c r="E60" s="105"/>
      <c r="F60" s="105"/>
      <c r="G60" s="23"/>
      <c r="H60" s="23"/>
      <c r="I60" s="23"/>
      <c r="J60" s="23"/>
      <c r="K60" s="24"/>
      <c r="L60" s="24"/>
      <c r="M60" s="24"/>
      <c r="N60" s="24"/>
      <c r="O60" s="24"/>
      <c r="P60" s="24"/>
      <c r="Q60" s="42"/>
      <c r="R60" s="42"/>
      <c r="S60" s="42"/>
      <c r="T60" s="42"/>
      <c r="U60" s="24"/>
    </row>
    <row r="61" spans="1:21" ht="20.100000000000001" hidden="1" customHeight="1">
      <c r="A61" s="73" t="s">
        <v>71</v>
      </c>
      <c r="B61" s="10" t="s">
        <v>72</v>
      </c>
      <c r="C61" s="10"/>
      <c r="D61" s="106"/>
      <c r="E61" s="106"/>
      <c r="F61" s="106"/>
      <c r="G61" s="51"/>
      <c r="H61" s="51"/>
      <c r="I61" s="51"/>
      <c r="J61" s="51"/>
      <c r="K61" s="12"/>
      <c r="L61" s="12"/>
      <c r="M61" s="12"/>
      <c r="N61" s="53"/>
      <c r="O61" s="53"/>
      <c r="P61" s="53"/>
      <c r="Q61" s="53"/>
      <c r="R61" s="53"/>
      <c r="S61" s="53"/>
      <c r="T61" s="53"/>
      <c r="U61" s="53"/>
    </row>
    <row r="62" spans="1:21" ht="20.100000000000001" hidden="1" customHeight="1">
      <c r="A62" s="73" t="s">
        <v>73</v>
      </c>
      <c r="B62" s="10" t="s">
        <v>72</v>
      </c>
      <c r="C62" s="10"/>
      <c r="D62" s="106"/>
      <c r="E62" s="106"/>
      <c r="F62" s="106"/>
      <c r="G62" s="51"/>
      <c r="H62" s="51"/>
      <c r="I62" s="51"/>
      <c r="J62" s="51"/>
      <c r="K62" s="12"/>
      <c r="L62" s="12"/>
      <c r="M62" s="53"/>
      <c r="N62" s="53"/>
      <c r="O62" s="53"/>
      <c r="P62" s="53"/>
      <c r="Q62" s="53"/>
      <c r="R62" s="53"/>
      <c r="S62" s="53"/>
      <c r="T62" s="53"/>
      <c r="U62" s="53"/>
    </row>
    <row r="63" spans="1:21" ht="20.100000000000001" hidden="1" customHeight="1">
      <c r="A63" s="73" t="s">
        <v>74</v>
      </c>
      <c r="B63" s="10" t="s">
        <v>72</v>
      </c>
      <c r="C63" s="10"/>
      <c r="D63" s="106"/>
      <c r="E63" s="106"/>
      <c r="F63" s="106"/>
      <c r="G63" s="52"/>
      <c r="H63" s="52"/>
      <c r="I63" s="52"/>
      <c r="J63" s="52"/>
      <c r="K63" s="12"/>
      <c r="L63" s="12"/>
      <c r="M63" s="12"/>
      <c r="N63" s="53"/>
      <c r="O63" s="53"/>
      <c r="P63" s="53"/>
      <c r="Q63" s="47"/>
      <c r="R63" s="47"/>
      <c r="S63" s="47"/>
      <c r="T63" s="47"/>
      <c r="U63" s="53"/>
    </row>
    <row r="64" spans="1:21" ht="20.100000000000001" hidden="1" customHeight="1">
      <c r="A64" s="73" t="s">
        <v>75</v>
      </c>
      <c r="B64" s="10" t="s">
        <v>62</v>
      </c>
      <c r="C64" s="10"/>
      <c r="D64" s="107"/>
      <c r="E64" s="107"/>
      <c r="F64" s="107"/>
      <c r="G64" s="51"/>
      <c r="H64" s="51"/>
      <c r="I64" s="51"/>
      <c r="J64" s="51"/>
      <c r="K64" s="40"/>
      <c r="L64" s="40"/>
      <c r="M64" s="40"/>
      <c r="N64" s="40"/>
      <c r="O64" s="40"/>
      <c r="P64" s="40"/>
      <c r="Q64" s="47"/>
      <c r="R64" s="47"/>
      <c r="S64" s="47"/>
      <c r="T64" s="47"/>
      <c r="U64" s="40"/>
    </row>
    <row r="65" spans="1:37" ht="20.100000000000001" hidden="1" customHeight="1">
      <c r="A65" s="73" t="s">
        <v>76</v>
      </c>
      <c r="B65" s="10" t="s">
        <v>77</v>
      </c>
      <c r="C65" s="10"/>
      <c r="D65" s="105"/>
      <c r="E65" s="105"/>
      <c r="F65" s="105"/>
      <c r="G65" s="23"/>
      <c r="H65" s="23"/>
      <c r="I65" s="23"/>
      <c r="J65" s="23"/>
      <c r="K65" s="24"/>
      <c r="L65" s="24"/>
      <c r="M65" s="24"/>
      <c r="N65" s="42"/>
      <c r="O65" s="42"/>
      <c r="P65" s="42"/>
      <c r="Q65" s="42"/>
      <c r="R65" s="60"/>
      <c r="S65" s="60"/>
      <c r="T65" s="60"/>
      <c r="U65" s="42"/>
    </row>
    <row r="66" spans="1:37" ht="20.100000000000001" hidden="1" customHeight="1">
      <c r="A66" s="119" t="s">
        <v>83</v>
      </c>
      <c r="B66" s="35" t="s">
        <v>79</v>
      </c>
      <c r="C66" s="149"/>
      <c r="D66" s="113"/>
      <c r="E66" s="123"/>
      <c r="F66" s="123"/>
      <c r="G66" s="23"/>
      <c r="H66" s="23"/>
      <c r="I66" s="23"/>
      <c r="J66" s="23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37" ht="20.100000000000001" hidden="1" customHeight="1">
      <c r="A67" s="117" t="s">
        <v>80</v>
      </c>
      <c r="B67" s="118"/>
      <c r="C67" s="118"/>
      <c r="D67" s="121"/>
      <c r="E67" s="121"/>
      <c r="F67" s="121"/>
      <c r="G67" s="120"/>
      <c r="H67" s="120"/>
      <c r="I67" s="120"/>
      <c r="J67" s="120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6"/>
    </row>
    <row r="68" spans="1:37" ht="20.100000000000001" hidden="1" customHeight="1">
      <c r="A68" s="117" t="s">
        <v>81</v>
      </c>
      <c r="B68" s="118"/>
      <c r="C68" s="118"/>
      <c r="D68" s="121"/>
      <c r="E68" s="122"/>
      <c r="F68" s="122"/>
      <c r="G68" s="120"/>
      <c r="H68" s="120"/>
      <c r="I68" s="120"/>
      <c r="J68" s="120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6"/>
    </row>
    <row r="69" spans="1:37" ht="29.25" hidden="1" customHeight="1">
      <c r="A69" s="58" t="s">
        <v>84</v>
      </c>
      <c r="B69" s="61"/>
      <c r="C69" s="61"/>
      <c r="D69" s="110" t="s">
        <v>60</v>
      </c>
      <c r="E69" s="111"/>
      <c r="F69" s="111"/>
      <c r="G69" s="77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9"/>
    </row>
    <row r="70" spans="1:37" ht="17.25" hidden="1" customHeight="1">
      <c r="A70" s="74" t="s">
        <v>48</v>
      </c>
      <c r="B70" s="3" t="s">
        <v>49</v>
      </c>
      <c r="C70" s="3"/>
      <c r="D70" s="3" t="str">
        <f>+D59</f>
        <v>22LP10.1</v>
      </c>
      <c r="E70" s="3" t="str">
        <f t="shared" ref="E70:AK70" si="7">+E59</f>
        <v>22LP10.2</v>
      </c>
      <c r="F70" s="3" t="str">
        <f t="shared" si="7"/>
        <v>22LP10.3</v>
      </c>
      <c r="G70" s="3">
        <f t="shared" si="7"/>
        <v>0</v>
      </c>
      <c r="H70" s="3">
        <f t="shared" si="7"/>
        <v>0</v>
      </c>
      <c r="I70" s="3">
        <f t="shared" si="7"/>
        <v>0</v>
      </c>
      <c r="J70" s="3">
        <f t="shared" si="7"/>
        <v>0</v>
      </c>
      <c r="K70" s="3">
        <f t="shared" si="7"/>
        <v>0</v>
      </c>
      <c r="L70" s="3">
        <f t="shared" si="7"/>
        <v>0</v>
      </c>
      <c r="M70" s="3">
        <f t="shared" si="7"/>
        <v>0</v>
      </c>
      <c r="N70" s="3">
        <f t="shared" si="7"/>
        <v>0</v>
      </c>
      <c r="O70" s="3">
        <f t="shared" si="7"/>
        <v>0</v>
      </c>
      <c r="P70" s="3">
        <f t="shared" si="7"/>
        <v>0</v>
      </c>
      <c r="Q70" s="3">
        <f t="shared" si="7"/>
        <v>0</v>
      </c>
      <c r="R70" s="3">
        <f t="shared" si="7"/>
        <v>0</v>
      </c>
      <c r="S70" s="3">
        <f t="shared" si="7"/>
        <v>0</v>
      </c>
      <c r="T70" s="3">
        <f t="shared" si="7"/>
        <v>0</v>
      </c>
      <c r="U70" s="3">
        <f t="shared" si="7"/>
        <v>0</v>
      </c>
      <c r="V70" s="3">
        <f t="shared" si="7"/>
        <v>0</v>
      </c>
      <c r="W70" s="3">
        <f t="shared" si="7"/>
        <v>0</v>
      </c>
      <c r="X70" s="3">
        <f t="shared" si="7"/>
        <v>0</v>
      </c>
      <c r="Y70" s="3">
        <f t="shared" si="7"/>
        <v>0</v>
      </c>
      <c r="Z70" s="3">
        <f t="shared" si="7"/>
        <v>0</v>
      </c>
      <c r="AA70" s="3">
        <f t="shared" si="7"/>
        <v>0</v>
      </c>
      <c r="AB70" s="3">
        <f t="shared" si="7"/>
        <v>0</v>
      </c>
      <c r="AC70" s="3">
        <f t="shared" si="7"/>
        <v>0</v>
      </c>
      <c r="AD70" s="3">
        <f t="shared" si="7"/>
        <v>0</v>
      </c>
      <c r="AE70" s="3">
        <f t="shared" si="7"/>
        <v>0</v>
      </c>
      <c r="AF70" s="3">
        <f t="shared" si="7"/>
        <v>0</v>
      </c>
      <c r="AG70" s="3">
        <f t="shared" si="7"/>
        <v>0</v>
      </c>
      <c r="AH70" s="3">
        <f t="shared" si="7"/>
        <v>0</v>
      </c>
      <c r="AI70" s="3">
        <f t="shared" si="7"/>
        <v>0</v>
      </c>
      <c r="AJ70" s="3">
        <f t="shared" si="7"/>
        <v>0</v>
      </c>
      <c r="AK70" s="3">
        <f t="shared" si="7"/>
        <v>0</v>
      </c>
    </row>
    <row r="71" spans="1:37" ht="17.25" hidden="1" customHeight="1">
      <c r="A71" s="83" t="s">
        <v>85</v>
      </c>
      <c r="B71" s="80" t="s">
        <v>86</v>
      </c>
      <c r="C71" s="80"/>
      <c r="D71" s="104"/>
      <c r="E71" s="104"/>
      <c r="F71" s="104"/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  <c r="R71" s="5"/>
      <c r="S71" s="5"/>
      <c r="T71" s="5"/>
      <c r="U71" s="5"/>
    </row>
    <row r="72" spans="1:37" ht="26.25" hidden="1" customHeight="1">
      <c r="A72" s="83" t="s">
        <v>87</v>
      </c>
      <c r="B72" s="80" t="s">
        <v>86</v>
      </c>
      <c r="C72" s="80"/>
      <c r="D72" s="104"/>
      <c r="E72" s="104"/>
      <c r="F72" s="104"/>
      <c r="G72" s="4"/>
      <c r="H72" s="4"/>
      <c r="I72" s="4"/>
      <c r="J72" s="4"/>
      <c r="K72" s="4"/>
      <c r="L72" s="4"/>
      <c r="M72" s="4"/>
      <c r="N72" s="5"/>
      <c r="O72" s="5"/>
      <c r="P72" s="5"/>
      <c r="Q72" s="5"/>
      <c r="R72" s="5"/>
      <c r="S72" s="5"/>
      <c r="T72" s="5"/>
      <c r="U72" s="5"/>
    </row>
    <row r="73" spans="1:37" ht="20.100000000000001" hidden="1" customHeight="1">
      <c r="A73" s="83" t="s">
        <v>88</v>
      </c>
      <c r="B73" s="81" t="s">
        <v>89</v>
      </c>
      <c r="C73" s="81"/>
      <c r="D73" s="84"/>
      <c r="E73" s="84"/>
      <c r="F73" s="84"/>
      <c r="G73" s="23"/>
      <c r="H73" s="23"/>
      <c r="I73" s="23"/>
      <c r="J73" s="2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37" ht="20.100000000000001" hidden="1" customHeight="1">
      <c r="A74" s="73" t="s">
        <v>90</v>
      </c>
      <c r="B74" s="62" t="s">
        <v>91</v>
      </c>
      <c r="C74" s="62"/>
      <c r="D74" s="11"/>
      <c r="E74" s="54"/>
      <c r="F74" s="54"/>
      <c r="G74" s="54"/>
      <c r="H74" s="54"/>
      <c r="I74" s="54"/>
      <c r="J74" s="54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</row>
    <row r="75" spans="1:37" ht="24" hidden="1" customHeight="1">
      <c r="A75" s="73" t="s">
        <v>92</v>
      </c>
      <c r="B75" s="62" t="s">
        <v>91</v>
      </c>
      <c r="C75" s="62"/>
      <c r="D75" s="11"/>
      <c r="E75" s="54"/>
      <c r="F75" s="54"/>
      <c r="G75" s="54"/>
      <c r="H75" s="54"/>
      <c r="I75" s="54"/>
      <c r="J75" s="54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</row>
    <row r="76" spans="1:37" ht="20.100000000000001" hidden="1" customHeight="1">
      <c r="A76" s="73" t="s">
        <v>93</v>
      </c>
      <c r="B76" s="2" t="s">
        <v>77</v>
      </c>
      <c r="C76" s="2"/>
      <c r="D76" s="10"/>
      <c r="E76" s="41"/>
      <c r="F76" s="41"/>
      <c r="G76" s="41"/>
      <c r="H76" s="41"/>
      <c r="I76" s="41"/>
      <c r="J76" s="41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</row>
    <row r="77" spans="1:37" ht="20.100000000000001" hidden="1" customHeight="1">
      <c r="A77" s="73" t="s">
        <v>94</v>
      </c>
      <c r="B77" s="2" t="s">
        <v>77</v>
      </c>
      <c r="C77" s="2"/>
      <c r="D77" s="23"/>
      <c r="E77" s="23"/>
      <c r="F77" s="23"/>
      <c r="G77" s="23"/>
      <c r="H77" s="23"/>
      <c r="I77" s="23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37" ht="20.100000000000001" hidden="1" customHeight="1">
      <c r="A78" s="73" t="s">
        <v>95</v>
      </c>
      <c r="B78" s="2" t="s">
        <v>77</v>
      </c>
      <c r="C78" s="2"/>
      <c r="D78" s="23"/>
      <c r="E78" s="23"/>
      <c r="F78" s="23"/>
      <c r="G78" s="23"/>
      <c r="H78" s="23"/>
      <c r="I78" s="23"/>
      <c r="J78" s="23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81" spans="1:21" ht="24.75" customHeight="1">
      <c r="A81" s="58" t="s">
        <v>96</v>
      </c>
      <c r="B81" s="61" t="s">
        <v>97</v>
      </c>
      <c r="C81" s="61"/>
      <c r="D81" s="75"/>
      <c r="E81" s="76"/>
      <c r="F81" s="76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9"/>
    </row>
    <row r="82" spans="1:21" ht="24" customHeight="1">
      <c r="A82" s="72" t="s">
        <v>98</v>
      </c>
      <c r="B82" s="3" t="s">
        <v>49</v>
      </c>
      <c r="C82" s="3" t="s">
        <v>2</v>
      </c>
      <c r="D82" s="3" t="str">
        <f>D98</f>
        <v>22LP10.1</v>
      </c>
      <c r="E82" s="3" t="str">
        <f>E98</f>
        <v>22LP10.2</v>
      </c>
      <c r="F82" s="3" t="str">
        <f>F98</f>
        <v>22LP10.3</v>
      </c>
      <c r="G82" s="4"/>
      <c r="H82" s="4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</row>
    <row r="83" spans="1:21" ht="20.100000000000001" customHeight="1">
      <c r="A83" s="73" t="s">
        <v>99</v>
      </c>
      <c r="B83" s="10" t="s">
        <v>72</v>
      </c>
      <c r="C83" s="11">
        <v>38.448</v>
      </c>
      <c r="D83" s="2">
        <v>43.2</v>
      </c>
      <c r="E83" s="2">
        <v>31.6</v>
      </c>
      <c r="F83" s="2">
        <v>35.9</v>
      </c>
      <c r="G83" s="2"/>
      <c r="H83" s="2"/>
      <c r="I83" s="2"/>
      <c r="J83" s="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20.100000000000001" customHeight="1">
      <c r="A84" s="73" t="s">
        <v>100</v>
      </c>
      <c r="B84" s="10" t="s">
        <v>72</v>
      </c>
      <c r="C84" s="51">
        <v>7.4004000000000003</v>
      </c>
      <c r="D84" s="10">
        <v>8.81</v>
      </c>
      <c r="E84" s="10">
        <v>6.45</v>
      </c>
      <c r="F84" s="51">
        <v>8.0299999999999994</v>
      </c>
      <c r="G84" s="51"/>
      <c r="H84" s="51"/>
      <c r="I84" s="51"/>
      <c r="J84" s="5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spans="1:21" ht="20.100000000000001" customHeight="1">
      <c r="A85" s="73" t="s">
        <v>101</v>
      </c>
      <c r="B85" s="10"/>
      <c r="C85" s="27">
        <v>0.19247815230961299</v>
      </c>
      <c r="D85" s="56">
        <v>0.20419999999999999</v>
      </c>
      <c r="E85" s="56">
        <v>0.20419999999999999</v>
      </c>
      <c r="F85" s="56">
        <v>0.2233</v>
      </c>
      <c r="G85" s="56"/>
      <c r="H85" s="56"/>
      <c r="I85" s="56"/>
      <c r="J85" s="56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20.100000000000001" hidden="1" customHeight="1">
      <c r="A86" s="73" t="s">
        <v>102</v>
      </c>
      <c r="B86" s="10" t="s">
        <v>103</v>
      </c>
      <c r="C86" s="35"/>
      <c r="D86" s="35">
        <v>4.4999999999999997E-3</v>
      </c>
      <c r="E86" s="35">
        <v>6.1999999999999998E-3</v>
      </c>
      <c r="F86" s="147">
        <v>5.9199999999999999E-3</v>
      </c>
      <c r="G86" s="67"/>
      <c r="H86" s="67"/>
      <c r="I86" s="67"/>
      <c r="J86" s="67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</row>
    <row r="87" spans="1:21" ht="15.75">
      <c r="A87" s="68"/>
      <c r="C87" s="146">
        <f>C85/D85*100</f>
        <v>94.259624049761499</v>
      </c>
      <c r="D87" s="145">
        <f>D85/D85*100</f>
        <v>100</v>
      </c>
      <c r="E87" s="146">
        <f>E85/D85*100</f>
        <v>100</v>
      </c>
      <c r="F87" s="146">
        <f>F85/D85*100</f>
        <v>109.35357492654261</v>
      </c>
    </row>
    <row r="89" spans="1:21" ht="24" customHeight="1">
      <c r="A89" s="72" t="s">
        <v>104</v>
      </c>
      <c r="B89" s="3" t="s">
        <v>49</v>
      </c>
      <c r="C89" s="3" t="s">
        <v>2</v>
      </c>
      <c r="D89" s="3" t="str">
        <f>D82</f>
        <v>22LP10.1</v>
      </c>
      <c r="E89" s="3" t="str">
        <f t="shared" ref="E89:F89" si="8">E82</f>
        <v>22LP10.2</v>
      </c>
      <c r="F89" s="3" t="str">
        <f t="shared" si="8"/>
        <v>22LP10.3</v>
      </c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5"/>
      <c r="T89" s="5"/>
      <c r="U89" s="5"/>
    </row>
    <row r="90" spans="1:21" ht="20.100000000000001" customHeight="1">
      <c r="A90" s="73" t="s">
        <v>99</v>
      </c>
      <c r="B90" s="10" t="s">
        <v>72</v>
      </c>
      <c r="C90" s="51">
        <v>27.6585</v>
      </c>
      <c r="D90" s="2">
        <v>28.2</v>
      </c>
      <c r="E90" s="2">
        <v>20.399999999999999</v>
      </c>
      <c r="F90" s="2">
        <v>23</v>
      </c>
      <c r="G90" s="2"/>
      <c r="H90" s="2"/>
      <c r="I90" s="2"/>
      <c r="J90" s="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20.100000000000001" customHeight="1">
      <c r="A91" s="73" t="s">
        <v>100</v>
      </c>
      <c r="B91" s="10" t="s">
        <v>72</v>
      </c>
      <c r="C91" s="10">
        <v>4.6350000000000007</v>
      </c>
      <c r="D91" s="10">
        <v>5.15</v>
      </c>
      <c r="E91" s="10">
        <v>3.69</v>
      </c>
      <c r="F91" s="51">
        <v>4.5599999999999996</v>
      </c>
      <c r="G91" s="51"/>
      <c r="H91" s="51"/>
      <c r="I91" s="51"/>
      <c r="J91" s="51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spans="1:21" ht="20.100000000000001" customHeight="1">
      <c r="A92" s="73" t="s">
        <v>101</v>
      </c>
      <c r="B92" s="10"/>
      <c r="C92" s="27">
        <v>0.16757958674548515</v>
      </c>
      <c r="D92" s="56">
        <v>0.18290000000000001</v>
      </c>
      <c r="E92" s="56">
        <v>0.1807</v>
      </c>
      <c r="F92" s="56">
        <v>0.1983</v>
      </c>
      <c r="G92" s="56"/>
      <c r="H92" s="56"/>
      <c r="I92" s="56"/>
      <c r="J92" s="56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20.100000000000001" hidden="1" customHeight="1">
      <c r="A93" s="73" t="s">
        <v>102</v>
      </c>
      <c r="B93" s="10" t="s">
        <v>103</v>
      </c>
      <c r="C93" s="10"/>
      <c r="D93" s="67">
        <v>6.28E-3</v>
      </c>
      <c r="E93" s="67">
        <v>8.5699999999999995E-3</v>
      </c>
      <c r="F93" s="35">
        <v>8.3000000000000001E-3</v>
      </c>
      <c r="G93" s="67"/>
      <c r="H93" s="67"/>
      <c r="I93" s="67"/>
      <c r="J93" s="67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</row>
    <row r="94" spans="1:21" ht="15.75">
      <c r="A94" s="68"/>
      <c r="C94" s="146">
        <f>C92/D92*100</f>
        <v>91.623612217323753</v>
      </c>
      <c r="D94" s="145">
        <f>D92/D92*100</f>
        <v>100</v>
      </c>
      <c r="E94" s="146">
        <f>E92/D92*100</f>
        <v>98.797156916347731</v>
      </c>
      <c r="F94" s="146">
        <f>F92/D92*100</f>
        <v>108.4199015855659</v>
      </c>
    </row>
    <row r="97" spans="1:21" ht="24.75" customHeight="1">
      <c r="A97" s="58" t="s">
        <v>96</v>
      </c>
      <c r="B97" s="61" t="s">
        <v>105</v>
      </c>
      <c r="C97" s="61"/>
      <c r="D97" s="75"/>
      <c r="E97" s="76"/>
      <c r="F97" s="76"/>
      <c r="G97" s="77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9"/>
    </row>
    <row r="98" spans="1:21" ht="24" customHeight="1">
      <c r="A98" s="72" t="s">
        <v>106</v>
      </c>
      <c r="B98" s="3" t="s">
        <v>49</v>
      </c>
      <c r="C98" s="3" t="s">
        <v>2</v>
      </c>
      <c r="D98" s="3" t="str">
        <f>+D70</f>
        <v>22LP10.1</v>
      </c>
      <c r="E98" s="3" t="str">
        <f>+E70</f>
        <v>22LP10.2</v>
      </c>
      <c r="F98" s="3" t="str">
        <f>+F70</f>
        <v>22LP10.3</v>
      </c>
      <c r="G98" s="4"/>
      <c r="H98" s="4"/>
      <c r="I98" s="4"/>
      <c r="J98" s="4"/>
      <c r="K98" s="4"/>
      <c r="L98" s="4"/>
      <c r="M98" s="4"/>
      <c r="N98" s="5"/>
      <c r="O98" s="5"/>
      <c r="P98" s="5"/>
      <c r="Q98" s="5"/>
      <c r="R98" s="5"/>
      <c r="S98" s="5"/>
      <c r="T98" s="5"/>
      <c r="U98" s="5"/>
    </row>
    <row r="99" spans="1:21" ht="20.100000000000001" customHeight="1">
      <c r="A99" s="73" t="s">
        <v>99</v>
      </c>
      <c r="B99" s="10" t="s">
        <v>72</v>
      </c>
      <c r="C99" s="51">
        <v>5.1585000000000001</v>
      </c>
      <c r="D99" s="2">
        <v>5.7</v>
      </c>
      <c r="E99" s="2">
        <v>5.2</v>
      </c>
      <c r="F99" s="2">
        <v>4.92</v>
      </c>
      <c r="G99" s="2"/>
      <c r="H99" s="2"/>
      <c r="I99" s="2"/>
      <c r="J99" s="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20.100000000000001" customHeight="1">
      <c r="A100" s="73" t="s">
        <v>100</v>
      </c>
      <c r="B100" s="10" t="s">
        <v>72</v>
      </c>
      <c r="C100" s="51">
        <v>1.1242000000000001</v>
      </c>
      <c r="D100" s="10">
        <v>1.46</v>
      </c>
      <c r="E100" s="10">
        <v>1.17</v>
      </c>
      <c r="F100" s="51">
        <v>1.17</v>
      </c>
      <c r="G100" s="51"/>
      <c r="H100" s="51"/>
      <c r="I100" s="51"/>
      <c r="J100" s="5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</row>
    <row r="101" spans="1:21" ht="20.100000000000001" customHeight="1">
      <c r="A101" s="73" t="s">
        <v>101</v>
      </c>
      <c r="B101" s="10"/>
      <c r="C101" s="152">
        <v>0.21793156925462831</v>
      </c>
      <c r="D101" s="2">
        <v>0.25600000000000001</v>
      </c>
      <c r="E101" s="56">
        <v>0.22500000000000001</v>
      </c>
      <c r="F101" s="56">
        <v>0.23699999999999999</v>
      </c>
      <c r="G101" s="56"/>
      <c r="H101" s="56"/>
      <c r="I101" s="56"/>
      <c r="J101" s="56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20.100000000000001" customHeight="1">
      <c r="A102" s="73" t="s">
        <v>102</v>
      </c>
      <c r="B102" s="150" t="s">
        <v>103</v>
      </c>
      <c r="C102" s="118">
        <v>4.0300000000000002E-2</v>
      </c>
      <c r="D102" s="151">
        <v>4.2200000000000001E-2</v>
      </c>
      <c r="E102" s="35">
        <v>4.1099999999999998E-2</v>
      </c>
      <c r="F102" s="35">
        <v>4.5600000000000002E-2</v>
      </c>
      <c r="G102" s="67"/>
      <c r="H102" s="67"/>
      <c r="I102" s="67"/>
      <c r="J102" s="67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</row>
    <row r="103" spans="1:21" ht="15.75">
      <c r="A103" s="68"/>
      <c r="C103" s="146">
        <f>D101/C101*100</f>
        <v>117.46806618039494</v>
      </c>
      <c r="D103" s="145">
        <f>D101/D101*100</f>
        <v>100</v>
      </c>
      <c r="E103" s="146">
        <f>D101/E101*100</f>
        <v>113.77777777777777</v>
      </c>
      <c r="F103" s="146">
        <f>D101/F101*100</f>
        <v>108.01687763713082</v>
      </c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1" ma:contentTypeDescription="Create a new document." ma:contentTypeScope="" ma:versionID="d5ca59b3719ab3bc07da904e9a1ab5ff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2f8884bf2432d8fce7287fb5b2ec8c7e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EE6B7-A53C-474C-8AC2-FCE8B90467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185DBD-D373-4F09-A8B2-145EE54E2F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B4C095-0A86-45E9-89A6-3D8B1C02AE36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f30e598d-6275-417f-9208-0dee634d7e55"/>
    <ds:schemaRef ds:uri="http://purl.org/dc/dcmitype/"/>
    <ds:schemaRef ds:uri="http://purl.org/dc/terms/"/>
    <ds:schemaRef ds:uri="867d5d38-a312-4372-b954-05e1cf722958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Athira V</dc:creator>
  <cp:keywords/>
  <dc:description/>
  <cp:lastModifiedBy>Sreekanth C</cp:lastModifiedBy>
  <cp:revision/>
  <dcterms:created xsi:type="dcterms:W3CDTF">2021-06-16T09:16:42Z</dcterms:created>
  <dcterms:modified xsi:type="dcterms:W3CDTF">2023-02-22T04:33:18Z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