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apollotyres-my.sharepoint.com/personal/sreekanth_c_apollotyres_com/Documents/Desktop/Results - Sreekanth/"/>
    </mc:Choice>
  </mc:AlternateContent>
  <bookViews>
    <workbookView xWindow="0" yWindow="0" windowWidth="20490" windowHeight="8910"/>
  </bookViews>
  <sheets>
    <sheet name="Formulation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5" i="3" l="1"/>
  <c r="H65" i="3"/>
  <c r="I65" i="3"/>
  <c r="F65" i="3"/>
  <c r="E65" i="3"/>
  <c r="D65" i="3"/>
  <c r="B65" i="3"/>
  <c r="I48" i="3"/>
  <c r="H48" i="3"/>
  <c r="G48" i="3"/>
  <c r="F48" i="3"/>
  <c r="E48" i="3"/>
  <c r="D48" i="3"/>
  <c r="C48" i="3"/>
  <c r="C47" i="3"/>
  <c r="D47" i="3"/>
  <c r="E47" i="3"/>
  <c r="F47" i="3"/>
  <c r="G47" i="3"/>
  <c r="H47" i="3"/>
  <c r="I47" i="3"/>
  <c r="B48" i="3"/>
  <c r="B47" i="3"/>
  <c r="I25" i="3" l="1"/>
  <c r="F25" i="3"/>
  <c r="H25" i="3"/>
  <c r="G25" i="3"/>
  <c r="E25" i="3"/>
  <c r="D25" i="3"/>
  <c r="C25" i="3" l="1"/>
  <c r="B25" i="3"/>
</calcChain>
</file>

<file path=xl/sharedStrings.xml><?xml version="1.0" encoding="utf-8"?>
<sst xmlns="http://schemas.openxmlformats.org/spreadsheetml/2006/main" count="60" uniqueCount="60">
  <si>
    <t>Ingredients</t>
  </si>
  <si>
    <t>RSS 3</t>
  </si>
  <si>
    <t>TSR 10</t>
  </si>
  <si>
    <t>CD2109</t>
  </si>
  <si>
    <t xml:space="preserve">N220 </t>
  </si>
  <si>
    <t>N134</t>
  </si>
  <si>
    <t>N330</t>
  </si>
  <si>
    <t>kaolin clay</t>
  </si>
  <si>
    <t xml:space="preserve">Silica </t>
  </si>
  <si>
    <t>Silane X266</t>
  </si>
  <si>
    <t>Zinc Oxide -Indirect</t>
  </si>
  <si>
    <t>Stearic acid</t>
  </si>
  <si>
    <t>Ozone Protecting Wax PE</t>
  </si>
  <si>
    <t>Antioxidant 6PPD</t>
  </si>
  <si>
    <t>Antioxidant TMQ</t>
  </si>
  <si>
    <t>Gum Rosin</t>
  </si>
  <si>
    <t>Sulphur Soluble</t>
  </si>
  <si>
    <t>Accelerator TBBS</t>
  </si>
  <si>
    <t>Accelerator CBS</t>
  </si>
  <si>
    <t xml:space="preserve">PVI - Retarder </t>
  </si>
  <si>
    <t>Cost (Rs./Kg)</t>
  </si>
  <si>
    <t>Total</t>
  </si>
  <si>
    <t>E' (MPa)</t>
  </si>
  <si>
    <t>E" (MPa)</t>
  </si>
  <si>
    <t>Test Parameters</t>
  </si>
  <si>
    <t>Rheometer properties cure@160°C/30 minutes</t>
  </si>
  <si>
    <t>Min Torque (dNm)</t>
  </si>
  <si>
    <t>Max Torque (dNm)</t>
  </si>
  <si>
    <r>
      <rPr>
        <sz val="10"/>
        <rFont val="Symbol"/>
        <family val="1"/>
        <charset val="2"/>
      </rPr>
      <t>D</t>
    </r>
    <r>
      <rPr>
        <sz val="10"/>
        <rFont val="Cambria"/>
        <family val="1"/>
      </rPr>
      <t xml:space="preserve"> torque (dNm)</t>
    </r>
  </si>
  <si>
    <t>TS2(Mins)</t>
  </si>
  <si>
    <t>TC10 (mins)</t>
  </si>
  <si>
    <t>TC15 (Mins)</t>
  </si>
  <si>
    <t>TC25(Mins)</t>
  </si>
  <si>
    <t>TC40(Mins)</t>
  </si>
  <si>
    <t>TC50(Mins)</t>
  </si>
  <si>
    <t>TC90(Mins)</t>
  </si>
  <si>
    <t>Physical Properties (Unaged)-160 deg, 15 min</t>
  </si>
  <si>
    <t>Hardness(Shore A)</t>
  </si>
  <si>
    <t>100% Modulus(MPa)</t>
  </si>
  <si>
    <t>200% Modulus(MPa)</t>
  </si>
  <si>
    <t>300% Modulus(MPa)</t>
  </si>
  <si>
    <t xml:space="preserve">Tensile strength(MPa) </t>
  </si>
  <si>
    <t xml:space="preserve">Elongation at break (% ) </t>
  </si>
  <si>
    <t xml:space="preserve">Tear strength (N/mm) </t>
  </si>
  <si>
    <t>Energy @ break / thickness (J/mm)</t>
  </si>
  <si>
    <t>Bulk Tear,  (N)</t>
  </si>
  <si>
    <t xml:space="preserve"> HBU()  properties</t>
  </si>
  <si>
    <r>
      <t>DIN Abrasion Loss (mm</t>
    </r>
    <r>
      <rPr>
        <vertAlign val="superscript"/>
        <sz val="10"/>
        <rFont val="Cambria"/>
        <family val="1"/>
      </rPr>
      <t>3</t>
    </r>
    <r>
      <rPr>
        <sz val="10"/>
        <rFont val="Cambria"/>
        <family val="1"/>
      </rPr>
      <t>)</t>
    </r>
  </si>
  <si>
    <r>
      <t>HBU (</t>
    </r>
    <r>
      <rPr>
        <sz val="10"/>
        <color indexed="8"/>
        <rFont val="Symbol"/>
        <family val="1"/>
        <charset val="2"/>
      </rPr>
      <t>D</t>
    </r>
    <r>
      <rPr>
        <sz val="10"/>
        <color indexed="8"/>
        <rFont val="Cambria"/>
        <family val="1"/>
      </rPr>
      <t>T at Base)(</t>
    </r>
    <r>
      <rPr>
        <vertAlign val="superscript"/>
        <sz val="10"/>
        <color indexed="8"/>
        <rFont val="Cambria"/>
        <family val="1"/>
      </rPr>
      <t>0</t>
    </r>
    <r>
      <rPr>
        <sz val="10"/>
        <color indexed="8"/>
        <rFont val="Cambria"/>
        <family val="1"/>
      </rPr>
      <t>C)</t>
    </r>
  </si>
  <si>
    <r>
      <t>HBU (</t>
    </r>
    <r>
      <rPr>
        <sz val="10"/>
        <color indexed="8"/>
        <rFont val="Symbol"/>
        <family val="1"/>
        <charset val="2"/>
      </rPr>
      <t>D</t>
    </r>
    <r>
      <rPr>
        <sz val="10"/>
        <color indexed="8"/>
        <rFont val="Cambria"/>
        <family val="1"/>
      </rPr>
      <t>T at centre)(</t>
    </r>
    <r>
      <rPr>
        <vertAlign val="superscript"/>
        <sz val="10"/>
        <color indexed="8"/>
        <rFont val="Cambria"/>
        <family val="1"/>
      </rPr>
      <t>0</t>
    </r>
    <r>
      <rPr>
        <sz val="10"/>
        <color indexed="8"/>
        <rFont val="Cambria"/>
        <family val="1"/>
      </rPr>
      <t>C)</t>
    </r>
  </si>
  <si>
    <t>HBU (DT at Base , 0C)</t>
  </si>
  <si>
    <t xml:space="preserve">LAT100 abrasion properties </t>
  </si>
  <si>
    <t>Average Abrasion Loss (mg/m)</t>
  </si>
  <si>
    <t>Abrasion Loss Index</t>
  </si>
  <si>
    <t>Slope</t>
  </si>
  <si>
    <r>
      <t>Dynamic Properties(@70</t>
    </r>
    <r>
      <rPr>
        <vertAlign val="superscript"/>
        <sz val="12"/>
        <color rgb="FF7030A0"/>
        <rFont val="Cambria"/>
        <family val="1"/>
      </rPr>
      <t>0</t>
    </r>
    <r>
      <rPr>
        <sz val="12"/>
        <color rgb="FF7030A0"/>
        <rFont val="Cambria"/>
        <family val="1"/>
      </rPr>
      <t>C,Static strain:0.05%&amp;Dyn.strain:0.02%</t>
    </r>
    <r>
      <rPr>
        <b/>
        <sz val="12"/>
        <color rgb="FF7030A0"/>
        <rFont val="Cambria"/>
        <family val="1"/>
      </rPr>
      <t>)</t>
    </r>
  </si>
  <si>
    <t>Tan delta</t>
  </si>
  <si>
    <t>Loss Complience ( MPa-1)</t>
  </si>
  <si>
    <t>Tan Delta Index</t>
  </si>
  <si>
    <t>TS*EB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</si>
</sst>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34"/>
    </font>
    <font>
      <sz val="10"/>
      <name val="Arial"/>
      <family val="2"/>
    </font>
    <font>
      <sz val="11"/>
      <color indexed="8"/>
      <name val="Calibri"/>
      <family val="2"/>
      <charset val="134"/>
    </font>
    <font>
      <sz val="12"/>
      <name val="Times New Roman"/>
      <family val="1"/>
      <charset val="134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Cambria"/>
      <family val="1"/>
    </font>
    <font>
      <b/>
      <sz val="10"/>
      <color theme="1"/>
      <name val="Cambria"/>
      <family val="1"/>
    </font>
    <font>
      <sz val="12"/>
      <color rgb="FF7030A0"/>
      <name val="Cambria"/>
      <family val="1"/>
    </font>
    <font>
      <sz val="10"/>
      <name val="Cambria"/>
      <family val="1"/>
    </font>
    <font>
      <sz val="10"/>
      <name val="Symbol"/>
      <family val="1"/>
      <charset val="2"/>
    </font>
    <font>
      <sz val="10"/>
      <color theme="0"/>
      <name val="Cambria"/>
      <family val="1"/>
    </font>
    <font>
      <vertAlign val="superscript"/>
      <sz val="10"/>
      <name val="Cambria"/>
      <family val="1"/>
    </font>
    <font>
      <sz val="10"/>
      <color indexed="8"/>
      <name val="Cambria"/>
      <family val="1"/>
    </font>
    <font>
      <sz val="10"/>
      <color indexed="8"/>
      <name val="Symbol"/>
      <family val="1"/>
      <charset val="2"/>
    </font>
    <font>
      <vertAlign val="superscript"/>
      <sz val="10"/>
      <color indexed="8"/>
      <name val="Cambria"/>
      <family val="1"/>
    </font>
    <font>
      <b/>
      <sz val="10"/>
      <color rgb="FFFF0000"/>
      <name val="Cambria"/>
      <family val="1"/>
    </font>
    <font>
      <vertAlign val="superscript"/>
      <sz val="12"/>
      <color rgb="FF7030A0"/>
      <name val="Cambria"/>
      <family val="1"/>
    </font>
    <font>
      <b/>
      <sz val="12"/>
      <color rgb="FF7030A0"/>
      <name val="Cambria"/>
      <family val="1"/>
    </font>
    <font>
      <sz val="11"/>
      <name val="Cambria"/>
      <family val="1"/>
    </font>
    <font>
      <b/>
      <sz val="10"/>
      <color indexed="8"/>
      <name val="Cambria"/>
      <family val="1"/>
    </font>
    <font>
      <b/>
      <sz val="1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/>
      <diagonal/>
    </border>
  </borders>
  <cellStyleXfs count="8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8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2" fontId="7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7" fillId="2" borderId="1" xfId="1" applyNumberFormat="1" applyFont="1" applyFill="1" applyBorder="1" applyAlignment="1">
      <alignment horizontal="center" vertical="center"/>
    </xf>
    <xf numFmtId="164" fontId="12" fillId="0" borderId="1" xfId="2" applyNumberFormat="1" applyFont="1" applyBorder="1" applyAlignment="1">
      <alignment horizontal="center" vertical="center"/>
    </xf>
    <xf numFmtId="2" fontId="12" fillId="0" borderId="1" xfId="2" applyNumberFormat="1" applyFont="1" applyBorder="1" applyAlignment="1">
      <alignment horizontal="center" vertical="center"/>
    </xf>
    <xf numFmtId="165" fontId="12" fillId="0" borderId="1" xfId="0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0" fillId="3" borderId="1" xfId="2" applyFont="1" applyFill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1" fontId="12" fillId="0" borderId="1" xfId="2" applyNumberFormat="1" applyFont="1" applyBorder="1" applyAlignment="1">
      <alignment horizontal="center" vertical="center"/>
    </xf>
    <xf numFmtId="1" fontId="12" fillId="0" borderId="1" xfId="6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4" fillId="4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6" fillId="0" borderId="1" xfId="7" applyFont="1" applyBorder="1" applyAlignment="1">
      <alignment horizontal="center" vertical="center"/>
    </xf>
    <xf numFmtId="0" fontId="22" fillId="0" borderId="1" xfId="2" applyFont="1" applyBorder="1" applyAlignment="1">
      <alignment horizontal="center" vertical="center"/>
    </xf>
    <xf numFmtId="1" fontId="23" fillId="0" borderId="1" xfId="7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9" fillId="0" borderId="1" xfId="7" applyFont="1" applyBorder="1" applyAlignment="1">
      <alignment horizontal="center" vertical="center"/>
    </xf>
    <xf numFmtId="1" fontId="24" fillId="0" borderId="1" xfId="2" applyNumberFormat="1" applyFont="1" applyBorder="1" applyAlignment="1">
      <alignment horizontal="center" vertical="center"/>
    </xf>
    <xf numFmtId="1" fontId="24" fillId="0" borderId="1" xfId="0" applyNumberFormat="1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 wrapText="1"/>
    </xf>
    <xf numFmtId="2" fontId="7" fillId="5" borderId="1" xfId="1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2" fontId="12" fillId="5" borderId="1" xfId="0" applyNumberFormat="1" applyFont="1" applyFill="1" applyBorder="1" applyAlignment="1">
      <alignment horizontal="center" vertical="center"/>
    </xf>
    <xf numFmtId="0" fontId="12" fillId="5" borderId="1" xfId="2" applyFont="1" applyFill="1" applyBorder="1" applyAlignment="1">
      <alignment horizontal="center" vertical="center"/>
    </xf>
    <xf numFmtId="1" fontId="12" fillId="5" borderId="1" xfId="2" applyNumberFormat="1" applyFont="1" applyFill="1" applyBorder="1" applyAlignment="1">
      <alignment horizontal="center" vertical="center"/>
    </xf>
    <xf numFmtId="164" fontId="12" fillId="5" borderId="1" xfId="2" applyNumberFormat="1" applyFont="1" applyFill="1" applyBorder="1" applyAlignment="1">
      <alignment horizontal="center" vertical="center"/>
    </xf>
    <xf numFmtId="1" fontId="12" fillId="5" borderId="1" xfId="0" applyNumberFormat="1" applyFont="1" applyFill="1" applyBorder="1" applyAlignment="1">
      <alignment horizontal="center" vertical="center"/>
    </xf>
    <xf numFmtId="1" fontId="24" fillId="5" borderId="1" xfId="2" applyNumberFormat="1" applyFont="1" applyFill="1" applyBorder="1" applyAlignment="1">
      <alignment horizontal="center" vertical="center"/>
    </xf>
    <xf numFmtId="2" fontId="12" fillId="5" borderId="1" xfId="2" applyNumberFormat="1" applyFont="1" applyFill="1" applyBorder="1" applyAlignment="1">
      <alignment horizontal="center" vertical="center"/>
    </xf>
    <xf numFmtId="1" fontId="14" fillId="5" borderId="1" xfId="0" applyNumberFormat="1" applyFont="1" applyFill="1" applyBorder="1" applyAlignment="1">
      <alignment horizontal="center" vertical="center"/>
    </xf>
    <xf numFmtId="165" fontId="12" fillId="5" borderId="1" xfId="0" applyNumberFormat="1" applyFont="1" applyFill="1" applyBorder="1" applyAlignment="1">
      <alignment horizontal="center" vertical="center"/>
    </xf>
    <xf numFmtId="0" fontId="16" fillId="5" borderId="1" xfId="7" applyFont="1" applyFill="1" applyBorder="1" applyAlignment="1">
      <alignment horizontal="center" vertical="center"/>
    </xf>
    <xf numFmtId="0" fontId="19" fillId="5" borderId="1" xfId="7" applyFont="1" applyFill="1" applyBorder="1" applyAlignment="1">
      <alignment horizontal="center" vertical="center"/>
    </xf>
    <xf numFmtId="1" fontId="10" fillId="5" borderId="1" xfId="0" applyNumberFormat="1" applyFont="1" applyFill="1" applyBorder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2" fontId="7" fillId="5" borderId="0" xfId="1" applyNumberFormat="1" applyFon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" fontId="12" fillId="5" borderId="1" xfId="6" applyNumberFormat="1" applyFont="1" applyFill="1" applyBorder="1" applyAlignment="1">
      <alignment horizontal="center" vertical="center"/>
    </xf>
    <xf numFmtId="164" fontId="12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" fontId="24" fillId="5" borderId="1" xfId="0" applyNumberFormat="1" applyFont="1" applyFill="1" applyBorder="1" applyAlignment="1">
      <alignment horizontal="center" vertical="center"/>
    </xf>
    <xf numFmtId="164" fontId="19" fillId="5" borderId="1" xfId="2" applyNumberFormat="1" applyFont="1" applyFill="1" applyBorder="1" applyAlignment="1">
      <alignment horizontal="center" vertical="center"/>
    </xf>
    <xf numFmtId="2" fontId="7" fillId="5" borderId="2" xfId="1" applyNumberFormat="1" applyFont="1" applyFill="1" applyBorder="1" applyAlignment="1">
      <alignment horizontal="center" vertical="center"/>
    </xf>
    <xf numFmtId="2" fontId="1" fillId="5" borderId="2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</cellXfs>
  <cellStyles count="8">
    <cellStyle name="Normal" xfId="0" builtinId="0"/>
    <cellStyle name="Normal 2 14" xfId="2"/>
    <cellStyle name="Normal 2 14 2" xfId="6"/>
    <cellStyle name="Normal 2 2" xfId="3"/>
    <cellStyle name="Normal 3 2" xfId="1"/>
    <cellStyle name="Normal 4" xfId="4"/>
    <cellStyle name="Normal 6" xfId="5"/>
    <cellStyle name="Normal 7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workbookViewId="0">
      <pane xSplit="1" ySplit="4" topLeftCell="B5" activePane="bottomRight" state="frozen"/>
      <selection activeCell="H1" sqref="H1:I1048576"/>
      <selection pane="topRight" activeCell="H1" sqref="H1:I1048576"/>
      <selection pane="bottomLeft" activeCell="H1" sqref="H1:I1048576"/>
      <selection pane="bottomRight" activeCell="A4" sqref="A4"/>
    </sheetView>
  </sheetViews>
  <sheetFormatPr defaultColWidth="9.140625" defaultRowHeight="15"/>
  <cols>
    <col min="1" max="1" width="39.140625" style="1" customWidth="1"/>
    <col min="2" max="2" width="14" style="1" customWidth="1"/>
    <col min="3" max="3" width="15" style="1" customWidth="1"/>
    <col min="4" max="4" width="17.85546875" style="1" customWidth="1"/>
    <col min="5" max="5" width="16.7109375" style="40" customWidth="1"/>
    <col min="6" max="6" width="16.5703125" style="40" customWidth="1"/>
    <col min="7" max="7" width="17.85546875" style="1" customWidth="1"/>
    <col min="8" max="9" width="17.85546875" style="40" customWidth="1"/>
    <col min="10" max="16384" width="9.140625" style="5"/>
  </cols>
  <sheetData>
    <row r="1" spans="1:9">
      <c r="A1" s="27"/>
      <c r="B1" s="4"/>
      <c r="C1" s="4"/>
    </row>
    <row r="2" spans="1:9">
      <c r="A2" s="27"/>
    </row>
    <row r="3" spans="1:9" ht="19.5" customHeight="1">
      <c r="A3" s="2" t="s">
        <v>0</v>
      </c>
      <c r="B3" s="2"/>
      <c r="C3" s="2"/>
      <c r="D3" s="8"/>
      <c r="E3" s="41"/>
      <c r="F3" s="41"/>
      <c r="G3" s="8"/>
      <c r="H3" s="41"/>
      <c r="I3" s="41"/>
    </row>
    <row r="4" spans="1:9" ht="53.25" customHeight="1">
      <c r="A4" s="2"/>
      <c r="B4" s="2">
        <v>38.1</v>
      </c>
      <c r="C4" s="2">
        <v>38.200000000000003</v>
      </c>
      <c r="D4" s="2">
        <v>38.299999999999997</v>
      </c>
      <c r="E4" s="42">
        <v>38.4</v>
      </c>
      <c r="F4" s="42">
        <v>38.5</v>
      </c>
      <c r="G4" s="2">
        <v>38.6</v>
      </c>
      <c r="H4" s="42">
        <v>38.700000000000003</v>
      </c>
      <c r="I4" s="42">
        <v>38.799999999999997</v>
      </c>
    </row>
    <row r="5" spans="1:9">
      <c r="A5" s="15" t="s">
        <v>1</v>
      </c>
      <c r="B5" s="3">
        <v>50</v>
      </c>
      <c r="C5" s="3">
        <v>50</v>
      </c>
      <c r="D5" s="3">
        <v>50</v>
      </c>
      <c r="E5" s="43">
        <v>50</v>
      </c>
      <c r="F5" s="43">
        <v>50</v>
      </c>
      <c r="G5" s="3">
        <v>50</v>
      </c>
      <c r="H5" s="43">
        <v>50</v>
      </c>
      <c r="I5" s="43">
        <v>50</v>
      </c>
    </row>
    <row r="6" spans="1:9">
      <c r="A6" s="15" t="s">
        <v>2</v>
      </c>
      <c r="B6" s="3">
        <v>50</v>
      </c>
      <c r="C6" s="3">
        <v>50</v>
      </c>
      <c r="D6" s="3">
        <v>50</v>
      </c>
      <c r="E6" s="43">
        <v>50</v>
      </c>
      <c r="F6" s="43">
        <v>50</v>
      </c>
      <c r="G6" s="3">
        <v>50</v>
      </c>
      <c r="H6" s="43">
        <v>50</v>
      </c>
      <c r="I6" s="43">
        <v>50</v>
      </c>
    </row>
    <row r="7" spans="1:9">
      <c r="A7" s="15" t="s">
        <v>3</v>
      </c>
      <c r="B7" s="3"/>
      <c r="C7" s="11">
        <v>46</v>
      </c>
      <c r="D7" s="3"/>
      <c r="E7" s="43"/>
      <c r="F7" s="59"/>
      <c r="G7" s="3"/>
      <c r="H7" s="67"/>
      <c r="I7" s="67"/>
    </row>
    <row r="8" spans="1:9">
      <c r="A8" s="15" t="s">
        <v>4</v>
      </c>
      <c r="B8" s="11">
        <v>48</v>
      </c>
      <c r="C8" s="3"/>
      <c r="D8" s="3"/>
      <c r="E8" s="43"/>
      <c r="F8" s="60">
        <v>10</v>
      </c>
      <c r="G8" s="3"/>
      <c r="H8" s="67"/>
      <c r="I8" s="43"/>
    </row>
    <row r="9" spans="1:9">
      <c r="A9" s="15" t="s">
        <v>5</v>
      </c>
      <c r="B9" s="3"/>
      <c r="C9" s="3"/>
      <c r="D9" s="11">
        <v>30</v>
      </c>
      <c r="E9" s="43">
        <v>30</v>
      </c>
      <c r="F9" s="60">
        <v>32</v>
      </c>
      <c r="G9" s="11">
        <v>27</v>
      </c>
      <c r="H9" s="67">
        <v>30</v>
      </c>
      <c r="I9" s="43">
        <v>40</v>
      </c>
    </row>
    <row r="10" spans="1:9">
      <c r="A10" s="15" t="s">
        <v>6</v>
      </c>
      <c r="B10" s="3"/>
      <c r="C10" s="3"/>
      <c r="D10" s="11">
        <v>15</v>
      </c>
      <c r="E10" s="43">
        <v>15</v>
      </c>
      <c r="F10" s="60"/>
      <c r="G10" s="11">
        <v>15</v>
      </c>
      <c r="H10" s="67">
        <v>12</v>
      </c>
      <c r="I10" s="43"/>
    </row>
    <row r="11" spans="1:9">
      <c r="A11" s="15" t="s">
        <v>7</v>
      </c>
      <c r="B11" s="3"/>
      <c r="C11" s="3"/>
      <c r="D11" s="3"/>
      <c r="E11" s="43"/>
      <c r="F11" s="60"/>
      <c r="G11" s="3"/>
      <c r="H11" s="67"/>
      <c r="I11" s="43"/>
    </row>
    <row r="12" spans="1:9" ht="15.75" customHeight="1">
      <c r="A12" s="15" t="s">
        <v>8</v>
      </c>
      <c r="B12" s="11">
        <v>8</v>
      </c>
      <c r="C12" s="11">
        <v>10</v>
      </c>
      <c r="D12" s="11">
        <v>10</v>
      </c>
      <c r="E12" s="43">
        <v>10</v>
      </c>
      <c r="F12" s="60">
        <v>5</v>
      </c>
      <c r="G12" s="11">
        <v>10</v>
      </c>
      <c r="H12" s="67">
        <v>10</v>
      </c>
      <c r="I12" s="43">
        <v>10</v>
      </c>
    </row>
    <row r="13" spans="1:9" ht="15.75" customHeight="1">
      <c r="A13" s="15" t="s">
        <v>9</v>
      </c>
      <c r="B13" s="3"/>
      <c r="C13" s="11">
        <v>1</v>
      </c>
      <c r="D13" s="11">
        <v>1</v>
      </c>
      <c r="E13" s="43">
        <v>1</v>
      </c>
      <c r="F13" s="60"/>
      <c r="G13" s="11">
        <v>1</v>
      </c>
      <c r="H13" s="67">
        <v>1</v>
      </c>
      <c r="I13" s="43">
        <v>1.2</v>
      </c>
    </row>
    <row r="14" spans="1:9">
      <c r="A14" s="15" t="s">
        <v>10</v>
      </c>
      <c r="B14" s="3">
        <v>4.5</v>
      </c>
      <c r="C14" s="3">
        <v>4.5</v>
      </c>
      <c r="D14" s="3">
        <v>4.5</v>
      </c>
      <c r="E14" s="43">
        <v>4.5</v>
      </c>
      <c r="F14" s="60">
        <v>5</v>
      </c>
      <c r="G14" s="3">
        <v>4.5</v>
      </c>
      <c r="H14" s="67">
        <v>4.5</v>
      </c>
      <c r="I14" s="43">
        <v>4.5</v>
      </c>
    </row>
    <row r="15" spans="1:9" ht="15.75" customHeight="1">
      <c r="A15" s="15" t="s">
        <v>11</v>
      </c>
      <c r="B15" s="3">
        <v>3</v>
      </c>
      <c r="C15" s="3">
        <v>2</v>
      </c>
      <c r="D15" s="3">
        <v>2</v>
      </c>
      <c r="E15" s="43">
        <v>2</v>
      </c>
      <c r="F15" s="60">
        <v>3</v>
      </c>
      <c r="G15" s="3">
        <v>2</v>
      </c>
      <c r="H15" s="67">
        <v>2</v>
      </c>
      <c r="I15" s="43">
        <v>2</v>
      </c>
    </row>
    <row r="16" spans="1:9" ht="15.75" customHeight="1">
      <c r="A16" s="15" t="s">
        <v>12</v>
      </c>
      <c r="B16" s="3">
        <v>1.5</v>
      </c>
      <c r="C16" s="3">
        <v>1.5</v>
      </c>
      <c r="D16" s="3">
        <v>1.5</v>
      </c>
      <c r="E16" s="43">
        <v>1.5</v>
      </c>
      <c r="F16" s="60">
        <v>1.5</v>
      </c>
      <c r="G16" s="3">
        <v>1.5</v>
      </c>
      <c r="H16" s="67">
        <v>1.5</v>
      </c>
      <c r="I16" s="43">
        <v>1.5</v>
      </c>
    </row>
    <row r="17" spans="1:9" ht="15.75" customHeight="1">
      <c r="A17" s="15" t="s">
        <v>13</v>
      </c>
      <c r="B17" s="3">
        <v>2.75</v>
      </c>
      <c r="C17" s="3">
        <v>2.75</v>
      </c>
      <c r="D17" s="3">
        <v>2.5</v>
      </c>
      <c r="E17" s="43">
        <v>2.5</v>
      </c>
      <c r="F17" s="60">
        <v>2.75</v>
      </c>
      <c r="G17" s="3">
        <v>2.5</v>
      </c>
      <c r="H17" s="67">
        <v>2.5</v>
      </c>
      <c r="I17" s="43">
        <v>2.5</v>
      </c>
    </row>
    <row r="18" spans="1:9">
      <c r="A18" s="15" t="s">
        <v>14</v>
      </c>
      <c r="B18" s="3">
        <v>1</v>
      </c>
      <c r="C18" s="3">
        <v>1</v>
      </c>
      <c r="D18" s="3">
        <v>1.5</v>
      </c>
      <c r="E18" s="43">
        <v>1.5</v>
      </c>
      <c r="F18" s="60">
        <v>1.5</v>
      </c>
      <c r="G18" s="3">
        <v>1.5</v>
      </c>
      <c r="H18" s="67">
        <v>1.5</v>
      </c>
      <c r="I18" s="43">
        <v>1.5</v>
      </c>
    </row>
    <row r="19" spans="1:9">
      <c r="A19" s="15" t="s">
        <v>15</v>
      </c>
      <c r="B19" s="3"/>
      <c r="C19" s="3"/>
      <c r="D19" s="3"/>
      <c r="E19" s="43"/>
      <c r="F19" s="60"/>
      <c r="G19" s="3"/>
      <c r="H19" s="67"/>
      <c r="I19" s="43"/>
    </row>
    <row r="20" spans="1:9">
      <c r="A20" s="15" t="s">
        <v>16</v>
      </c>
      <c r="B20" s="11">
        <v>1.2</v>
      </c>
      <c r="C20" s="11">
        <v>1.75</v>
      </c>
      <c r="D20" s="11">
        <v>1.3</v>
      </c>
      <c r="E20" s="43">
        <v>1.3</v>
      </c>
      <c r="F20" s="60">
        <v>1.2</v>
      </c>
      <c r="G20" s="11">
        <v>1.2</v>
      </c>
      <c r="H20" s="67">
        <v>1.1000000000000001</v>
      </c>
      <c r="I20" s="43">
        <v>1.1000000000000001</v>
      </c>
    </row>
    <row r="21" spans="1:9">
      <c r="A21" s="15" t="s">
        <v>17</v>
      </c>
      <c r="B21" s="11">
        <v>1.6</v>
      </c>
      <c r="C21" s="3"/>
      <c r="D21" s="3"/>
      <c r="E21" s="43">
        <v>1.8</v>
      </c>
      <c r="F21" s="60"/>
      <c r="G21" s="11">
        <v>1.6</v>
      </c>
      <c r="H21" s="67">
        <v>1.8</v>
      </c>
      <c r="I21" s="43">
        <v>1.8</v>
      </c>
    </row>
    <row r="22" spans="1:9">
      <c r="A22" s="15" t="s">
        <v>18</v>
      </c>
      <c r="B22" s="3"/>
      <c r="C22" s="11">
        <v>1.5</v>
      </c>
      <c r="D22" s="11">
        <v>1.5</v>
      </c>
      <c r="E22" s="43"/>
      <c r="F22" s="60">
        <v>1.8</v>
      </c>
      <c r="G22" s="3"/>
      <c r="H22" s="67"/>
      <c r="I22" s="43"/>
    </row>
    <row r="23" spans="1:9">
      <c r="A23" s="15" t="s">
        <v>19</v>
      </c>
      <c r="B23" s="3">
        <v>0.2</v>
      </c>
      <c r="C23" s="3">
        <v>0.1</v>
      </c>
      <c r="D23" s="3">
        <v>0.2</v>
      </c>
      <c r="E23" s="43">
        <v>0.2</v>
      </c>
      <c r="F23" s="60">
        <v>0.2</v>
      </c>
      <c r="G23" s="3">
        <v>0.2</v>
      </c>
      <c r="H23" s="67">
        <v>0.2</v>
      </c>
      <c r="I23" s="43">
        <v>0.2</v>
      </c>
    </row>
    <row r="24" spans="1:9" ht="15.75" hidden="1" customHeight="1">
      <c r="A24" s="28" t="s">
        <v>20</v>
      </c>
      <c r="B24" s="6">
        <v>166.45622707423581</v>
      </c>
      <c r="C24" s="6">
        <v>172.27528181289946</v>
      </c>
      <c r="D24" s="6"/>
      <c r="E24" s="44"/>
      <c r="F24" s="61"/>
      <c r="G24" s="6"/>
      <c r="H24" s="68"/>
      <c r="I24" s="44"/>
    </row>
    <row r="25" spans="1:9">
      <c r="A25" s="28" t="s">
        <v>21</v>
      </c>
      <c r="B25" s="6">
        <f>SUM(B5:B23)</f>
        <v>171.74999999999997</v>
      </c>
      <c r="C25" s="6">
        <f>SUM(C5:C23)</f>
        <v>172.1</v>
      </c>
      <c r="D25" s="6">
        <f>SUM(D5:D23)</f>
        <v>171</v>
      </c>
      <c r="E25" s="44">
        <f>SUM(E5:E23)</f>
        <v>171.3</v>
      </c>
      <c r="F25" s="61">
        <f>SUM(F5:F24)</f>
        <v>163.95</v>
      </c>
      <c r="G25" s="6">
        <f>SUM(G5:G23)</f>
        <v>167.99999999999997</v>
      </c>
      <c r="H25" s="68">
        <f>SUM(H5:H23)</f>
        <v>168.1</v>
      </c>
      <c r="I25" s="44">
        <f>SUM(I5:I23)</f>
        <v>166.29999999999998</v>
      </c>
    </row>
    <row r="26" spans="1:9">
      <c r="A26" s="28"/>
      <c r="B26" s="16"/>
      <c r="C26" s="16"/>
      <c r="D26" s="7"/>
      <c r="G26" s="7"/>
      <c r="H26" s="69"/>
      <c r="I26" s="69"/>
    </row>
    <row r="27" spans="1:9" ht="15.75">
      <c r="A27" s="29" t="s">
        <v>24</v>
      </c>
      <c r="B27" s="8"/>
      <c r="C27" s="8"/>
      <c r="D27" s="8"/>
      <c r="E27" s="41"/>
      <c r="F27" s="41"/>
      <c r="G27" s="8"/>
      <c r="H27" s="41"/>
      <c r="I27" s="41"/>
    </row>
    <row r="28" spans="1:9" ht="15.75">
      <c r="A28" s="30" t="s">
        <v>25</v>
      </c>
      <c r="B28" s="26">
        <v>38.1</v>
      </c>
      <c r="C28" s="26">
        <v>38.200000000000003</v>
      </c>
      <c r="D28" s="26">
        <v>38.299999999999997</v>
      </c>
      <c r="E28" s="45">
        <v>38.4</v>
      </c>
      <c r="F28" s="45">
        <v>38.5</v>
      </c>
      <c r="G28" s="17">
        <v>38.6</v>
      </c>
      <c r="H28" s="70">
        <v>38.700000000000003</v>
      </c>
      <c r="I28" s="70">
        <v>38.799999999999997</v>
      </c>
    </row>
    <row r="29" spans="1:9">
      <c r="A29" s="22" t="s">
        <v>26</v>
      </c>
      <c r="B29" s="22"/>
      <c r="C29" s="22"/>
      <c r="D29" s="22"/>
      <c r="E29" s="46"/>
      <c r="F29" s="46"/>
      <c r="G29" s="18"/>
      <c r="H29" s="41"/>
      <c r="I29" s="41"/>
    </row>
    <row r="30" spans="1:9">
      <c r="A30" s="22" t="s">
        <v>27</v>
      </c>
      <c r="B30" s="22"/>
      <c r="C30" s="22"/>
      <c r="D30" s="22"/>
      <c r="E30" s="46"/>
      <c r="F30" s="46"/>
      <c r="G30" s="18"/>
      <c r="H30" s="41"/>
      <c r="I30" s="41"/>
    </row>
    <row r="31" spans="1:9">
      <c r="A31" s="22" t="s">
        <v>28</v>
      </c>
      <c r="B31" s="22"/>
      <c r="C31" s="22"/>
      <c r="D31" s="22"/>
      <c r="E31" s="47"/>
      <c r="F31" s="47"/>
      <c r="G31" s="22"/>
      <c r="H31" s="47"/>
      <c r="I31" s="41"/>
    </row>
    <row r="32" spans="1:9">
      <c r="A32" s="22" t="s">
        <v>29</v>
      </c>
      <c r="B32" s="22"/>
      <c r="C32" s="22"/>
      <c r="D32" s="22"/>
      <c r="E32" s="47"/>
      <c r="F32" s="47"/>
      <c r="G32" s="22"/>
      <c r="H32" s="47"/>
      <c r="I32" s="41"/>
    </row>
    <row r="33" spans="1:9">
      <c r="A33" s="22" t="s">
        <v>30</v>
      </c>
      <c r="B33" s="22"/>
      <c r="C33" s="22"/>
      <c r="D33" s="22"/>
      <c r="E33" s="46"/>
      <c r="F33" s="46"/>
      <c r="G33" s="18"/>
      <c r="H33" s="41"/>
      <c r="I33" s="41"/>
    </row>
    <row r="34" spans="1:9">
      <c r="A34" s="22" t="s">
        <v>31</v>
      </c>
      <c r="B34" s="22"/>
      <c r="C34" s="22"/>
      <c r="D34" s="22"/>
      <c r="E34" s="46"/>
      <c r="F34" s="46"/>
      <c r="G34" s="18"/>
      <c r="H34" s="41"/>
      <c r="I34" s="41"/>
    </row>
    <row r="35" spans="1:9">
      <c r="A35" s="22" t="s">
        <v>32</v>
      </c>
      <c r="B35" s="22"/>
      <c r="C35" s="22"/>
      <c r="D35" s="22"/>
      <c r="E35" s="46"/>
      <c r="F35" s="46"/>
      <c r="G35" s="18"/>
      <c r="H35" s="41"/>
      <c r="I35" s="41"/>
    </row>
    <row r="36" spans="1:9">
      <c r="A36" s="22" t="s">
        <v>33</v>
      </c>
      <c r="B36" s="22"/>
      <c r="C36" s="22"/>
      <c r="D36" s="22"/>
      <c r="E36" s="46"/>
      <c r="F36" s="46"/>
      <c r="G36" s="18"/>
      <c r="H36" s="41"/>
      <c r="I36" s="41"/>
    </row>
    <row r="37" spans="1:9">
      <c r="A37" s="22" t="s">
        <v>34</v>
      </c>
      <c r="B37" s="22"/>
      <c r="C37" s="22"/>
      <c r="D37" s="22"/>
      <c r="E37" s="46"/>
      <c r="F37" s="46"/>
      <c r="G37" s="18"/>
      <c r="H37" s="41"/>
      <c r="I37" s="41"/>
    </row>
    <row r="38" spans="1:9">
      <c r="A38" s="22" t="s">
        <v>35</v>
      </c>
      <c r="B38" s="22"/>
      <c r="C38" s="22"/>
      <c r="D38" s="22"/>
      <c r="E38" s="47"/>
      <c r="F38" s="47"/>
      <c r="G38" s="22"/>
      <c r="H38" s="47"/>
      <c r="I38" s="47"/>
    </row>
    <row r="39" spans="1:9" ht="15.75">
      <c r="A39" s="31" t="s">
        <v>36</v>
      </c>
      <c r="B39" s="26">
        <v>38.1</v>
      </c>
      <c r="C39" s="26">
        <v>38.200000000000003</v>
      </c>
      <c r="D39" s="26">
        <v>38.299999999999997</v>
      </c>
      <c r="E39" s="45">
        <v>38.4</v>
      </c>
      <c r="F39" s="45">
        <v>38.5</v>
      </c>
      <c r="G39" s="17">
        <v>38.6</v>
      </c>
      <c r="H39" s="70">
        <v>38.700000000000003</v>
      </c>
      <c r="I39" s="70">
        <v>38.799999999999997</v>
      </c>
    </row>
    <row r="40" spans="1:9">
      <c r="A40" s="22" t="s">
        <v>37</v>
      </c>
      <c r="B40" s="19">
        <v>65.5</v>
      </c>
      <c r="C40" s="19">
        <v>68.2</v>
      </c>
      <c r="D40" s="19">
        <v>63.1</v>
      </c>
      <c r="E40" s="48">
        <v>65.2</v>
      </c>
      <c r="F40" s="62">
        <v>61.4</v>
      </c>
      <c r="G40" s="20">
        <v>62.3</v>
      </c>
      <c r="H40" s="71">
        <v>62.7</v>
      </c>
      <c r="I40" s="71">
        <v>63.5</v>
      </c>
    </row>
    <row r="41" spans="1:9">
      <c r="A41" s="22" t="s">
        <v>38</v>
      </c>
      <c r="B41" s="12">
        <v>2.2999999999999998</v>
      </c>
      <c r="C41" s="12">
        <v>2.96</v>
      </c>
      <c r="D41" s="12">
        <v>2.19</v>
      </c>
      <c r="E41" s="49">
        <v>2.65</v>
      </c>
      <c r="F41" s="63">
        <v>1.91</v>
      </c>
      <c r="G41" s="21">
        <v>2.0699999999999998</v>
      </c>
      <c r="H41" s="72">
        <v>2.27</v>
      </c>
      <c r="I41" s="72">
        <v>2.11</v>
      </c>
    </row>
    <row r="42" spans="1:9">
      <c r="A42" s="22" t="s">
        <v>39</v>
      </c>
      <c r="B42" s="12">
        <v>6.46</v>
      </c>
      <c r="C42" s="12">
        <v>8.15</v>
      </c>
      <c r="D42" s="12">
        <v>6.26</v>
      </c>
      <c r="E42" s="49">
        <v>7.45</v>
      </c>
      <c r="F42" s="63">
        <v>5.24</v>
      </c>
      <c r="G42" s="21">
        <v>5.82</v>
      </c>
      <c r="H42" s="72">
        <v>6.45</v>
      </c>
      <c r="I42" s="72">
        <v>5.97</v>
      </c>
    </row>
    <row r="43" spans="1:9">
      <c r="A43" s="22" t="s">
        <v>40</v>
      </c>
      <c r="B43" s="12">
        <v>12.45</v>
      </c>
      <c r="C43" s="12">
        <v>14.92</v>
      </c>
      <c r="D43" s="12">
        <v>12.34</v>
      </c>
      <c r="E43" s="49">
        <v>14.19</v>
      </c>
      <c r="F43" s="63">
        <v>10.89</v>
      </c>
      <c r="G43" s="21">
        <v>11.75</v>
      </c>
      <c r="H43" s="72">
        <v>12.7</v>
      </c>
      <c r="I43" s="72">
        <v>12.29</v>
      </c>
    </row>
    <row r="44" spans="1:9">
      <c r="A44" s="22" t="s">
        <v>41</v>
      </c>
      <c r="B44" s="12">
        <v>27.6</v>
      </c>
      <c r="C44" s="12">
        <v>26.92</v>
      </c>
      <c r="D44" s="12">
        <v>28.09</v>
      </c>
      <c r="E44" s="49">
        <v>28.16</v>
      </c>
      <c r="F44" s="63">
        <v>28.26</v>
      </c>
      <c r="G44" s="21">
        <v>27.99</v>
      </c>
      <c r="H44" s="72">
        <v>26.07</v>
      </c>
      <c r="I44" s="72">
        <v>29.62</v>
      </c>
    </row>
    <row r="45" spans="1:9">
      <c r="A45" s="22" t="s">
        <v>42</v>
      </c>
      <c r="B45" s="22">
        <v>538</v>
      </c>
      <c r="C45" s="22">
        <v>488</v>
      </c>
      <c r="D45" s="22">
        <v>536</v>
      </c>
      <c r="E45" s="47">
        <v>507</v>
      </c>
      <c r="F45" s="64">
        <v>548</v>
      </c>
      <c r="G45" s="23">
        <v>537</v>
      </c>
      <c r="H45" s="41">
        <v>522</v>
      </c>
      <c r="I45" s="41">
        <v>541</v>
      </c>
    </row>
    <row r="46" spans="1:9">
      <c r="A46" s="22" t="s">
        <v>43</v>
      </c>
      <c r="B46" s="19">
        <v>104</v>
      </c>
      <c r="C46" s="19">
        <v>114.7</v>
      </c>
      <c r="D46" s="19">
        <v>110.03</v>
      </c>
      <c r="E46" s="50">
        <v>106.21</v>
      </c>
      <c r="F46" s="50">
        <v>107.42</v>
      </c>
      <c r="G46" s="25">
        <v>108.34</v>
      </c>
      <c r="H46" s="50">
        <v>109.61</v>
      </c>
      <c r="I46" s="50">
        <v>109</v>
      </c>
    </row>
    <row r="47" spans="1:9">
      <c r="A47" s="22" t="s">
        <v>59</v>
      </c>
      <c r="B47" s="19">
        <f>B45*B44</f>
        <v>14848.800000000001</v>
      </c>
      <c r="C47" s="19">
        <f t="shared" ref="C47:I47" si="0">C45*C44</f>
        <v>13136.960000000001</v>
      </c>
      <c r="D47" s="19">
        <f t="shared" si="0"/>
        <v>15056.24</v>
      </c>
      <c r="E47" s="48">
        <f t="shared" si="0"/>
        <v>14277.12</v>
      </c>
      <c r="F47" s="48">
        <f t="shared" si="0"/>
        <v>15486.480000000001</v>
      </c>
      <c r="G47" s="19">
        <f t="shared" si="0"/>
        <v>15030.63</v>
      </c>
      <c r="H47" s="48">
        <f t="shared" si="0"/>
        <v>13608.54</v>
      </c>
      <c r="I47" s="48">
        <f t="shared" si="0"/>
        <v>16024.42</v>
      </c>
    </row>
    <row r="48" spans="1:9">
      <c r="A48" s="22" t="s">
        <v>44</v>
      </c>
      <c r="B48" s="12">
        <f>21.74/2.29</f>
        <v>9.4934497816593879</v>
      </c>
      <c r="C48" s="12">
        <f>19.55/2.33</f>
        <v>8.3905579399141637</v>
      </c>
      <c r="D48" s="12">
        <f>21.31/2.34</f>
        <v>9.1068376068376065</v>
      </c>
      <c r="E48" s="49">
        <f>20.29/2.3</f>
        <v>8.8217391304347821</v>
      </c>
      <c r="F48" s="49">
        <f>20.12/2.29</f>
        <v>8.7860262008733621</v>
      </c>
      <c r="G48" s="12">
        <f>21.62/2.44</f>
        <v>8.8606557377049189</v>
      </c>
      <c r="H48" s="49">
        <f>21.85/2.5</f>
        <v>8.74</v>
      </c>
      <c r="I48" s="49">
        <f>22.14/2.38</f>
        <v>9.302521008403362</v>
      </c>
    </row>
    <row r="49" spans="1:9">
      <c r="A49" s="22"/>
      <c r="B49" s="12"/>
      <c r="C49" s="22"/>
      <c r="D49" s="22"/>
      <c r="E49" s="49"/>
      <c r="F49" s="63"/>
      <c r="G49" s="21"/>
      <c r="H49" s="41"/>
      <c r="I49" s="41"/>
    </row>
    <row r="50" spans="1:9">
      <c r="A50" s="33" t="s">
        <v>45</v>
      </c>
      <c r="B50" s="38">
        <v>76.28</v>
      </c>
      <c r="C50" s="38">
        <v>66.150000000000006</v>
      </c>
      <c r="D50" s="38">
        <v>87.86</v>
      </c>
      <c r="E50" s="51">
        <v>78.14</v>
      </c>
      <c r="F50" s="65">
        <v>89.7</v>
      </c>
      <c r="G50" s="39">
        <v>72.47</v>
      </c>
      <c r="H50" s="73">
        <v>79.94</v>
      </c>
      <c r="I50" s="73">
        <v>78.13</v>
      </c>
    </row>
    <row r="51" spans="1:9" ht="15.75" hidden="1">
      <c r="A51" s="31" t="s">
        <v>46</v>
      </c>
      <c r="B51" s="26">
        <v>38.1</v>
      </c>
      <c r="C51" s="26">
        <v>38.200000000000003</v>
      </c>
      <c r="D51" s="26">
        <v>38.299999999999997</v>
      </c>
      <c r="E51" s="45">
        <v>38.4</v>
      </c>
      <c r="F51" s="45">
        <v>38.5</v>
      </c>
      <c r="G51" s="17">
        <v>38.6</v>
      </c>
      <c r="H51" s="70">
        <v>38.700000000000003</v>
      </c>
      <c r="I51" s="70">
        <v>38.799999999999997</v>
      </c>
    </row>
    <row r="52" spans="1:9" hidden="1">
      <c r="A52" s="22" t="s">
        <v>47</v>
      </c>
      <c r="B52" s="22"/>
      <c r="C52" s="22"/>
      <c r="D52" s="22"/>
      <c r="E52" s="47"/>
      <c r="F52" s="47"/>
      <c r="G52" s="12"/>
      <c r="H52" s="41"/>
      <c r="I52" s="41"/>
    </row>
    <row r="53" spans="1:9" hidden="1">
      <c r="A53" s="32" t="s">
        <v>48</v>
      </c>
      <c r="B53" s="32"/>
      <c r="C53" s="32"/>
      <c r="D53" s="32"/>
      <c r="E53" s="49"/>
      <c r="F53" s="49"/>
      <c r="G53" s="12"/>
      <c r="H53" s="41"/>
      <c r="I53" s="41"/>
    </row>
    <row r="54" spans="1:9" hidden="1">
      <c r="A54" s="32" t="s">
        <v>49</v>
      </c>
      <c r="B54" s="32"/>
      <c r="C54" s="32"/>
      <c r="D54" s="32"/>
      <c r="E54" s="49"/>
      <c r="F54" s="66"/>
      <c r="G54" s="12"/>
      <c r="H54" s="41"/>
      <c r="I54" s="41"/>
    </row>
    <row r="55" spans="1:9" hidden="1">
      <c r="A55" s="32" t="s">
        <v>50</v>
      </c>
      <c r="B55" s="32"/>
      <c r="C55" s="32"/>
      <c r="D55" s="32"/>
      <c r="E55" s="49"/>
      <c r="F55" s="66"/>
      <c r="G55" s="12"/>
      <c r="H55" s="41"/>
      <c r="I55" s="41"/>
    </row>
    <row r="56" spans="1:9" ht="15.75" hidden="1">
      <c r="A56" s="31" t="s">
        <v>51</v>
      </c>
      <c r="B56" s="26">
        <v>38.1</v>
      </c>
      <c r="C56" s="26">
        <v>38.200000000000003</v>
      </c>
      <c r="D56" s="26">
        <v>38.299999999999997</v>
      </c>
      <c r="E56" s="45">
        <v>38.4</v>
      </c>
      <c r="F56" s="45">
        <v>38.5</v>
      </c>
      <c r="G56" s="17">
        <v>38.6</v>
      </c>
      <c r="H56" s="70">
        <v>38.700000000000003</v>
      </c>
      <c r="I56" s="70">
        <v>38.799999999999997</v>
      </c>
    </row>
    <row r="57" spans="1:9" hidden="1">
      <c r="A57" s="32" t="s">
        <v>52</v>
      </c>
      <c r="B57" s="32"/>
      <c r="C57" s="32"/>
      <c r="D57" s="32"/>
      <c r="E57" s="52"/>
      <c r="F57" s="52"/>
      <c r="G57" s="13"/>
      <c r="H57" s="41"/>
      <c r="I57" s="41"/>
    </row>
    <row r="58" spans="1:9" hidden="1">
      <c r="A58" s="32" t="s">
        <v>53</v>
      </c>
      <c r="B58" s="32"/>
      <c r="C58" s="32"/>
      <c r="D58" s="32"/>
      <c r="E58" s="53"/>
      <c r="F58" s="53"/>
      <c r="G58" s="24"/>
      <c r="H58" s="41"/>
      <c r="I58" s="41"/>
    </row>
    <row r="59" spans="1:9" hidden="1">
      <c r="A59" s="32" t="s">
        <v>54</v>
      </c>
      <c r="B59" s="32"/>
      <c r="C59" s="32"/>
      <c r="D59" s="32"/>
      <c r="E59" s="54"/>
      <c r="F59" s="54"/>
      <c r="G59" s="14"/>
      <c r="H59" s="41"/>
      <c r="I59" s="41"/>
    </row>
    <row r="60" spans="1:9" ht="18">
      <c r="A60" s="31" t="s">
        <v>55</v>
      </c>
      <c r="B60" s="26">
        <v>38.1</v>
      </c>
      <c r="C60" s="26">
        <v>38.200000000000003</v>
      </c>
      <c r="D60" s="26">
        <v>38.299999999999997</v>
      </c>
      <c r="E60" s="45">
        <v>38.4</v>
      </c>
      <c r="F60" s="45">
        <v>38.5</v>
      </c>
      <c r="G60" s="17">
        <v>38.6</v>
      </c>
      <c r="H60" s="70">
        <v>38.700000000000003</v>
      </c>
      <c r="I60" s="70">
        <v>38.799999999999997</v>
      </c>
    </row>
    <row r="61" spans="1:9">
      <c r="A61" s="32" t="s">
        <v>22</v>
      </c>
      <c r="B61" s="32">
        <v>6.47</v>
      </c>
      <c r="C61" s="32">
        <v>7.57</v>
      </c>
      <c r="D61" s="32">
        <v>5.92</v>
      </c>
      <c r="E61" s="55">
        <v>6.16</v>
      </c>
      <c r="F61" s="55">
        <v>5.51</v>
      </c>
      <c r="G61" s="32">
        <v>5.62</v>
      </c>
      <c r="H61" s="55">
        <v>5.73</v>
      </c>
      <c r="I61" s="55">
        <v>5.71</v>
      </c>
    </row>
    <row r="62" spans="1:9">
      <c r="A62" s="32" t="s">
        <v>23</v>
      </c>
      <c r="B62" s="32">
        <v>1.52</v>
      </c>
      <c r="C62" s="32">
        <v>1.62</v>
      </c>
      <c r="D62" s="32">
        <v>1.26</v>
      </c>
      <c r="E62" s="55">
        <v>1.1499999999999999</v>
      </c>
      <c r="F62" s="55">
        <v>1.0900000000000001</v>
      </c>
      <c r="G62" s="32">
        <v>1.1200000000000001</v>
      </c>
      <c r="H62" s="55">
        <v>1.1599999999999999</v>
      </c>
      <c r="I62" s="55">
        <v>1.1599999999999999</v>
      </c>
    </row>
    <row r="63" spans="1:9">
      <c r="A63" s="32" t="s">
        <v>56</v>
      </c>
      <c r="B63" s="37">
        <v>0.23499999999999999</v>
      </c>
      <c r="C63" s="37">
        <v>0.21299999999999999</v>
      </c>
      <c r="D63" s="37">
        <v>0.21199999999999999</v>
      </c>
      <c r="E63" s="56">
        <v>0.186</v>
      </c>
      <c r="F63" s="56">
        <v>0.19800000000000001</v>
      </c>
      <c r="G63" s="37">
        <v>0.19900000000000001</v>
      </c>
      <c r="H63" s="56">
        <v>0.20100000000000001</v>
      </c>
      <c r="I63" s="56">
        <v>0.20200000000000001</v>
      </c>
    </row>
    <row r="64" spans="1:9">
      <c r="A64" s="32" t="s">
        <v>57</v>
      </c>
      <c r="B64" s="32">
        <v>3.44E-2</v>
      </c>
      <c r="C64" s="32">
        <v>3.44E-2</v>
      </c>
      <c r="D64" s="32">
        <v>3.4299999999999997E-2</v>
      </c>
      <c r="E64" s="55">
        <v>2.92E-2</v>
      </c>
      <c r="F64" s="55">
        <v>3.4700000000000002E-2</v>
      </c>
      <c r="G64" s="32">
        <v>3.4099999999999998E-2</v>
      </c>
      <c r="H64" s="55">
        <v>3.3799999999999997E-2</v>
      </c>
      <c r="I64" s="55">
        <v>3.4099999999999998E-2</v>
      </c>
    </row>
    <row r="65" spans="1:9">
      <c r="A65" s="32" t="s">
        <v>58</v>
      </c>
      <c r="B65" s="34">
        <f>C63/B63*100</f>
        <v>90.638297872340416</v>
      </c>
      <c r="C65" s="35">
        <v>100</v>
      </c>
      <c r="D65" s="36">
        <f>D63/C63*100</f>
        <v>99.53051643192488</v>
      </c>
      <c r="E65" s="57">
        <f>C63/E63*100</f>
        <v>114.51612903225805</v>
      </c>
      <c r="F65" s="57">
        <f>$C63/F63*100</f>
        <v>107.57575757575756</v>
      </c>
      <c r="G65" s="36">
        <f t="shared" ref="G65:I65" si="1">$C63/G63*100</f>
        <v>107.03517587939697</v>
      </c>
      <c r="H65" s="57">
        <f t="shared" si="1"/>
        <v>105.97014925373134</v>
      </c>
      <c r="I65" s="57">
        <f t="shared" si="1"/>
        <v>105.44554455445542</v>
      </c>
    </row>
    <row r="70" spans="1:9">
      <c r="B70" s="9"/>
      <c r="C70" s="9"/>
      <c r="D70" s="10"/>
      <c r="E70" s="58"/>
    </row>
  </sheetData>
  <pageMargins left="0.7" right="0.7" top="0.75" bottom="0.75" header="0.3" footer="0.3"/>
  <pageSetup paperSize="9" orientation="portrait" verticalDpi="0" r:id="rId1"/>
  <ignoredErrors>
    <ignoredError sqref="B25:C25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DA726ABF2D145B9DE8E413C5AAFDE" ma:contentTypeVersion="11" ma:contentTypeDescription="Create a new document." ma:contentTypeScope="" ma:versionID="d5ca59b3719ab3bc07da904e9a1ab5ff">
  <xsd:schema xmlns:xsd="http://www.w3.org/2001/XMLSchema" xmlns:xs="http://www.w3.org/2001/XMLSchema" xmlns:p="http://schemas.microsoft.com/office/2006/metadata/properties" xmlns:ns2="f30e598d-6275-417f-9208-0dee634d7e55" xmlns:ns3="867d5d38-a312-4372-b954-05e1cf722958" targetNamespace="http://schemas.microsoft.com/office/2006/metadata/properties" ma:root="true" ma:fieldsID="2f8884bf2432d8fce7287fb5b2ec8c7e" ns2:_="" ns3:_="">
    <xsd:import namespace="f30e598d-6275-417f-9208-0dee634d7e55"/>
    <xsd:import namespace="867d5d38-a312-4372-b954-05e1cf7229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0e598d-6275-417f-9208-0dee634d7e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7d5d38-a312-4372-b954-05e1cf72295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9ADC52-B0A2-48C7-A68D-6E68F77C6C7A}">
  <ds:schemaRefs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f30e598d-6275-417f-9208-0dee634d7e55"/>
    <ds:schemaRef ds:uri="http://schemas.microsoft.com/office/infopath/2007/PartnerControls"/>
    <ds:schemaRef ds:uri="http://schemas.openxmlformats.org/package/2006/metadata/core-properties"/>
    <ds:schemaRef ds:uri="867d5d38-a312-4372-b954-05e1cf722958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DD4E0EE-662A-46A3-8EB2-6998FE84B0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0e598d-6275-417f-9208-0dee634d7e55"/>
    <ds:schemaRef ds:uri="867d5d38-a312-4372-b954-05e1cf7229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9A8FB5-8AF2-4B8F-8598-F76B539E35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Athira V</dc:creator>
  <cp:keywords/>
  <dc:description/>
  <cp:lastModifiedBy>Sreekanth C</cp:lastModifiedBy>
  <cp:revision/>
  <cp:lastPrinted>2021-12-23T09:33:03Z</cp:lastPrinted>
  <dcterms:created xsi:type="dcterms:W3CDTF">2021-07-01T11:27:02Z</dcterms:created>
  <dcterms:modified xsi:type="dcterms:W3CDTF">2023-02-22T11:17:24Z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0x010100DF3DA726ABF2D145B9DE8E413C5AAFDE</vt:lpwstr>
  </property>
</Properties>
</file>