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330" firstSheet="2" activeTab="2"/>
  </bookViews>
  <sheets>
    <sheet name="Evaluation Report" sheetId="2" state="hidden" r:id="rId1"/>
    <sheet name="Rheo graph" sheetId="3" state="hidden" r:id="rId2"/>
    <sheet name="Lab mixing" sheetId="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1" i="7" l="1"/>
  <c r="J51" i="7"/>
  <c r="I51" i="7"/>
  <c r="H51" i="7"/>
  <c r="G51" i="7"/>
  <c r="F51" i="7"/>
  <c r="E51" i="7"/>
  <c r="D51" i="7"/>
  <c r="E41" i="7" l="1"/>
  <c r="F41" i="7"/>
  <c r="G41" i="7"/>
  <c r="H41" i="7"/>
  <c r="I41" i="7"/>
  <c r="J41" i="7"/>
  <c r="K41" i="7"/>
  <c r="D41" i="7"/>
  <c r="E33" i="7"/>
  <c r="F33" i="7"/>
  <c r="G33" i="7"/>
  <c r="H33" i="7"/>
  <c r="I33" i="7"/>
  <c r="J33" i="7"/>
  <c r="K33" i="7"/>
  <c r="D33" i="7"/>
  <c r="E19" i="7"/>
  <c r="F19" i="7"/>
  <c r="G19" i="7"/>
  <c r="H19" i="7"/>
  <c r="I19" i="7"/>
  <c r="J19" i="7"/>
  <c r="K19" i="7"/>
  <c r="D19" i="7"/>
  <c r="R59" i="2"/>
  <c r="R56" i="2"/>
  <c r="R21" i="2"/>
  <c r="P59" i="2"/>
  <c r="O59" i="2"/>
  <c r="N59" i="2"/>
  <c r="M59" i="2"/>
  <c r="N56" i="2"/>
  <c r="O56" i="2"/>
  <c r="P56" i="2"/>
  <c r="M56" i="2"/>
  <c r="M21" i="2"/>
  <c r="N21" i="2"/>
  <c r="O21" i="2"/>
  <c r="P21" i="2"/>
  <c r="H56" i="2"/>
  <c r="I56" i="2"/>
  <c r="J56" i="2"/>
  <c r="K56" i="2"/>
  <c r="G56" i="2"/>
  <c r="H40" i="2"/>
  <c r="I40" i="2"/>
  <c r="J40" i="2"/>
  <c r="K40" i="2"/>
  <c r="G40" i="2"/>
  <c r="H28" i="2"/>
  <c r="I28" i="2"/>
  <c r="J28" i="2"/>
  <c r="K28" i="2"/>
  <c r="G28" i="2"/>
  <c r="H21" i="2"/>
  <c r="I21" i="2"/>
  <c r="J21" i="2"/>
  <c r="K21" i="2"/>
  <c r="G21" i="2"/>
</calcChain>
</file>

<file path=xl/sharedStrings.xml><?xml version="1.0" encoding="utf-8"?>
<sst xmlns="http://schemas.openxmlformats.org/spreadsheetml/2006/main" count="182" uniqueCount="104">
  <si>
    <t>Compound Evaluation Report</t>
  </si>
  <si>
    <t>SAP Code</t>
  </si>
  <si>
    <t>Raw Material Name</t>
  </si>
  <si>
    <t>LM</t>
  </si>
  <si>
    <t>121003A</t>
  </si>
  <si>
    <t>RSS3 local</t>
  </si>
  <si>
    <t>Active Silica Granular 175 sq.m/g</t>
  </si>
  <si>
    <t>Zinc Oxide</t>
  </si>
  <si>
    <t xml:space="preserve">Stearic Acid </t>
  </si>
  <si>
    <t>TMQ</t>
  </si>
  <si>
    <t>TBBS</t>
  </si>
  <si>
    <t>Total phr</t>
  </si>
  <si>
    <t>Test Parameters</t>
  </si>
  <si>
    <t>Min Torque (dNm)</t>
  </si>
  <si>
    <t>Max Torque (dNm)</t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</si>
  <si>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</si>
  <si>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</si>
  <si>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</si>
  <si>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</si>
  <si>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</si>
  <si>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</si>
  <si>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</si>
  <si>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TC100(Mins)</t>
  </si>
  <si>
    <t>Rheometer properties cure@160°C/30 minutes</t>
  </si>
  <si>
    <t>Insoluble Sulphur Oil Treated 33%</t>
  </si>
  <si>
    <t>Perkalink 900</t>
  </si>
  <si>
    <t>PVI</t>
  </si>
  <si>
    <t>MH-ML</t>
  </si>
  <si>
    <t>Compound Formulation</t>
  </si>
  <si>
    <t>Rheometer properties cure@150°C/60 minutes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</si>
  <si>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</si>
  <si>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</si>
  <si>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</si>
  <si>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</si>
  <si>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</si>
  <si>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</si>
  <si>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</si>
  <si>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r>
      <t>Dynamic Properties(</t>
    </r>
    <r>
      <rPr>
        <sz val="10"/>
        <color rgb="FF7030A0"/>
        <rFont val="Cambria"/>
        <family val="1"/>
      </rPr>
      <t>@70</t>
    </r>
    <r>
      <rPr>
        <vertAlign val="superscript"/>
        <sz val="10"/>
        <color rgb="FF7030A0"/>
        <rFont val="Cambria"/>
        <family val="1"/>
      </rPr>
      <t>0</t>
    </r>
    <r>
      <rPr>
        <sz val="10"/>
        <color rgb="FF7030A0"/>
        <rFont val="Cambria"/>
        <family val="1"/>
      </rPr>
      <t>C,Static strain:0.05%&amp;Dyn.strain:0.02%</t>
    </r>
    <r>
      <rPr>
        <b/>
        <sz val="10"/>
        <color rgb="FF7030A0"/>
        <rFont val="Cambria"/>
        <family val="1"/>
      </rPr>
      <t>)</t>
    </r>
  </si>
  <si>
    <t>E' (MPa)</t>
  </si>
  <si>
    <t>E" (MPa)</t>
  </si>
  <si>
    <t>Tan delta</t>
  </si>
  <si>
    <t>Loss Complience ( MPa-1)</t>
  </si>
  <si>
    <t>N326</t>
  </si>
  <si>
    <t>6PPD</t>
  </si>
  <si>
    <t>PF Resin</t>
  </si>
  <si>
    <t>Aliphatic Resin</t>
  </si>
  <si>
    <t>X160716</t>
  </si>
  <si>
    <t xml:space="preserve">Hydrazide </t>
  </si>
  <si>
    <t>22CL61B1</t>
  </si>
  <si>
    <t>22CL61B2</t>
  </si>
  <si>
    <t>22CL61B3</t>
  </si>
  <si>
    <t>22CL61B4</t>
  </si>
  <si>
    <t>22CL61B5</t>
  </si>
  <si>
    <t>Specific Gravity</t>
  </si>
  <si>
    <t>Compound Evaluation Report Soft apex tear strength improvement</t>
  </si>
  <si>
    <t xml:space="preserve">Bulk tear strength (N) </t>
  </si>
  <si>
    <t>De-Mattia Crack Propagation</t>
  </si>
  <si>
    <t>5k</t>
  </si>
  <si>
    <t>10k</t>
  </si>
  <si>
    <t>Toughness</t>
  </si>
  <si>
    <t>15k</t>
  </si>
  <si>
    <t>20k</t>
  </si>
  <si>
    <t>Heat Build-up@ Centre</t>
  </si>
  <si>
    <t>22CL61C1</t>
  </si>
  <si>
    <t>22CL61C2</t>
  </si>
  <si>
    <t>22CL61C3</t>
  </si>
  <si>
    <t>22CL61C4</t>
  </si>
  <si>
    <t>Ref</t>
  </si>
  <si>
    <t>DCBS</t>
  </si>
  <si>
    <t>Physical properties  Samples cured@150°C/50 minutes</t>
  </si>
  <si>
    <t>Proposal-1</t>
  </si>
  <si>
    <r>
      <rPr>
        <b/>
        <u/>
        <sz val="10"/>
        <color theme="1"/>
        <rFont val="Cambria"/>
        <family val="1"/>
      </rPr>
      <t>Inferences:</t>
    </r>
    <r>
      <rPr>
        <sz val="10"/>
        <color theme="1"/>
        <rFont val="Cambria"/>
        <family val="1"/>
      </rPr>
      <t xml:space="preserve">
1- 22CL61C2 shows better rheo (1 mins slower in TC50, 2 mins slower in TC90 &amp; 4.2 mins slower in TC100).
2- Hardness, Modulus, Elongation, Tear strength, Dynamic modulus and Demattia results are promising.
3- Heat Build-up and Tan Delta values are inferior to regular compound.
Such results are obtained might be due to lower cross link density and higher amount of carbon black along with Hydrazide.
</t>
    </r>
    <r>
      <rPr>
        <b/>
        <u/>
        <sz val="10"/>
        <color theme="1"/>
        <rFont val="Cambria"/>
        <family val="1"/>
      </rPr>
      <t xml:space="preserve">Way Forward:
</t>
    </r>
    <r>
      <rPr>
        <sz val="10"/>
        <color theme="1"/>
        <rFont val="Cambria"/>
        <family val="1"/>
      </rPr>
      <t>1- Plant trial can be taken with 22CL61C2 compound with 0.25 PHR of PVI.</t>
    </r>
  </si>
  <si>
    <t>Regular</t>
  </si>
  <si>
    <t>Trial 1a</t>
  </si>
  <si>
    <t>Trial 1b</t>
  </si>
  <si>
    <t>Trial 1c</t>
  </si>
  <si>
    <t>Trial 2b</t>
  </si>
  <si>
    <t>Trial 2a</t>
  </si>
  <si>
    <t>Trial 3a</t>
  </si>
  <si>
    <t>Trial 3b</t>
  </si>
  <si>
    <t>22CL61D1</t>
  </si>
  <si>
    <t>22CL61D2</t>
  </si>
  <si>
    <t>22CL61D3</t>
  </si>
  <si>
    <t>22CL61D4</t>
  </si>
  <si>
    <t>22CL61D5</t>
  </si>
  <si>
    <t>22CL61D6</t>
  </si>
  <si>
    <t>22CL61D7</t>
  </si>
  <si>
    <t>22CL61D8</t>
  </si>
  <si>
    <t>MH- ML</t>
  </si>
  <si>
    <t>TC25 (Mins)</t>
  </si>
  <si>
    <t xml:space="preserve">Physical Properties (Unaged) Cured @ 160 C, 30 minutes </t>
  </si>
  <si>
    <t>Final Torque(dNm)</t>
  </si>
  <si>
    <t>Reversion %</t>
  </si>
  <si>
    <t>Bulk Tear</t>
  </si>
  <si>
    <t>HBU</t>
  </si>
  <si>
    <t>Cut length at 15 Kc</t>
  </si>
  <si>
    <t>Cut length at 25 Kc</t>
  </si>
  <si>
    <t xml:space="preserve">Demattia Cut Growth </t>
  </si>
  <si>
    <t>Cut length at 20 Kc</t>
  </si>
  <si>
    <t>Cut length at 5 Kc (mm)</t>
  </si>
  <si>
    <t>Cut length at 10Kc</t>
  </si>
  <si>
    <r>
      <t xml:space="preserve">Delta Center Temp (  </t>
    </r>
    <r>
      <rPr>
        <sz val="10"/>
        <rFont val="Calibri"/>
        <family val="2"/>
      </rPr>
      <t>̊</t>
    </r>
    <r>
      <rPr>
        <sz val="10"/>
        <rFont val="Cambria"/>
        <family val="1"/>
      </rPr>
      <t>c)</t>
    </r>
  </si>
  <si>
    <t>Delta Base Temp (  ̊c)</t>
  </si>
  <si>
    <t xml:space="preserve">Physical Properties Aged (Cured @ 160 C, 30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</si>
</sst>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"/>
    <numFmt numFmtId="166" formatCode="0.00_ "/>
    <numFmt numFmtId="167" formatCode="0_ "/>
    <numFmt numFmtId="168" formatCode="0.000_ "/>
    <numFmt numFmtId="169" formatCode="0.0000_ "/>
    <numFmt numFmtId="170" formatCode="0.000000000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34"/>
    </font>
    <font>
      <sz val="11"/>
      <color indexed="8"/>
      <name val="Cambria"/>
      <family val="1"/>
    </font>
    <font>
      <sz val="10"/>
      <name val="Cambria"/>
      <family val="1"/>
    </font>
    <font>
      <b/>
      <sz val="12"/>
      <color indexed="8"/>
      <name val="Cambria"/>
      <family val="1"/>
    </font>
    <font>
      <b/>
      <sz val="12"/>
      <color theme="1"/>
      <name val="Cambria"/>
      <family val="1"/>
    </font>
    <font>
      <sz val="10"/>
      <color theme="1"/>
      <name val="Cambria"/>
      <family val="1"/>
    </font>
    <font>
      <sz val="10"/>
      <color indexed="8"/>
      <name val="Cambria"/>
      <family val="1"/>
    </font>
    <font>
      <sz val="16"/>
      <color theme="1"/>
      <name val="Cambria"/>
      <family val="1"/>
    </font>
    <font>
      <sz val="12"/>
      <color rgb="FF7030A0"/>
      <name val="Cambria"/>
      <family val="1"/>
    </font>
    <font>
      <sz val="10"/>
      <color theme="0"/>
      <name val="Cambria"/>
      <family val="1"/>
    </font>
    <font>
      <b/>
      <sz val="10"/>
      <color theme="1"/>
      <name val="Cambria"/>
      <family val="1"/>
    </font>
    <font>
      <sz val="10"/>
      <color rgb="FF7030A0"/>
      <name val="Cambria"/>
      <family val="1"/>
    </font>
    <font>
      <vertAlign val="superscript"/>
      <sz val="10"/>
      <color rgb="FF7030A0"/>
      <name val="Cambria"/>
      <family val="1"/>
    </font>
    <font>
      <b/>
      <sz val="10"/>
      <color rgb="FF7030A0"/>
      <name val="Cambria"/>
      <family val="1"/>
    </font>
    <font>
      <b/>
      <u/>
      <sz val="10"/>
      <color theme="1"/>
      <name val="Cambria"/>
      <family val="1"/>
    </font>
    <font>
      <sz val="10"/>
      <color rgb="FFFF0000"/>
      <name val="Cambria"/>
      <family val="1"/>
    </font>
    <font>
      <sz val="1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3" fillId="0" borderId="0">
      <alignment vertical="center"/>
    </xf>
    <xf numFmtId="0" fontId="2" fillId="0" borderId="0">
      <alignment vertical="center"/>
    </xf>
  </cellStyleXfs>
  <cellXfs count="449">
    <xf numFmtId="0" fontId="0" fillId="0" borderId="0" xfId="0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0" fontId="5" fillId="0" borderId="2" xfId="3" applyFont="1" applyBorder="1" applyAlignment="1">
      <alignment horizontal="left" vertical="center"/>
    </xf>
    <xf numFmtId="0" fontId="5" fillId="0" borderId="8" xfId="3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2" fontId="8" fillId="0" borderId="15" xfId="3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24" xfId="1" applyFont="1" applyBorder="1">
      <alignment vertical="center"/>
    </xf>
    <xf numFmtId="0" fontId="11" fillId="0" borderId="25" xfId="1" applyFont="1" applyBorder="1">
      <alignment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1" fontId="5" fillId="0" borderId="23" xfId="0" applyNumberFormat="1" applyFont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0" fontId="9" fillId="0" borderId="34" xfId="4" applyFont="1" applyBorder="1" applyAlignment="1">
      <alignment horizontal="center" vertical="center"/>
    </xf>
    <xf numFmtId="165" fontId="9" fillId="0" borderId="36" xfId="4" applyNumberFormat="1" applyFont="1" applyBorder="1" applyAlignment="1">
      <alignment horizontal="center" vertical="center"/>
    </xf>
    <xf numFmtId="165" fontId="9" fillId="0" borderId="34" xfId="4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5" fillId="0" borderId="1" xfId="3" applyFont="1" applyBorder="1" applyAlignment="1">
      <alignment horizontal="left" vertical="center"/>
    </xf>
    <xf numFmtId="2" fontId="5" fillId="0" borderId="1" xfId="3" applyNumberFormat="1" applyFont="1" applyBorder="1" applyAlignment="1">
      <alignment horizontal="left" vertical="center"/>
    </xf>
    <xf numFmtId="0" fontId="5" fillId="0" borderId="13" xfId="3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/>
    </xf>
    <xf numFmtId="0" fontId="5" fillId="0" borderId="11" xfId="3" applyFont="1" applyBorder="1" applyAlignment="1">
      <alignment horizontal="left" vertical="center"/>
    </xf>
    <xf numFmtId="2" fontId="5" fillId="0" borderId="11" xfId="3" applyNumberFormat="1" applyFont="1" applyBorder="1" applyAlignment="1">
      <alignment horizontal="left" vertical="center"/>
    </xf>
    <xf numFmtId="2" fontId="5" fillId="0" borderId="11" xfId="3" applyNumberFormat="1" applyFont="1" applyBorder="1" applyAlignment="1">
      <alignment horizontal="center" vertical="center"/>
    </xf>
    <xf numFmtId="0" fontId="5" fillId="0" borderId="15" xfId="3" applyFont="1" applyBorder="1" applyAlignment="1">
      <alignment horizontal="left" vertical="center"/>
    </xf>
    <xf numFmtId="2" fontId="5" fillId="0" borderId="15" xfId="3" applyNumberFormat="1" applyFont="1" applyBorder="1" applyAlignment="1">
      <alignment horizontal="left" vertical="center"/>
    </xf>
    <xf numFmtId="2" fontId="8" fillId="0" borderId="41" xfId="3" applyNumberFormat="1" applyFont="1" applyBorder="1" applyAlignment="1">
      <alignment horizontal="center" vertical="center"/>
    </xf>
    <xf numFmtId="2" fontId="8" fillId="0" borderId="13" xfId="3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4" xfId="3" applyNumberFormat="1" applyFont="1" applyBorder="1" applyAlignment="1">
      <alignment horizontal="center" vertical="center"/>
    </xf>
    <xf numFmtId="0" fontId="5" fillId="0" borderId="40" xfId="3" applyFont="1" applyBorder="1" applyAlignment="1">
      <alignment horizontal="left" vertical="center"/>
    </xf>
    <xf numFmtId="0" fontId="8" fillId="0" borderId="16" xfId="3" applyFont="1" applyBorder="1" applyAlignment="1">
      <alignment vertical="center"/>
    </xf>
    <xf numFmtId="0" fontId="5" fillId="0" borderId="16" xfId="3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5" fillId="0" borderId="17" xfId="3" applyFont="1" applyBorder="1" applyAlignment="1">
      <alignment horizontal="left" vertical="center"/>
    </xf>
    <xf numFmtId="0" fontId="5" fillId="0" borderId="41" xfId="3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48" xfId="3" applyNumberFormat="1" applyFont="1" applyFill="1" applyBorder="1" applyAlignment="1">
      <alignment horizontal="center" vertical="center"/>
    </xf>
    <xf numFmtId="2" fontId="8" fillId="5" borderId="13" xfId="3" applyNumberFormat="1" applyFont="1" applyFill="1" applyBorder="1" applyAlignment="1">
      <alignment horizontal="center" vertical="center"/>
    </xf>
    <xf numFmtId="2" fontId="5" fillId="0" borderId="53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45" xfId="0" applyNumberFormat="1" applyFont="1" applyBorder="1" applyAlignment="1">
      <alignment horizontal="center" vertical="center"/>
    </xf>
    <xf numFmtId="2" fontId="5" fillId="0" borderId="48" xfId="0" applyNumberFormat="1" applyFont="1" applyBorder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2" fontId="5" fillId="0" borderId="67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2" fontId="5" fillId="0" borderId="6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1" fontId="5" fillId="0" borderId="61" xfId="0" applyNumberFormat="1" applyFont="1" applyBorder="1" applyAlignment="1">
      <alignment horizontal="center" vertical="center"/>
    </xf>
    <xf numFmtId="164" fontId="5" fillId="0" borderId="71" xfId="0" applyNumberFormat="1" applyFont="1" applyBorder="1" applyAlignment="1">
      <alignment horizontal="center" vertical="center"/>
    </xf>
    <xf numFmtId="0" fontId="5" fillId="0" borderId="73" xfId="1" applyFont="1" applyBorder="1" applyAlignment="1">
      <alignment horizontal="left" vertical="center"/>
    </xf>
    <xf numFmtId="164" fontId="5" fillId="0" borderId="74" xfId="0" applyNumberFormat="1" applyFont="1" applyBorder="1" applyAlignment="1">
      <alignment horizontal="center" vertical="center"/>
    </xf>
    <xf numFmtId="1" fontId="5" fillId="0" borderId="45" xfId="0" applyNumberFormat="1" applyFont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0" fontId="5" fillId="0" borderId="79" xfId="3" applyFont="1" applyBorder="1" applyAlignment="1">
      <alignment horizontal="center" vertical="center"/>
    </xf>
    <xf numFmtId="0" fontId="5" fillId="0" borderId="80" xfId="3" applyFont="1" applyBorder="1" applyAlignment="1">
      <alignment horizontal="left" vertical="center"/>
    </xf>
    <xf numFmtId="2" fontId="8" fillId="0" borderId="63" xfId="3" applyNumberFormat="1" applyFont="1" applyFill="1" applyBorder="1" applyAlignment="1">
      <alignment horizontal="center" vertical="center"/>
    </xf>
    <xf numFmtId="0" fontId="5" fillId="0" borderId="6" xfId="3" applyFont="1" applyBorder="1" applyAlignment="1">
      <alignment horizontal="left" vertical="center"/>
    </xf>
    <xf numFmtId="2" fontId="5" fillId="0" borderId="6" xfId="3" applyNumberFormat="1" applyFont="1" applyBorder="1" applyAlignment="1">
      <alignment horizontal="left" vertical="center"/>
    </xf>
    <xf numFmtId="2" fontId="8" fillId="0" borderId="6" xfId="3" applyNumberFormat="1" applyFont="1" applyBorder="1" applyAlignment="1">
      <alignment horizontal="center" vertical="center"/>
    </xf>
    <xf numFmtId="2" fontId="8" fillId="6" borderId="13" xfId="3" applyNumberFormat="1" applyFont="1" applyFill="1" applyBorder="1" applyAlignment="1">
      <alignment horizontal="center" vertical="center"/>
    </xf>
    <xf numFmtId="2" fontId="8" fillId="6" borderId="43" xfId="3" applyNumberFormat="1" applyFont="1" applyFill="1" applyBorder="1" applyAlignment="1">
      <alignment horizontal="center" vertical="center"/>
    </xf>
    <xf numFmtId="2" fontId="8" fillId="6" borderId="63" xfId="3" applyNumberFormat="1" applyFont="1" applyFill="1" applyBorder="1" applyAlignment="1">
      <alignment horizontal="center" vertical="center"/>
    </xf>
    <xf numFmtId="2" fontId="8" fillId="6" borderId="48" xfId="3" applyNumberFormat="1" applyFont="1" applyFill="1" applyBorder="1" applyAlignment="1">
      <alignment horizontal="center" vertical="center"/>
    </xf>
    <xf numFmtId="0" fontId="11" fillId="6" borderId="24" xfId="1" applyFont="1" applyFill="1" applyBorder="1">
      <alignment vertical="center"/>
    </xf>
    <xf numFmtId="0" fontId="11" fillId="6" borderId="25" xfId="1" applyFont="1" applyFill="1" applyBorder="1">
      <alignment vertical="center"/>
    </xf>
    <xf numFmtId="1" fontId="5" fillId="0" borderId="48" xfId="0" applyNumberFormat="1" applyFont="1" applyBorder="1" applyAlignment="1">
      <alignment horizontal="center" vertical="center"/>
    </xf>
    <xf numFmtId="1" fontId="5" fillId="0" borderId="53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5" fillId="0" borderId="1" xfId="1" applyNumberFormat="1" applyFont="1" applyFill="1" applyBorder="1" applyAlignment="1">
      <alignment horizontal="center" vertical="center"/>
    </xf>
    <xf numFmtId="0" fontId="9" fillId="0" borderId="11" xfId="3" applyFont="1" applyFill="1" applyBorder="1" applyAlignment="1">
      <alignment horizontal="left" vertical="center"/>
    </xf>
    <xf numFmtId="164" fontId="5" fillId="0" borderId="11" xfId="1" applyNumberFormat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 vertical="center"/>
    </xf>
    <xf numFmtId="2" fontId="9" fillId="0" borderId="83" xfId="4" applyNumberFormat="1" applyFont="1" applyBorder="1" applyAlignment="1">
      <alignment horizontal="center" vertical="center"/>
    </xf>
    <xf numFmtId="2" fontId="9" fillId="0" borderId="84" xfId="4" applyNumberFormat="1" applyFont="1" applyBorder="1" applyAlignment="1">
      <alignment horizontal="center" vertical="center"/>
    </xf>
    <xf numFmtId="1" fontId="5" fillId="0" borderId="87" xfId="0" applyNumberFormat="1" applyFont="1" applyBorder="1" applyAlignment="1">
      <alignment horizontal="center" vertical="center"/>
    </xf>
    <xf numFmtId="164" fontId="5" fillId="0" borderId="30" xfId="0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left" vertical="center"/>
    </xf>
    <xf numFmtId="0" fontId="9" fillId="0" borderId="6" xfId="3" applyFont="1" applyFill="1" applyBorder="1" applyAlignment="1">
      <alignment horizontal="left" vertical="center"/>
    </xf>
    <xf numFmtId="164" fontId="5" fillId="0" borderId="40" xfId="1" applyNumberFormat="1" applyFont="1" applyFill="1" applyBorder="1" applyAlignment="1">
      <alignment horizontal="center" vertical="center"/>
    </xf>
    <xf numFmtId="164" fontId="5" fillId="0" borderId="16" xfId="1" applyNumberFormat="1" applyFont="1" applyFill="1" applyBorder="1" applyAlignment="1">
      <alignment horizontal="center" vertical="center"/>
    </xf>
    <xf numFmtId="164" fontId="5" fillId="0" borderId="17" xfId="1" applyNumberFormat="1" applyFont="1" applyFill="1" applyBorder="1" applyAlignment="1">
      <alignment horizontal="center" vertical="center"/>
    </xf>
    <xf numFmtId="164" fontId="5" fillId="0" borderId="41" xfId="1" applyNumberFormat="1" applyFont="1" applyFill="1" applyBorder="1" applyAlignment="1">
      <alignment horizontal="center" vertical="center"/>
    </xf>
    <xf numFmtId="164" fontId="5" fillId="0" borderId="13" xfId="1" applyNumberFormat="1" applyFont="1" applyFill="1" applyBorder="1" applyAlignment="1">
      <alignment horizontal="center" vertical="center"/>
    </xf>
    <xf numFmtId="164" fontId="5" fillId="0" borderId="14" xfId="1" applyNumberFormat="1" applyFont="1" applyFill="1" applyBorder="1" applyAlignment="1">
      <alignment horizontal="center" vertical="center"/>
    </xf>
    <xf numFmtId="2" fontId="8" fillId="0" borderId="41" xfId="3" applyNumberFormat="1" applyFont="1" applyFill="1" applyBorder="1" applyAlignment="1">
      <alignment horizontal="center" vertical="center"/>
    </xf>
    <xf numFmtId="2" fontId="8" fillId="0" borderId="42" xfId="3" applyNumberFormat="1" applyFont="1" applyFill="1" applyBorder="1" applyAlignment="1">
      <alignment horizontal="center" vertical="center"/>
    </xf>
    <xf numFmtId="2" fontId="8" fillId="0" borderId="13" xfId="3" applyNumberFormat="1" applyFont="1" applyFill="1" applyBorder="1" applyAlignment="1">
      <alignment horizontal="center" vertical="center"/>
    </xf>
    <xf numFmtId="2" fontId="8" fillId="0" borderId="43" xfId="3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43" xfId="0" applyNumberFormat="1" applyFont="1" applyFill="1" applyBorder="1" applyAlignment="1">
      <alignment horizontal="center" vertical="center"/>
    </xf>
    <xf numFmtId="2" fontId="8" fillId="0" borderId="14" xfId="3" applyNumberFormat="1" applyFont="1" applyFill="1" applyBorder="1" applyAlignment="1">
      <alignment horizontal="center" vertical="center"/>
    </xf>
    <xf numFmtId="2" fontId="8" fillId="0" borderId="44" xfId="3" applyNumberFormat="1" applyFont="1" applyFill="1" applyBorder="1" applyAlignment="1">
      <alignment horizontal="center" vertical="center"/>
    </xf>
    <xf numFmtId="2" fontId="5" fillId="0" borderId="88" xfId="3" applyNumberFormat="1" applyFont="1" applyFill="1" applyBorder="1" applyAlignment="1">
      <alignment horizontal="center" vertical="center"/>
    </xf>
    <xf numFmtId="2" fontId="8" fillId="6" borderId="88" xfId="3" applyNumberFormat="1" applyFont="1" applyFill="1" applyBorder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5" fillId="0" borderId="92" xfId="3" applyFont="1" applyBorder="1" applyAlignment="1">
      <alignment horizontal="left" vertical="center"/>
    </xf>
    <xf numFmtId="2" fontId="5" fillId="0" borderId="92" xfId="3" applyNumberFormat="1" applyFont="1" applyBorder="1" applyAlignment="1">
      <alignment horizontal="left" vertical="center"/>
    </xf>
    <xf numFmtId="2" fontId="8" fillId="0" borderId="92" xfId="3" applyNumberFormat="1" applyFont="1" applyBorder="1" applyAlignment="1">
      <alignment horizontal="center" vertical="center"/>
    </xf>
    <xf numFmtId="2" fontId="8" fillId="0" borderId="93" xfId="3" applyNumberFormat="1" applyFont="1" applyBorder="1" applyAlignment="1">
      <alignment horizontal="center" vertical="center"/>
    </xf>
    <xf numFmtId="2" fontId="8" fillId="0" borderId="94" xfId="3" applyNumberFormat="1" applyFont="1" applyBorder="1" applyAlignment="1">
      <alignment horizontal="center" vertical="center"/>
    </xf>
    <xf numFmtId="2" fontId="8" fillId="0" borderId="87" xfId="3" applyNumberFormat="1" applyFont="1" applyFill="1" applyBorder="1" applyAlignment="1">
      <alignment horizontal="center" vertical="center"/>
    </xf>
    <xf numFmtId="2" fontId="5" fillId="0" borderId="95" xfId="3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" fontId="8" fillId="6" borderId="81" xfId="3" applyNumberFormat="1" applyFont="1" applyFill="1" applyBorder="1" applyAlignment="1">
      <alignment horizontal="center" vertical="center"/>
    </xf>
    <xf numFmtId="2" fontId="8" fillId="6" borderId="82" xfId="3" applyNumberFormat="1" applyFont="1" applyFill="1" applyBorder="1" applyAlignment="1">
      <alignment horizontal="center" vertical="center"/>
    </xf>
    <xf numFmtId="1" fontId="5" fillId="0" borderId="67" xfId="0" applyNumberFormat="1" applyFont="1" applyBorder="1" applyAlignment="1">
      <alignment horizontal="center" vertical="center"/>
    </xf>
    <xf numFmtId="1" fontId="5" fillId="0" borderId="68" xfId="0" applyNumberFormat="1" applyFont="1" applyBorder="1" applyAlignment="1">
      <alignment horizontal="center" vertical="center"/>
    </xf>
    <xf numFmtId="1" fontId="5" fillId="0" borderId="69" xfId="0" applyNumberFormat="1" applyFont="1" applyBorder="1" applyAlignment="1">
      <alignment horizontal="center" vertical="center"/>
    </xf>
    <xf numFmtId="164" fontId="5" fillId="0" borderId="37" xfId="1" applyNumberFormat="1" applyFont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8" fillId="15" borderId="25" xfId="0" applyFont="1" applyFill="1" applyBorder="1" applyAlignment="1">
      <alignment horizontal="center" vertical="center"/>
    </xf>
    <xf numFmtId="0" fontId="8" fillId="15" borderId="62" xfId="0" applyFont="1" applyFill="1" applyBorder="1" applyAlignment="1">
      <alignment horizontal="center" vertical="center"/>
    </xf>
    <xf numFmtId="0" fontId="7" fillId="12" borderId="99" xfId="1" applyFont="1" applyFill="1" applyBorder="1" applyAlignment="1">
      <alignment vertical="center"/>
    </xf>
    <xf numFmtId="0" fontId="7" fillId="12" borderId="26" xfId="1" applyFont="1" applyFill="1" applyBorder="1" applyAlignment="1">
      <alignment vertical="center"/>
    </xf>
    <xf numFmtId="164" fontId="5" fillId="0" borderId="35" xfId="1" applyNumberFormat="1" applyFont="1" applyBorder="1" applyAlignment="1">
      <alignment horizontal="center" vertical="center"/>
    </xf>
    <xf numFmtId="164" fontId="5" fillId="16" borderId="11" xfId="1" applyNumberFormat="1" applyFont="1" applyFill="1" applyBorder="1" applyAlignment="1">
      <alignment horizontal="center" vertical="center"/>
    </xf>
    <xf numFmtId="164" fontId="5" fillId="16" borderId="37" xfId="1" applyNumberFormat="1" applyFont="1" applyFill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8" fillId="16" borderId="90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5" xfId="0" applyFont="1" applyBorder="1" applyAlignment="1">
      <alignment horizontal="center" vertical="center"/>
    </xf>
    <xf numFmtId="0" fontId="8" fillId="15" borderId="90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62" xfId="0" applyFont="1" applyFill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8" fillId="16" borderId="44" xfId="0" applyFont="1" applyFill="1" applyBorder="1" applyAlignment="1">
      <alignment horizontal="center" vertical="center"/>
    </xf>
    <xf numFmtId="2" fontId="8" fillId="6" borderId="46" xfId="3" applyNumberFormat="1" applyFont="1" applyFill="1" applyBorder="1" applyAlignment="1">
      <alignment horizontal="center" vertical="center"/>
    </xf>
    <xf numFmtId="2" fontId="8" fillId="6" borderId="47" xfId="3" applyNumberFormat="1" applyFont="1" applyFill="1" applyBorder="1" applyAlignment="1">
      <alignment horizontal="center" vertical="center"/>
    </xf>
    <xf numFmtId="2" fontId="5" fillId="6" borderId="88" xfId="3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95" xfId="0" applyFont="1" applyFill="1" applyBorder="1" applyAlignment="1">
      <alignment horizontal="center" vertical="center"/>
    </xf>
    <xf numFmtId="2" fontId="5" fillId="0" borderId="92" xfId="3" applyNumberFormat="1" applyFont="1" applyBorder="1" applyAlignment="1">
      <alignment horizontal="center" vertical="center"/>
    </xf>
    <xf numFmtId="2" fontId="5" fillId="0" borderId="93" xfId="3" applyNumberFormat="1" applyFont="1" applyBorder="1" applyAlignment="1">
      <alignment horizontal="center" vertical="center"/>
    </xf>
    <xf numFmtId="2" fontId="5" fillId="0" borderId="94" xfId="3" applyNumberFormat="1" applyFont="1" applyBorder="1" applyAlignment="1">
      <alignment horizontal="center" vertical="center"/>
    </xf>
    <xf numFmtId="2" fontId="5" fillId="5" borderId="87" xfId="3" applyNumberFormat="1" applyFont="1" applyFill="1" applyBorder="1" applyAlignment="1">
      <alignment horizontal="center" vertical="center"/>
    </xf>
    <xf numFmtId="2" fontId="5" fillId="6" borderId="95" xfId="3" applyNumberFormat="1" applyFont="1" applyFill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2" fontId="5" fillId="4" borderId="103" xfId="0" applyNumberFormat="1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5" fillId="4" borderId="102" xfId="0" applyFont="1" applyFill="1" applyBorder="1" applyAlignment="1">
      <alignment horizontal="center" vertical="center"/>
    </xf>
    <xf numFmtId="2" fontId="5" fillId="4" borderId="104" xfId="0" applyNumberFormat="1" applyFont="1" applyFill="1" applyBorder="1" applyAlignment="1">
      <alignment horizontal="center" vertical="center"/>
    </xf>
    <xf numFmtId="2" fontId="5" fillId="4" borderId="105" xfId="0" applyNumberFormat="1" applyFont="1" applyFill="1" applyBorder="1" applyAlignment="1">
      <alignment horizontal="center" vertical="center"/>
    </xf>
    <xf numFmtId="2" fontId="5" fillId="4" borderId="90" xfId="0" applyNumberFormat="1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vertical="center"/>
    </xf>
    <xf numFmtId="0" fontId="6" fillId="3" borderId="25" xfId="0" applyFont="1" applyFill="1" applyBorder="1" applyAlignment="1">
      <alignment vertical="center"/>
    </xf>
    <xf numFmtId="0" fontId="13" fillId="0" borderId="9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1" fontId="5" fillId="0" borderId="74" xfId="0" applyNumberFormat="1" applyFont="1" applyBorder="1" applyAlignment="1">
      <alignment horizontal="center" vertical="center"/>
    </xf>
    <xf numFmtId="1" fontId="5" fillId="0" borderId="74" xfId="0" applyNumberFormat="1" applyFont="1" applyFill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0" fontId="5" fillId="0" borderId="107" xfId="1" applyFont="1" applyBorder="1" applyAlignment="1">
      <alignment horizontal="left" vertical="center"/>
    </xf>
    <xf numFmtId="164" fontId="5" fillId="0" borderId="108" xfId="0" applyNumberFormat="1" applyFont="1" applyBorder="1" applyAlignment="1">
      <alignment horizontal="center" vertical="center"/>
    </xf>
    <xf numFmtId="1" fontId="5" fillId="0" borderId="91" xfId="0" applyNumberFormat="1" applyFont="1" applyBorder="1" applyAlignment="1">
      <alignment horizontal="center" vertical="center"/>
    </xf>
    <xf numFmtId="1" fontId="5" fillId="0" borderId="91" xfId="0" applyNumberFormat="1" applyFont="1" applyFill="1" applyBorder="1" applyAlignment="1">
      <alignment horizontal="center" vertical="center"/>
    </xf>
    <xf numFmtId="1" fontId="5" fillId="0" borderId="83" xfId="1" applyNumberFormat="1" applyFont="1" applyBorder="1" applyAlignment="1">
      <alignment horizontal="center" vertical="center"/>
    </xf>
    <xf numFmtId="2" fontId="9" fillId="0" borderId="109" xfId="4" applyNumberFormat="1" applyFont="1" applyFill="1" applyBorder="1" applyAlignment="1">
      <alignment horizontal="center" vertical="center"/>
    </xf>
    <xf numFmtId="2" fontId="9" fillId="0" borderId="110" xfId="4" applyNumberFormat="1" applyFont="1" applyFill="1" applyBorder="1" applyAlignment="1">
      <alignment horizontal="center" vertical="center"/>
    </xf>
    <xf numFmtId="2" fontId="9" fillId="0" borderId="109" xfId="4" applyNumberFormat="1" applyFont="1" applyBorder="1" applyAlignment="1">
      <alignment horizontal="center" vertical="center"/>
    </xf>
    <xf numFmtId="2" fontId="9" fillId="0" borderId="110" xfId="4" applyNumberFormat="1" applyFont="1" applyBorder="1" applyAlignment="1">
      <alignment horizontal="center" vertical="center"/>
    </xf>
    <xf numFmtId="0" fontId="11" fillId="0" borderId="62" xfId="1" applyFont="1" applyBorder="1">
      <alignment vertical="center"/>
    </xf>
    <xf numFmtId="0" fontId="7" fillId="12" borderId="20" xfId="1" applyFont="1" applyFill="1" applyBorder="1" applyAlignment="1">
      <alignment vertical="center"/>
    </xf>
    <xf numFmtId="0" fontId="9" fillId="0" borderId="83" xfId="4" applyFont="1" applyBorder="1" applyAlignment="1">
      <alignment horizontal="center" vertical="center"/>
    </xf>
    <xf numFmtId="0" fontId="9" fillId="0" borderId="84" xfId="4" applyFont="1" applyBorder="1" applyAlignment="1">
      <alignment horizontal="center" vertical="center"/>
    </xf>
    <xf numFmtId="0" fontId="7" fillId="12" borderId="111" xfId="1" applyFont="1" applyFill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2" fontId="8" fillId="0" borderId="112" xfId="3" applyNumberFormat="1" applyFont="1" applyBorder="1" applyAlignment="1">
      <alignment horizontal="center" vertical="center"/>
    </xf>
    <xf numFmtId="2" fontId="8" fillId="6" borderId="113" xfId="3" applyNumberFormat="1" applyFont="1" applyFill="1" applyBorder="1" applyAlignment="1">
      <alignment horizontal="center" vertical="center"/>
    </xf>
    <xf numFmtId="2" fontId="8" fillId="5" borderId="113" xfId="3" applyNumberFormat="1" applyFont="1" applyFill="1" applyBorder="1" applyAlignment="1">
      <alignment horizontal="center" vertical="center"/>
    </xf>
    <xf numFmtId="2" fontId="8" fillId="0" borderId="113" xfId="3" applyNumberFormat="1" applyFont="1" applyBorder="1" applyAlignment="1">
      <alignment horizontal="center" vertical="center"/>
    </xf>
    <xf numFmtId="2" fontId="8" fillId="0" borderId="113" xfId="0" applyNumberFormat="1" applyFont="1" applyBorder="1" applyAlignment="1">
      <alignment horizontal="center" vertical="center"/>
    </xf>
    <xf numFmtId="2" fontId="8" fillId="0" borderId="85" xfId="3" applyNumberFormat="1" applyFont="1" applyBorder="1" applyAlignment="1">
      <alignment horizontal="center" vertical="center"/>
    </xf>
    <xf numFmtId="2" fontId="8" fillId="6" borderId="114" xfId="3" applyNumberFormat="1" applyFont="1" applyFill="1" applyBorder="1" applyAlignment="1">
      <alignment horizontal="center" vertical="center"/>
    </xf>
    <xf numFmtId="2" fontId="8" fillId="6" borderId="115" xfId="3" applyNumberFormat="1" applyFont="1" applyFill="1" applyBorder="1" applyAlignment="1">
      <alignment horizontal="center" vertical="center"/>
    </xf>
    <xf numFmtId="2" fontId="8" fillId="0" borderId="116" xfId="3" applyNumberFormat="1" applyFont="1" applyFill="1" applyBorder="1" applyAlignment="1">
      <alignment horizontal="center" vertical="center"/>
    </xf>
    <xf numFmtId="2" fontId="5" fillId="0" borderId="116" xfId="3" applyNumberFormat="1" applyFont="1" applyFill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2" fontId="5" fillId="0" borderId="117" xfId="0" applyNumberFormat="1" applyFont="1" applyBorder="1" applyAlignment="1">
      <alignment horizontal="center" vertical="center"/>
    </xf>
    <xf numFmtId="2" fontId="5" fillId="0" borderId="47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2" fontId="5" fillId="0" borderId="118" xfId="0" applyNumberFormat="1" applyFont="1" applyBorder="1" applyAlignment="1">
      <alignment horizontal="center" vertical="center"/>
    </xf>
    <xf numFmtId="2" fontId="5" fillId="0" borderId="82" xfId="0" applyNumberFormat="1" applyFont="1" applyBorder="1" applyAlignment="1">
      <alignment horizontal="center" vertical="center"/>
    </xf>
    <xf numFmtId="0" fontId="13" fillId="0" borderId="119" xfId="0" applyFont="1" applyBorder="1" applyAlignment="1">
      <alignment horizontal="center" vertical="center"/>
    </xf>
    <xf numFmtId="1" fontId="5" fillId="0" borderId="117" xfId="0" applyNumberFormat="1" applyFont="1" applyBorder="1" applyAlignment="1">
      <alignment horizontal="center" vertical="center"/>
    </xf>
    <xf numFmtId="1" fontId="5" fillId="0" borderId="47" xfId="0" applyNumberFormat="1" applyFont="1" applyBorder="1" applyAlignment="1">
      <alignment horizontal="center" vertical="center"/>
    </xf>
    <xf numFmtId="1" fontId="5" fillId="0" borderId="116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" fontId="5" fillId="0" borderId="120" xfId="0" applyNumberFormat="1" applyFont="1" applyBorder="1" applyAlignment="1">
      <alignment horizontal="center" vertical="center"/>
    </xf>
    <xf numFmtId="1" fontId="5" fillId="0" borderId="94" xfId="0" applyNumberFormat="1" applyFont="1" applyBorder="1" applyAlignment="1">
      <alignment horizontal="center" vertical="center"/>
    </xf>
    <xf numFmtId="2" fontId="9" fillId="0" borderId="58" xfId="4" applyNumberFormat="1" applyFont="1" applyFill="1" applyBorder="1" applyAlignment="1">
      <alignment horizontal="center" vertical="center"/>
    </xf>
    <xf numFmtId="165" fontId="9" fillId="0" borderId="32" xfId="4" applyNumberFormat="1" applyFont="1" applyBorder="1" applyAlignment="1">
      <alignment horizontal="center" vertical="center"/>
    </xf>
    <xf numFmtId="2" fontId="9" fillId="0" borderId="78" xfId="4" applyNumberFormat="1" applyFont="1" applyBorder="1" applyAlignment="1">
      <alignment horizontal="center" vertical="center"/>
    </xf>
    <xf numFmtId="0" fontId="8" fillId="12" borderId="111" xfId="0" applyFont="1" applyFill="1" applyBorder="1" applyAlignment="1">
      <alignment horizontal="center" vertical="center"/>
    </xf>
    <xf numFmtId="164" fontId="8" fillId="0" borderId="40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0" fontId="8" fillId="0" borderId="95" xfId="0" applyFont="1" applyFill="1" applyBorder="1" applyAlignment="1">
      <alignment horizontal="center" vertical="center"/>
    </xf>
    <xf numFmtId="1" fontId="8" fillId="0" borderId="95" xfId="0" applyNumberFormat="1" applyFont="1" applyBorder="1" applyAlignment="1">
      <alignment horizontal="center" vertical="center"/>
    </xf>
    <xf numFmtId="2" fontId="9" fillId="16" borderId="109" xfId="4" applyNumberFormat="1" applyFont="1" applyFill="1" applyBorder="1" applyAlignment="1">
      <alignment horizontal="center" vertical="center"/>
    </xf>
    <xf numFmtId="2" fontId="5" fillId="16" borderId="50" xfId="0" applyNumberFormat="1" applyFont="1" applyFill="1" applyBorder="1" applyAlignment="1">
      <alignment horizontal="center" vertical="center"/>
    </xf>
    <xf numFmtId="2" fontId="5" fillId="16" borderId="63" xfId="0" applyNumberFormat="1" applyFont="1" applyFill="1" applyBorder="1" applyAlignment="1">
      <alignment horizontal="center" vertical="center"/>
    </xf>
    <xf numFmtId="2" fontId="5" fillId="16" borderId="48" xfId="0" applyNumberFormat="1" applyFont="1" applyFill="1" applyBorder="1" applyAlignment="1">
      <alignment horizontal="center" vertical="center"/>
    </xf>
    <xf numFmtId="165" fontId="9" fillId="14" borderId="36" xfId="4" applyNumberFormat="1" applyFont="1" applyFill="1" applyBorder="1" applyAlignment="1">
      <alignment horizontal="center" vertical="center"/>
    </xf>
    <xf numFmtId="1" fontId="5" fillId="14" borderId="83" xfId="1" applyNumberFormat="1" applyFont="1" applyFill="1" applyBorder="1" applyAlignment="1">
      <alignment horizontal="center" vertical="center"/>
    </xf>
    <xf numFmtId="1" fontId="5" fillId="16" borderId="87" xfId="0" applyNumberFormat="1" applyFont="1" applyFill="1" applyBorder="1" applyAlignment="1">
      <alignment horizontal="center" vertical="center"/>
    </xf>
    <xf numFmtId="1" fontId="5" fillId="16" borderId="45" xfId="0" applyNumberFormat="1" applyFont="1" applyFill="1" applyBorder="1" applyAlignment="1">
      <alignment horizontal="center" vertical="center"/>
    </xf>
    <xf numFmtId="2" fontId="5" fillId="0" borderId="48" xfId="0" applyNumberFormat="1" applyFont="1" applyFill="1" applyBorder="1" applyAlignment="1">
      <alignment horizontal="center" vertical="center"/>
    </xf>
    <xf numFmtId="2" fontId="5" fillId="0" borderId="53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2" fontId="5" fillId="0" borderId="47" xfId="0" applyNumberFormat="1" applyFont="1" applyFill="1" applyBorder="1" applyAlignment="1">
      <alignment horizontal="center" vertical="center"/>
    </xf>
    <xf numFmtId="2" fontId="5" fillId="0" borderId="63" xfId="0" applyNumberFormat="1" applyFont="1" applyFill="1" applyBorder="1" applyAlignment="1">
      <alignment horizontal="center" vertical="center"/>
    </xf>
    <xf numFmtId="2" fontId="5" fillId="0" borderId="61" xfId="0" applyNumberFormat="1" applyFont="1" applyFill="1" applyBorder="1" applyAlignment="1">
      <alignment horizontal="center" vertical="center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11" fillId="0" borderId="9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  <xf numFmtId="2" fontId="5" fillId="0" borderId="67" xfId="0" applyNumberFormat="1" applyFont="1" applyFill="1" applyBorder="1" applyAlignment="1">
      <alignment horizontal="center" vertical="center"/>
    </xf>
    <xf numFmtId="2" fontId="5" fillId="0" borderId="68" xfId="0" applyNumberFormat="1" applyFont="1" applyFill="1" applyBorder="1" applyAlignment="1">
      <alignment horizontal="center" vertical="center"/>
    </xf>
    <xf numFmtId="2" fontId="5" fillId="0" borderId="117" xfId="0" applyNumberFormat="1" applyFont="1" applyFill="1" applyBorder="1" applyAlignment="1">
      <alignment horizontal="center" vertical="center"/>
    </xf>
    <xf numFmtId="0" fontId="8" fillId="0" borderId="100" xfId="0" applyFont="1" applyFill="1" applyBorder="1" applyAlignment="1">
      <alignment horizontal="center" vertical="center"/>
    </xf>
    <xf numFmtId="2" fontId="5" fillId="0" borderId="69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5" fillId="0" borderId="118" xfId="0" applyNumberFormat="1" applyFont="1" applyFill="1" applyBorder="1" applyAlignment="1">
      <alignment horizontal="center" vertical="center"/>
    </xf>
    <xf numFmtId="2" fontId="5" fillId="0" borderId="70" xfId="0" applyNumberFormat="1" applyFont="1" applyFill="1" applyBorder="1" applyAlignment="1">
      <alignment horizontal="center" vertical="center"/>
    </xf>
    <xf numFmtId="2" fontId="5" fillId="0" borderId="88" xfId="0" applyNumberFormat="1" applyFont="1" applyFill="1" applyBorder="1" applyAlignment="1">
      <alignment horizontal="center" vertical="center"/>
    </xf>
    <xf numFmtId="2" fontId="5" fillId="0" borderId="96" xfId="0" applyNumberFormat="1" applyFont="1" applyFill="1" applyBorder="1" applyAlignment="1">
      <alignment horizontal="center" vertical="center"/>
    </xf>
    <xf numFmtId="2" fontId="5" fillId="0" borderId="97" xfId="0" applyNumberFormat="1" applyFont="1" applyFill="1" applyBorder="1" applyAlignment="1">
      <alignment horizontal="center" vertical="center"/>
    </xf>
    <xf numFmtId="2" fontId="5" fillId="0" borderId="98" xfId="0" applyNumberFormat="1" applyFont="1" applyFill="1" applyBorder="1" applyAlignment="1">
      <alignment horizontal="center" vertical="center"/>
    </xf>
    <xf numFmtId="2" fontId="5" fillId="0" borderId="50" xfId="0" applyNumberFormat="1" applyFont="1" applyFill="1" applyBorder="1" applyAlignment="1">
      <alignment horizontal="center" vertical="center"/>
    </xf>
    <xf numFmtId="2" fontId="5" fillId="0" borderId="71" xfId="0" applyNumberFormat="1" applyFont="1" applyFill="1" applyBorder="1" applyAlignment="1">
      <alignment horizontal="center" vertical="center"/>
    </xf>
    <xf numFmtId="2" fontId="5" fillId="0" borderId="30" xfId="0" applyNumberFormat="1" applyFont="1" applyFill="1" applyBorder="1" applyAlignment="1">
      <alignment horizontal="center" vertical="center"/>
    </xf>
    <xf numFmtId="2" fontId="5" fillId="0" borderId="49" xfId="0" applyNumberFormat="1" applyFont="1" applyFill="1" applyBorder="1" applyAlignment="1">
      <alignment horizontal="center" vertical="center"/>
    </xf>
    <xf numFmtId="0" fontId="8" fillId="0" borderId="8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0" fontId="8" fillId="0" borderId="76" xfId="0" applyFont="1" applyFill="1" applyBorder="1" applyAlignment="1">
      <alignment horizontal="center" vertical="center"/>
    </xf>
    <xf numFmtId="0" fontId="5" fillId="0" borderId="121" xfId="3" applyFont="1" applyBorder="1" applyAlignment="1">
      <alignment horizontal="center" vertical="center"/>
    </xf>
    <xf numFmtId="0" fontId="5" fillId="0" borderId="122" xfId="3" applyFont="1" applyBorder="1" applyAlignment="1">
      <alignment horizontal="left" vertical="center"/>
    </xf>
    <xf numFmtId="2" fontId="8" fillId="0" borderId="121" xfId="3" applyNumberFormat="1" applyFont="1" applyBorder="1" applyAlignment="1">
      <alignment horizontal="center" vertical="center"/>
    </xf>
    <xf numFmtId="2" fontId="8" fillId="0" borderId="123" xfId="3" applyNumberFormat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2" fontId="8" fillId="0" borderId="124" xfId="3" applyNumberFormat="1" applyFont="1" applyBorder="1" applyAlignment="1">
      <alignment horizontal="center" vertical="center"/>
    </xf>
    <xf numFmtId="2" fontId="8" fillId="18" borderId="41" xfId="0" applyNumberFormat="1" applyFont="1" applyFill="1" applyBorder="1" applyAlignment="1">
      <alignment horizontal="center" vertical="center"/>
    </xf>
    <xf numFmtId="2" fontId="8" fillId="18" borderId="6" xfId="0" applyNumberFormat="1" applyFont="1" applyFill="1" applyBorder="1" applyAlignment="1">
      <alignment horizontal="center" vertical="center"/>
    </xf>
    <xf numFmtId="2" fontId="8" fillId="18" borderId="40" xfId="0" applyNumberFormat="1" applyFont="1" applyFill="1" applyBorder="1" applyAlignment="1">
      <alignment horizontal="center" vertical="center"/>
    </xf>
    <xf numFmtId="2" fontId="8" fillId="14" borderId="13" xfId="3" applyNumberFormat="1" applyFont="1" applyFill="1" applyBorder="1" applyAlignment="1">
      <alignment horizontal="center" vertical="center"/>
    </xf>
    <xf numFmtId="2" fontId="8" fillId="5" borderId="1" xfId="3" applyNumberFormat="1" applyFont="1" applyFill="1" applyBorder="1" applyAlignment="1">
      <alignment horizontal="center" vertical="center"/>
    </xf>
    <xf numFmtId="2" fontId="8" fillId="5" borderId="16" xfId="3" applyNumberFormat="1" applyFont="1" applyFill="1" applyBorder="1" applyAlignment="1">
      <alignment horizontal="center" vertical="center"/>
    </xf>
    <xf numFmtId="2" fontId="8" fillId="18" borderId="1" xfId="0" applyNumberFormat="1" applyFont="1" applyFill="1" applyBorder="1" applyAlignment="1">
      <alignment horizontal="center" vertical="center"/>
    </xf>
    <xf numFmtId="2" fontId="8" fillId="14" borderId="1" xfId="3" applyNumberFormat="1" applyFont="1" applyFill="1" applyBorder="1" applyAlignment="1">
      <alignment horizontal="center" vertical="center"/>
    </xf>
    <xf numFmtId="2" fontId="8" fillId="19" borderId="1" xfId="3" applyNumberFormat="1" applyFont="1" applyFill="1" applyBorder="1" applyAlignment="1">
      <alignment horizontal="center" vertical="center"/>
    </xf>
    <xf numFmtId="2" fontId="5" fillId="19" borderId="1" xfId="3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2" fontId="8" fillId="14" borderId="16" xfId="3" applyNumberFormat="1" applyFont="1" applyFill="1" applyBorder="1" applyAlignment="1">
      <alignment horizontal="center" vertical="center"/>
    </xf>
    <xf numFmtId="0" fontId="8" fillId="20" borderId="19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125" xfId="3" applyNumberFormat="1" applyFont="1" applyBorder="1" applyAlignment="1">
      <alignment horizontal="center" vertical="center"/>
    </xf>
    <xf numFmtId="2" fontId="8" fillId="0" borderId="126" xfId="3" applyNumberFormat="1" applyFont="1" applyBorder="1" applyAlignment="1">
      <alignment horizontal="center" vertical="center"/>
    </xf>
    <xf numFmtId="2" fontId="8" fillId="0" borderId="127" xfId="3" applyNumberFormat="1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18" borderId="128" xfId="0" applyFont="1" applyFill="1" applyBorder="1" applyAlignment="1">
      <alignment horizontal="center" vertical="center"/>
    </xf>
    <xf numFmtId="0" fontId="8" fillId="18" borderId="52" xfId="0" applyFont="1" applyFill="1" applyBorder="1" applyAlignment="1">
      <alignment horizontal="center" vertical="center"/>
    </xf>
    <xf numFmtId="0" fontId="8" fillId="18" borderId="129" xfId="0" applyFont="1" applyFill="1" applyBorder="1" applyAlignment="1">
      <alignment horizontal="center" vertical="center"/>
    </xf>
    <xf numFmtId="0" fontId="8" fillId="14" borderId="128" xfId="0" applyFont="1" applyFill="1" applyBorder="1" applyAlignment="1">
      <alignment horizontal="center" vertical="center"/>
    </xf>
    <xf numFmtId="0" fontId="8" fillId="14" borderId="129" xfId="0" applyFont="1" applyFill="1" applyBorder="1" applyAlignment="1">
      <alignment horizontal="center" vertical="center"/>
    </xf>
    <xf numFmtId="0" fontId="8" fillId="19" borderId="52" xfId="0" applyFont="1" applyFill="1" applyBorder="1" applyAlignment="1">
      <alignment horizontal="center" vertical="center"/>
    </xf>
    <xf numFmtId="0" fontId="8" fillId="19" borderId="130" xfId="0" applyFont="1" applyFill="1" applyBorder="1" applyAlignment="1">
      <alignment horizontal="center" vertical="center"/>
    </xf>
    <xf numFmtId="2" fontId="8" fillId="0" borderId="131" xfId="3" applyNumberFormat="1" applyFont="1" applyBorder="1" applyAlignment="1">
      <alignment horizontal="center" vertical="center"/>
    </xf>
    <xf numFmtId="2" fontId="8" fillId="19" borderId="124" xfId="3" applyNumberFormat="1" applyFont="1" applyFill="1" applyBorder="1" applyAlignment="1">
      <alignment horizontal="center" vertical="center"/>
    </xf>
    <xf numFmtId="2" fontId="8" fillId="5" borderId="124" xfId="3" applyNumberFormat="1" applyFont="1" applyFill="1" applyBorder="1" applyAlignment="1">
      <alignment horizontal="center" vertical="center"/>
    </xf>
    <xf numFmtId="2" fontId="8" fillId="0" borderId="124" xfId="0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19" borderId="124" xfId="3" applyNumberFormat="1" applyFont="1" applyFill="1" applyBorder="1" applyAlignment="1">
      <alignment horizontal="center" vertical="center"/>
    </xf>
    <xf numFmtId="2" fontId="5" fillId="4" borderId="132" xfId="0" applyNumberFormat="1" applyFont="1" applyFill="1" applyBorder="1" applyAlignment="1">
      <alignment horizontal="center" vertical="center"/>
    </xf>
    <xf numFmtId="2" fontId="5" fillId="0" borderId="133" xfId="0" applyNumberFormat="1" applyFont="1" applyBorder="1" applyAlignment="1">
      <alignment horizontal="center" vertical="center"/>
    </xf>
    <xf numFmtId="2" fontId="5" fillId="0" borderId="135" xfId="0" applyNumberFormat="1" applyFont="1" applyBorder="1" applyAlignment="1">
      <alignment horizontal="center" vertical="center"/>
    </xf>
    <xf numFmtId="1" fontId="5" fillId="0" borderId="133" xfId="0" applyNumberFormat="1" applyFont="1" applyBorder="1" applyAlignment="1">
      <alignment horizontal="center" vertical="center"/>
    </xf>
    <xf numFmtId="2" fontId="5" fillId="0" borderId="110" xfId="0" applyNumberFormat="1" applyFont="1" applyBorder="1" applyAlignment="1">
      <alignment horizontal="center" vertical="center"/>
    </xf>
    <xf numFmtId="2" fontId="5" fillId="0" borderId="34" xfId="0" applyNumberFormat="1" applyFont="1" applyBorder="1" applyAlignment="1">
      <alignment horizontal="center" vertical="center"/>
    </xf>
    <xf numFmtId="1" fontId="5" fillId="0" borderId="34" xfId="0" applyNumberFormat="1" applyFont="1" applyBorder="1" applyAlignment="1">
      <alignment horizontal="center" vertical="center"/>
    </xf>
    <xf numFmtId="0" fontId="6" fillId="20" borderId="24" xfId="0" applyFont="1" applyFill="1" applyBorder="1" applyAlignment="1">
      <alignment vertical="center"/>
    </xf>
    <xf numFmtId="0" fontId="6" fillId="20" borderId="25" xfId="0" applyFont="1" applyFill="1" applyBorder="1" applyAlignment="1">
      <alignment vertical="center"/>
    </xf>
    <xf numFmtId="0" fontId="6" fillId="20" borderId="62" xfId="0" applyFont="1" applyFill="1" applyBorder="1" applyAlignment="1">
      <alignment vertical="center"/>
    </xf>
    <xf numFmtId="166" fontId="5" fillId="0" borderId="135" xfId="0" applyNumberFormat="1" applyFont="1" applyBorder="1" applyAlignment="1">
      <alignment horizontal="center" vertical="center"/>
    </xf>
    <xf numFmtId="2" fontId="5" fillId="0" borderId="138" xfId="1" applyNumberFormat="1" applyFont="1" applyBorder="1" applyAlignment="1">
      <alignment horizontal="center" vertical="center"/>
    </xf>
    <xf numFmtId="2" fontId="5" fillId="0" borderId="60" xfId="1" applyNumberFormat="1" applyFont="1" applyBorder="1" applyAlignment="1">
      <alignment horizontal="center" vertical="center"/>
    </xf>
    <xf numFmtId="2" fontId="5" fillId="0" borderId="139" xfId="0" applyNumberFormat="1" applyFont="1" applyBorder="1" applyAlignment="1">
      <alignment horizontal="center" vertical="center"/>
    </xf>
    <xf numFmtId="2" fontId="5" fillId="0" borderId="84" xfId="0" applyNumberFormat="1" applyFont="1" applyBorder="1" applyAlignment="1">
      <alignment horizontal="center" vertical="center"/>
    </xf>
    <xf numFmtId="1" fontId="5" fillId="0" borderId="135" xfId="1" applyNumberFormat="1" applyFont="1" applyBorder="1" applyAlignment="1">
      <alignment horizontal="center" vertical="center"/>
    </xf>
    <xf numFmtId="1" fontId="5" fillId="0" borderId="110" xfId="1" applyNumberFormat="1" applyFont="1" applyBorder="1" applyAlignment="1">
      <alignment horizontal="center" vertical="center"/>
    </xf>
    <xf numFmtId="2" fontId="5" fillId="6" borderId="133" xfId="0" applyNumberFormat="1" applyFont="1" applyFill="1" applyBorder="1" applyAlignment="1">
      <alignment horizontal="center" vertical="center"/>
    </xf>
    <xf numFmtId="2" fontId="5" fillId="6" borderId="133" xfId="1" applyNumberFormat="1" applyFont="1" applyFill="1" applyBorder="1" applyAlignment="1">
      <alignment horizontal="center" vertical="center"/>
    </xf>
    <xf numFmtId="2" fontId="5" fillId="6" borderId="34" xfId="1" applyNumberFormat="1" applyFont="1" applyFill="1" applyBorder="1" applyAlignment="1">
      <alignment horizontal="center" vertical="center"/>
    </xf>
    <xf numFmtId="1" fontId="5" fillId="0" borderId="139" xfId="0" applyNumberFormat="1" applyFont="1" applyBorder="1" applyAlignment="1">
      <alignment horizontal="center" vertical="center"/>
    </xf>
    <xf numFmtId="2" fontId="5" fillId="6" borderId="34" xfId="0" applyNumberFormat="1" applyFont="1" applyFill="1" applyBorder="1" applyAlignment="1">
      <alignment horizontal="center" vertical="center"/>
    </xf>
    <xf numFmtId="2" fontId="5" fillId="6" borderId="139" xfId="0" applyNumberFormat="1" applyFont="1" applyFill="1" applyBorder="1" applyAlignment="1">
      <alignment horizontal="center" vertical="center"/>
    </xf>
    <xf numFmtId="2" fontId="5" fillId="6" borderId="84" xfId="0" applyNumberFormat="1" applyFont="1" applyFill="1" applyBorder="1" applyAlignment="1">
      <alignment horizontal="center" vertical="center"/>
    </xf>
    <xf numFmtId="1" fontId="5" fillId="0" borderId="84" xfId="0" applyNumberFormat="1" applyFont="1" applyBorder="1" applyAlignment="1">
      <alignment horizontal="center" vertical="center"/>
    </xf>
    <xf numFmtId="1" fontId="5" fillId="6" borderId="139" xfId="0" applyNumberFormat="1" applyFont="1" applyFill="1" applyBorder="1" applyAlignment="1">
      <alignment horizontal="center" vertical="center"/>
    </xf>
    <xf numFmtId="167" fontId="5" fillId="6" borderId="133" xfId="0" applyNumberFormat="1" applyFont="1" applyFill="1" applyBorder="1" applyAlignment="1">
      <alignment horizontal="center" vertical="center"/>
    </xf>
    <xf numFmtId="167" fontId="5" fillId="6" borderId="34" xfId="0" applyNumberFormat="1" applyFont="1" applyFill="1" applyBorder="1" applyAlignment="1">
      <alignment horizontal="center" vertical="center"/>
    </xf>
    <xf numFmtId="164" fontId="5" fillId="0" borderId="135" xfId="1" applyNumberFormat="1" applyFont="1" applyBorder="1" applyAlignment="1">
      <alignment horizontal="center" vertical="center"/>
    </xf>
    <xf numFmtId="168" fontId="5" fillId="0" borderId="133" xfId="0" applyNumberFormat="1" applyFont="1" applyBorder="1" applyAlignment="1">
      <alignment horizontal="center" vertical="center"/>
    </xf>
    <xf numFmtId="169" fontId="5" fillId="0" borderId="13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64" fontId="5" fillId="0" borderId="133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0" fontId="9" fillId="0" borderId="140" xfId="3" applyFont="1" applyBorder="1" applyAlignment="1">
      <alignment vertical="center"/>
    </xf>
    <xf numFmtId="164" fontId="9" fillId="0" borderId="140" xfId="3" applyNumberFormat="1" applyFont="1" applyBorder="1" applyAlignment="1">
      <alignment vertical="center"/>
    </xf>
    <xf numFmtId="167" fontId="5" fillId="0" borderId="133" xfId="0" applyNumberFormat="1" applyFont="1" applyBorder="1" applyAlignment="1">
      <alignment horizontal="center" vertical="center"/>
    </xf>
    <xf numFmtId="167" fontId="5" fillId="0" borderId="34" xfId="0" applyNumberFormat="1" applyFont="1" applyBorder="1" applyAlignment="1">
      <alignment horizontal="center" vertical="center"/>
    </xf>
    <xf numFmtId="1" fontId="18" fillId="0" borderId="139" xfId="0" applyNumberFormat="1" applyFont="1" applyBorder="1" applyAlignment="1">
      <alignment horizontal="center" vertical="center"/>
    </xf>
    <xf numFmtId="164" fontId="5" fillId="6" borderId="133" xfId="0" applyNumberFormat="1" applyFont="1" applyFill="1" applyBorder="1" applyAlignment="1">
      <alignment horizontal="center" vertical="center"/>
    </xf>
    <xf numFmtId="164" fontId="9" fillId="0" borderId="140" xfId="3" applyNumberFormat="1" applyFont="1" applyBorder="1" applyAlignment="1">
      <alignment horizontal="center" vertical="center"/>
    </xf>
    <xf numFmtId="0" fontId="5" fillId="0" borderId="18" xfId="3" applyFont="1" applyBorder="1" applyAlignment="1">
      <alignment horizontal="left" vertical="center"/>
    </xf>
    <xf numFmtId="0" fontId="5" fillId="0" borderId="0" xfId="3" applyFont="1" applyBorder="1" applyAlignment="1">
      <alignment horizontal="left" vertical="center"/>
    </xf>
    <xf numFmtId="0" fontId="5" fillId="0" borderId="19" xfId="3" applyFont="1" applyBorder="1" applyAlignment="1">
      <alignment horizontal="left" vertical="center"/>
    </xf>
    <xf numFmtId="0" fontId="5" fillId="0" borderId="72" xfId="1" applyFont="1" applyBorder="1" applyAlignment="1">
      <alignment horizontal="left" vertical="center"/>
    </xf>
    <xf numFmtId="0" fontId="5" fillId="0" borderId="73" xfId="1" applyFont="1" applyBorder="1" applyAlignment="1">
      <alignment horizontal="left" vertical="center"/>
    </xf>
    <xf numFmtId="0" fontId="5" fillId="0" borderId="79" xfId="1" applyFont="1" applyBorder="1" applyAlignment="1">
      <alignment horizontal="left" vertical="center"/>
    </xf>
    <xf numFmtId="0" fontId="5" fillId="0" borderId="107" xfId="1" applyFont="1" applyBorder="1" applyAlignment="1">
      <alignment horizontal="left" vertical="center"/>
    </xf>
    <xf numFmtId="0" fontId="5" fillId="0" borderId="55" xfId="3" applyFont="1" applyBorder="1" applyAlignment="1">
      <alignment horizontal="left" vertical="center"/>
    </xf>
    <xf numFmtId="0" fontId="5" fillId="0" borderId="56" xfId="3" applyFont="1" applyBorder="1" applyAlignment="1">
      <alignment horizontal="left" vertical="center"/>
    </xf>
    <xf numFmtId="0" fontId="5" fillId="0" borderId="57" xfId="3" applyFont="1" applyBorder="1" applyAlignment="1">
      <alignment horizontal="left" vertical="center"/>
    </xf>
    <xf numFmtId="0" fontId="5" fillId="0" borderId="32" xfId="3" applyFont="1" applyBorder="1" applyAlignment="1">
      <alignment horizontal="left" vertical="center"/>
    </xf>
    <xf numFmtId="0" fontId="5" fillId="0" borderId="33" xfId="3" applyFont="1" applyBorder="1" applyAlignment="1">
      <alignment horizontal="left" vertical="center"/>
    </xf>
    <xf numFmtId="0" fontId="5" fillId="0" borderId="54" xfId="3" applyFont="1" applyBorder="1" applyAlignment="1">
      <alignment horizontal="left" vertical="center"/>
    </xf>
    <xf numFmtId="0" fontId="5" fillId="0" borderId="58" xfId="3" applyFont="1" applyBorder="1" applyAlignment="1">
      <alignment horizontal="left" vertical="center"/>
    </xf>
    <xf numFmtId="0" fontId="5" fillId="0" borderId="59" xfId="3" applyFont="1" applyBorder="1" applyAlignment="1">
      <alignment horizontal="left" vertical="center"/>
    </xf>
    <xf numFmtId="0" fontId="5" fillId="0" borderId="60" xfId="3" applyFont="1" applyBorder="1" applyAlignment="1">
      <alignment horizontal="left" vertical="center"/>
    </xf>
    <xf numFmtId="0" fontId="5" fillId="0" borderId="55" xfId="3" applyFont="1" applyFill="1" applyBorder="1" applyAlignment="1">
      <alignment horizontal="left" vertical="center"/>
    </xf>
    <xf numFmtId="0" fontId="5" fillId="0" borderId="56" xfId="3" applyFont="1" applyFill="1" applyBorder="1" applyAlignment="1">
      <alignment horizontal="left" vertical="center"/>
    </xf>
    <xf numFmtId="0" fontId="5" fillId="0" borderId="57" xfId="3" applyFont="1" applyFill="1" applyBorder="1" applyAlignment="1">
      <alignment horizontal="left" vertical="center"/>
    </xf>
    <xf numFmtId="0" fontId="11" fillId="0" borderId="75" xfId="1" applyFont="1" applyFill="1" applyBorder="1" applyAlignment="1">
      <alignment horizontal="left" vertical="center"/>
    </xf>
    <xf numFmtId="0" fontId="11" fillId="0" borderId="76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11" fillId="0" borderId="24" xfId="1" applyFont="1" applyBorder="1" applyAlignment="1">
      <alignment horizontal="left" vertical="center"/>
    </xf>
    <xf numFmtId="0" fontId="11" fillId="0" borderId="25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5" fillId="0" borderId="32" xfId="3" applyFont="1" applyFill="1" applyBorder="1" applyAlignment="1">
      <alignment horizontal="left" vertical="center"/>
    </xf>
    <xf numFmtId="0" fontId="5" fillId="0" borderId="33" xfId="3" applyFont="1" applyFill="1" applyBorder="1" applyAlignment="1">
      <alignment horizontal="left" vertical="center"/>
    </xf>
    <xf numFmtId="0" fontId="5" fillId="0" borderId="54" xfId="3" applyFont="1" applyFill="1" applyBorder="1" applyAlignment="1">
      <alignment horizontal="left" vertical="center"/>
    </xf>
    <xf numFmtId="0" fontId="5" fillId="0" borderId="58" xfId="3" applyFont="1" applyFill="1" applyBorder="1" applyAlignment="1">
      <alignment horizontal="left" vertical="center"/>
    </xf>
    <xf numFmtId="0" fontId="5" fillId="0" borderId="59" xfId="3" applyFont="1" applyFill="1" applyBorder="1" applyAlignment="1">
      <alignment horizontal="left" vertical="center"/>
    </xf>
    <xf numFmtId="0" fontId="5" fillId="0" borderId="60" xfId="3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0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5" fillId="0" borderId="64" xfId="3" applyFont="1" applyBorder="1" applyAlignment="1">
      <alignment horizontal="left" vertical="center"/>
    </xf>
    <xf numFmtId="0" fontId="5" fillId="0" borderId="65" xfId="3" applyFont="1" applyBorder="1" applyAlignment="1">
      <alignment horizontal="left" vertical="center"/>
    </xf>
    <xf numFmtId="0" fontId="5" fillId="0" borderId="66" xfId="3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75" xfId="0" applyFont="1" applyBorder="1" applyAlignment="1">
      <alignment horizontal="left" vertical="top" wrapText="1"/>
    </xf>
    <xf numFmtId="0" fontId="8" fillId="0" borderId="76" xfId="0" applyFont="1" applyBorder="1" applyAlignment="1">
      <alignment horizontal="left" vertical="top" wrapText="1"/>
    </xf>
    <xf numFmtId="0" fontId="8" fillId="0" borderId="77" xfId="0" applyFont="1" applyBorder="1" applyAlignment="1">
      <alignment horizontal="left" vertical="top" wrapText="1"/>
    </xf>
    <xf numFmtId="0" fontId="5" fillId="0" borderId="75" xfId="3" applyFont="1" applyBorder="1" applyAlignment="1">
      <alignment horizontal="left" vertical="center"/>
    </xf>
    <xf numFmtId="0" fontId="5" fillId="0" borderId="76" xfId="3" applyFont="1" applyBorder="1" applyAlignment="1">
      <alignment horizontal="left" vertical="center"/>
    </xf>
    <xf numFmtId="0" fontId="5" fillId="0" borderId="77" xfId="3" applyFont="1" applyBorder="1" applyAlignment="1">
      <alignment horizontal="left" vertical="center"/>
    </xf>
    <xf numFmtId="0" fontId="9" fillId="0" borderId="13" xfId="3" applyFont="1" applyFill="1" applyBorder="1" applyAlignment="1">
      <alignment horizontal="left" vertical="center"/>
    </xf>
    <xf numFmtId="0" fontId="9" fillId="0" borderId="1" xfId="3" applyFont="1" applyFill="1" applyBorder="1" applyAlignment="1">
      <alignment horizontal="left" vertical="center"/>
    </xf>
    <xf numFmtId="0" fontId="9" fillId="0" borderId="85" xfId="3" applyFont="1" applyFill="1" applyBorder="1" applyAlignment="1">
      <alignment horizontal="left" vertical="center"/>
    </xf>
    <xf numFmtId="0" fontId="9" fillId="0" borderId="86" xfId="3" applyFont="1" applyFill="1" applyBorder="1" applyAlignment="1">
      <alignment horizontal="left" vertical="center"/>
    </xf>
    <xf numFmtId="0" fontId="9" fillId="0" borderId="41" xfId="3" applyFont="1" applyFill="1" applyBorder="1" applyAlignment="1">
      <alignment horizontal="left" vertical="center"/>
    </xf>
    <xf numFmtId="0" fontId="9" fillId="0" borderId="6" xfId="3" applyFont="1" applyFill="1" applyBorder="1" applyAlignment="1">
      <alignment horizontal="left" vertical="center"/>
    </xf>
    <xf numFmtId="0" fontId="5" fillId="0" borderId="136" xfId="1" applyFont="1" applyBorder="1" applyAlignment="1">
      <alignment horizontal="left" vertical="center"/>
    </xf>
    <xf numFmtId="0" fontId="5" fillId="0" borderId="133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37" xfId="1" applyFont="1" applyBorder="1" applyAlignment="1">
      <alignment horizontal="left" vertical="center"/>
    </xf>
    <xf numFmtId="0" fontId="5" fillId="0" borderId="135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139" xfId="1" applyFont="1" applyBorder="1" applyAlignment="1">
      <alignment horizontal="left" vertical="center"/>
    </xf>
    <xf numFmtId="0" fontId="5" fillId="0" borderId="32" xfId="1" applyFont="1" applyBorder="1" applyAlignment="1">
      <alignment horizontal="left" vertical="center"/>
    </xf>
    <xf numFmtId="0" fontId="5" fillId="0" borderId="134" xfId="1" applyFont="1" applyBorder="1" applyAlignment="1">
      <alignment horizontal="left" vertical="center"/>
    </xf>
    <xf numFmtId="0" fontId="4" fillId="4" borderId="75" xfId="0" applyFont="1" applyFill="1" applyBorder="1" applyAlignment="1">
      <alignment horizontal="center" vertical="center"/>
    </xf>
    <xf numFmtId="0" fontId="4" fillId="4" borderId="76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left" vertical="center"/>
    </xf>
    <xf numFmtId="0" fontId="7" fillId="4" borderId="76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5" fillId="0" borderId="15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</cellXfs>
  <cellStyles count="6">
    <cellStyle name="Normal" xfId="0" builtinId="0"/>
    <cellStyle name="Normal 2 14" xfId="1"/>
    <cellStyle name="Normal 2 2" xfId="4"/>
    <cellStyle name="Normal 2 2 10" xfId="2"/>
    <cellStyle name="Normal 3 2" xfId="5"/>
    <cellStyle name="Normal 7" xfId="3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13</xdr:col>
      <xdr:colOff>27596</xdr:colOff>
      <xdr:row>27</xdr:row>
      <xdr:rowOff>27946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42875"/>
          <a:ext cx="7828571" cy="5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28</xdr:row>
      <xdr:rowOff>133350</xdr:rowOff>
    </xdr:from>
    <xdr:to>
      <xdr:col>9</xdr:col>
      <xdr:colOff>447675</xdr:colOff>
      <xdr:row>47</xdr:row>
      <xdr:rowOff>180975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50" y="5467350"/>
          <a:ext cx="5876925" cy="3667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13</xdr:col>
      <xdr:colOff>371200</xdr:colOff>
      <xdr:row>43</xdr:row>
      <xdr:rowOff>190190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905500"/>
          <a:ext cx="2200000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showGridLines="0" topLeftCell="A3" zoomScale="95" zoomScaleNormal="110" workbookViewId="0">
      <pane ySplit="3" topLeftCell="A12" activePane="bottomLeft" state="frozen"/>
      <selection activeCell="A3" sqref="A3"/>
      <selection pane="bottomLeft" activeCell="I9" sqref="I9"/>
    </sheetView>
  </sheetViews>
  <sheetFormatPr defaultRowHeight="12.75"/>
  <cols>
    <col min="1" max="1" width="0.7109375" style="1" customWidth="1"/>
    <col min="2" max="2" width="10.85546875" style="1" customWidth="1"/>
    <col min="3" max="3" width="27.85546875" style="1" customWidth="1"/>
    <col min="4" max="5" width="10.5703125" style="1" hidden="1" customWidth="1"/>
    <col min="6" max="6" width="15.42578125" style="1" hidden="1" customWidth="1"/>
    <col min="7" max="7" width="10.28515625" style="1" bestFit="1" customWidth="1"/>
    <col min="8" max="10" width="10.28515625" style="1" customWidth="1"/>
    <col min="11" max="11" width="10.28515625" style="1" bestFit="1" customWidth="1"/>
    <col min="12" max="12" width="2.7109375" style="1" customWidth="1"/>
    <col min="13" max="13" width="12.5703125" style="1" customWidth="1"/>
    <col min="14" max="14" width="12.85546875" style="1" customWidth="1"/>
    <col min="15" max="15" width="12.42578125" style="1" customWidth="1"/>
    <col min="16" max="16" width="13.140625" style="1" customWidth="1"/>
    <col min="17" max="17" width="3.42578125" style="1" customWidth="1"/>
    <col min="18" max="18" width="12.85546875" style="1" customWidth="1"/>
    <col min="19" max="235" width="9.140625" style="1"/>
    <col min="236" max="236" width="38.140625" style="1" bestFit="1" customWidth="1"/>
    <col min="237" max="238" width="9.140625" style="1"/>
    <col min="239" max="239" width="10.85546875" style="1" bestFit="1" customWidth="1"/>
    <col min="240" max="491" width="9.140625" style="1"/>
    <col min="492" max="492" width="38.140625" style="1" bestFit="1" customWidth="1"/>
    <col min="493" max="494" width="9.140625" style="1"/>
    <col min="495" max="495" width="10.85546875" style="1" bestFit="1" customWidth="1"/>
    <col min="496" max="747" width="9.140625" style="1"/>
    <col min="748" max="748" width="38.140625" style="1" bestFit="1" customWidth="1"/>
    <col min="749" max="750" width="9.140625" style="1"/>
    <col min="751" max="751" width="10.85546875" style="1" bestFit="1" customWidth="1"/>
    <col min="752" max="1003" width="9.140625" style="1"/>
    <col min="1004" max="1004" width="38.140625" style="1" bestFit="1" customWidth="1"/>
    <col min="1005" max="1006" width="9.140625" style="1"/>
    <col min="1007" max="1007" width="10.85546875" style="1" bestFit="1" customWidth="1"/>
    <col min="1008" max="1259" width="9.140625" style="1"/>
    <col min="1260" max="1260" width="38.140625" style="1" bestFit="1" customWidth="1"/>
    <col min="1261" max="1262" width="9.140625" style="1"/>
    <col min="1263" max="1263" width="10.85546875" style="1" bestFit="1" customWidth="1"/>
    <col min="1264" max="1515" width="9.140625" style="1"/>
    <col min="1516" max="1516" width="38.140625" style="1" bestFit="1" customWidth="1"/>
    <col min="1517" max="1518" width="9.140625" style="1"/>
    <col min="1519" max="1519" width="10.85546875" style="1" bestFit="1" customWidth="1"/>
    <col min="1520" max="1771" width="9.140625" style="1"/>
    <col min="1772" max="1772" width="38.140625" style="1" bestFit="1" customWidth="1"/>
    <col min="1773" max="1774" width="9.140625" style="1"/>
    <col min="1775" max="1775" width="10.85546875" style="1" bestFit="1" customWidth="1"/>
    <col min="1776" max="2027" width="9.140625" style="1"/>
    <col min="2028" max="2028" width="38.140625" style="1" bestFit="1" customWidth="1"/>
    <col min="2029" max="2030" width="9.140625" style="1"/>
    <col min="2031" max="2031" width="10.85546875" style="1" bestFit="1" customWidth="1"/>
    <col min="2032" max="2283" width="9.140625" style="1"/>
    <col min="2284" max="2284" width="38.140625" style="1" bestFit="1" customWidth="1"/>
    <col min="2285" max="2286" width="9.140625" style="1"/>
    <col min="2287" max="2287" width="10.85546875" style="1" bestFit="1" customWidth="1"/>
    <col min="2288" max="2539" width="9.140625" style="1"/>
    <col min="2540" max="2540" width="38.140625" style="1" bestFit="1" customWidth="1"/>
    <col min="2541" max="2542" width="9.140625" style="1"/>
    <col min="2543" max="2543" width="10.85546875" style="1" bestFit="1" customWidth="1"/>
    <col min="2544" max="2795" width="9.140625" style="1"/>
    <col min="2796" max="2796" width="38.140625" style="1" bestFit="1" customWidth="1"/>
    <col min="2797" max="2798" width="9.140625" style="1"/>
    <col min="2799" max="2799" width="10.85546875" style="1" bestFit="1" customWidth="1"/>
    <col min="2800" max="3051" width="9.140625" style="1"/>
    <col min="3052" max="3052" width="38.140625" style="1" bestFit="1" customWidth="1"/>
    <col min="3053" max="3054" width="9.140625" style="1"/>
    <col min="3055" max="3055" width="10.85546875" style="1" bestFit="1" customWidth="1"/>
    <col min="3056" max="3307" width="9.140625" style="1"/>
    <col min="3308" max="3308" width="38.140625" style="1" bestFit="1" customWidth="1"/>
    <col min="3309" max="3310" width="9.140625" style="1"/>
    <col min="3311" max="3311" width="10.85546875" style="1" bestFit="1" customWidth="1"/>
    <col min="3312" max="3563" width="9.140625" style="1"/>
    <col min="3564" max="3564" width="38.140625" style="1" bestFit="1" customWidth="1"/>
    <col min="3565" max="3566" width="9.140625" style="1"/>
    <col min="3567" max="3567" width="10.85546875" style="1" bestFit="1" customWidth="1"/>
    <col min="3568" max="3819" width="9.140625" style="1"/>
    <col min="3820" max="3820" width="38.140625" style="1" bestFit="1" customWidth="1"/>
    <col min="3821" max="3822" width="9.140625" style="1"/>
    <col min="3823" max="3823" width="10.85546875" style="1" bestFit="1" customWidth="1"/>
    <col min="3824" max="4075" width="9.140625" style="1"/>
    <col min="4076" max="4076" width="38.140625" style="1" bestFit="1" customWidth="1"/>
    <col min="4077" max="4078" width="9.140625" style="1"/>
    <col min="4079" max="4079" width="10.85546875" style="1" bestFit="1" customWidth="1"/>
    <col min="4080" max="4331" width="9.140625" style="1"/>
    <col min="4332" max="4332" width="38.140625" style="1" bestFit="1" customWidth="1"/>
    <col min="4333" max="4334" width="9.140625" style="1"/>
    <col min="4335" max="4335" width="10.85546875" style="1" bestFit="1" customWidth="1"/>
    <col min="4336" max="4587" width="9.140625" style="1"/>
    <col min="4588" max="4588" width="38.140625" style="1" bestFit="1" customWidth="1"/>
    <col min="4589" max="4590" width="9.140625" style="1"/>
    <col min="4591" max="4591" width="10.85546875" style="1" bestFit="1" customWidth="1"/>
    <col min="4592" max="4843" width="9.140625" style="1"/>
    <col min="4844" max="4844" width="38.140625" style="1" bestFit="1" customWidth="1"/>
    <col min="4845" max="4846" width="9.140625" style="1"/>
    <col min="4847" max="4847" width="10.85546875" style="1" bestFit="1" customWidth="1"/>
    <col min="4848" max="5099" width="9.140625" style="1"/>
    <col min="5100" max="5100" width="38.140625" style="1" bestFit="1" customWidth="1"/>
    <col min="5101" max="5102" width="9.140625" style="1"/>
    <col min="5103" max="5103" width="10.85546875" style="1" bestFit="1" customWidth="1"/>
    <col min="5104" max="5355" width="9.140625" style="1"/>
    <col min="5356" max="5356" width="38.140625" style="1" bestFit="1" customWidth="1"/>
    <col min="5357" max="5358" width="9.140625" style="1"/>
    <col min="5359" max="5359" width="10.85546875" style="1" bestFit="1" customWidth="1"/>
    <col min="5360" max="5611" width="9.140625" style="1"/>
    <col min="5612" max="5612" width="38.140625" style="1" bestFit="1" customWidth="1"/>
    <col min="5613" max="5614" width="9.140625" style="1"/>
    <col min="5615" max="5615" width="10.85546875" style="1" bestFit="1" customWidth="1"/>
    <col min="5616" max="5867" width="9.140625" style="1"/>
    <col min="5868" max="5868" width="38.140625" style="1" bestFit="1" customWidth="1"/>
    <col min="5869" max="5870" width="9.140625" style="1"/>
    <col min="5871" max="5871" width="10.85546875" style="1" bestFit="1" customWidth="1"/>
    <col min="5872" max="6123" width="9.140625" style="1"/>
    <col min="6124" max="6124" width="38.140625" style="1" bestFit="1" customWidth="1"/>
    <col min="6125" max="6126" width="9.140625" style="1"/>
    <col min="6127" max="6127" width="10.85546875" style="1" bestFit="1" customWidth="1"/>
    <col min="6128" max="6379" width="9.140625" style="1"/>
    <col min="6380" max="6380" width="38.140625" style="1" bestFit="1" customWidth="1"/>
    <col min="6381" max="6382" width="9.140625" style="1"/>
    <col min="6383" max="6383" width="10.85546875" style="1" bestFit="1" customWidth="1"/>
    <col min="6384" max="6635" width="9.140625" style="1"/>
    <col min="6636" max="6636" width="38.140625" style="1" bestFit="1" customWidth="1"/>
    <col min="6637" max="6638" width="9.140625" style="1"/>
    <col min="6639" max="6639" width="10.85546875" style="1" bestFit="1" customWidth="1"/>
    <col min="6640" max="6891" width="9.140625" style="1"/>
    <col min="6892" max="6892" width="38.140625" style="1" bestFit="1" customWidth="1"/>
    <col min="6893" max="6894" width="9.140625" style="1"/>
    <col min="6895" max="6895" width="10.85546875" style="1" bestFit="1" customWidth="1"/>
    <col min="6896" max="7147" width="9.140625" style="1"/>
    <col min="7148" max="7148" width="38.140625" style="1" bestFit="1" customWidth="1"/>
    <col min="7149" max="7150" width="9.140625" style="1"/>
    <col min="7151" max="7151" width="10.85546875" style="1" bestFit="1" customWidth="1"/>
    <col min="7152" max="7403" width="9.140625" style="1"/>
    <col min="7404" max="7404" width="38.140625" style="1" bestFit="1" customWidth="1"/>
    <col min="7405" max="7406" width="9.140625" style="1"/>
    <col min="7407" max="7407" width="10.85546875" style="1" bestFit="1" customWidth="1"/>
    <col min="7408" max="7659" width="9.140625" style="1"/>
    <col min="7660" max="7660" width="38.140625" style="1" bestFit="1" customWidth="1"/>
    <col min="7661" max="7662" width="9.140625" style="1"/>
    <col min="7663" max="7663" width="10.85546875" style="1" bestFit="1" customWidth="1"/>
    <col min="7664" max="7915" width="9.140625" style="1"/>
    <col min="7916" max="7916" width="38.140625" style="1" bestFit="1" customWidth="1"/>
    <col min="7917" max="7918" width="9.140625" style="1"/>
    <col min="7919" max="7919" width="10.85546875" style="1" bestFit="1" customWidth="1"/>
    <col min="7920" max="8171" width="9.140625" style="1"/>
    <col min="8172" max="8172" width="38.140625" style="1" bestFit="1" customWidth="1"/>
    <col min="8173" max="8174" width="9.140625" style="1"/>
    <col min="8175" max="8175" width="10.85546875" style="1" bestFit="1" customWidth="1"/>
    <col min="8176" max="8427" width="9.140625" style="1"/>
    <col min="8428" max="8428" width="38.140625" style="1" bestFit="1" customWidth="1"/>
    <col min="8429" max="8430" width="9.140625" style="1"/>
    <col min="8431" max="8431" width="10.85546875" style="1" bestFit="1" customWidth="1"/>
    <col min="8432" max="8683" width="9.140625" style="1"/>
    <col min="8684" max="8684" width="38.140625" style="1" bestFit="1" customWidth="1"/>
    <col min="8685" max="8686" width="9.140625" style="1"/>
    <col min="8687" max="8687" width="10.85546875" style="1" bestFit="1" customWidth="1"/>
    <col min="8688" max="8939" width="9.140625" style="1"/>
    <col min="8940" max="8940" width="38.140625" style="1" bestFit="1" customWidth="1"/>
    <col min="8941" max="8942" width="9.140625" style="1"/>
    <col min="8943" max="8943" width="10.85546875" style="1" bestFit="1" customWidth="1"/>
    <col min="8944" max="9195" width="9.140625" style="1"/>
    <col min="9196" max="9196" width="38.140625" style="1" bestFit="1" customWidth="1"/>
    <col min="9197" max="9198" width="9.140625" style="1"/>
    <col min="9199" max="9199" width="10.85546875" style="1" bestFit="1" customWidth="1"/>
    <col min="9200" max="9451" width="9.140625" style="1"/>
    <col min="9452" max="9452" width="38.140625" style="1" bestFit="1" customWidth="1"/>
    <col min="9453" max="9454" width="9.140625" style="1"/>
    <col min="9455" max="9455" width="10.85546875" style="1" bestFit="1" customWidth="1"/>
    <col min="9456" max="9707" width="9.140625" style="1"/>
    <col min="9708" max="9708" width="38.140625" style="1" bestFit="1" customWidth="1"/>
    <col min="9709" max="9710" width="9.140625" style="1"/>
    <col min="9711" max="9711" width="10.85546875" style="1" bestFit="1" customWidth="1"/>
    <col min="9712" max="9963" width="9.140625" style="1"/>
    <col min="9964" max="9964" width="38.140625" style="1" bestFit="1" customWidth="1"/>
    <col min="9965" max="9966" width="9.140625" style="1"/>
    <col min="9967" max="9967" width="10.85546875" style="1" bestFit="1" customWidth="1"/>
    <col min="9968" max="10219" width="9.140625" style="1"/>
    <col min="10220" max="10220" width="38.140625" style="1" bestFit="1" customWidth="1"/>
    <col min="10221" max="10222" width="9.140625" style="1"/>
    <col min="10223" max="10223" width="10.85546875" style="1" bestFit="1" customWidth="1"/>
    <col min="10224" max="10475" width="9.140625" style="1"/>
    <col min="10476" max="10476" width="38.140625" style="1" bestFit="1" customWidth="1"/>
    <col min="10477" max="10478" width="9.140625" style="1"/>
    <col min="10479" max="10479" width="10.85546875" style="1" bestFit="1" customWidth="1"/>
    <col min="10480" max="10731" width="9.140625" style="1"/>
    <col min="10732" max="10732" width="38.140625" style="1" bestFit="1" customWidth="1"/>
    <col min="10733" max="10734" width="9.140625" style="1"/>
    <col min="10735" max="10735" width="10.85546875" style="1" bestFit="1" customWidth="1"/>
    <col min="10736" max="10987" width="9.140625" style="1"/>
    <col min="10988" max="10988" width="38.140625" style="1" bestFit="1" customWidth="1"/>
    <col min="10989" max="10990" width="9.140625" style="1"/>
    <col min="10991" max="10991" width="10.85546875" style="1" bestFit="1" customWidth="1"/>
    <col min="10992" max="11243" width="9.140625" style="1"/>
    <col min="11244" max="11244" width="38.140625" style="1" bestFit="1" customWidth="1"/>
    <col min="11245" max="11246" width="9.140625" style="1"/>
    <col min="11247" max="11247" width="10.85546875" style="1" bestFit="1" customWidth="1"/>
    <col min="11248" max="11499" width="9.140625" style="1"/>
    <col min="11500" max="11500" width="38.140625" style="1" bestFit="1" customWidth="1"/>
    <col min="11501" max="11502" width="9.140625" style="1"/>
    <col min="11503" max="11503" width="10.85546875" style="1" bestFit="1" customWidth="1"/>
    <col min="11504" max="11755" width="9.140625" style="1"/>
    <col min="11756" max="11756" width="38.140625" style="1" bestFit="1" customWidth="1"/>
    <col min="11757" max="11758" width="9.140625" style="1"/>
    <col min="11759" max="11759" width="10.85546875" style="1" bestFit="1" customWidth="1"/>
    <col min="11760" max="12011" width="9.140625" style="1"/>
    <col min="12012" max="12012" width="38.140625" style="1" bestFit="1" customWidth="1"/>
    <col min="12013" max="12014" width="9.140625" style="1"/>
    <col min="12015" max="12015" width="10.85546875" style="1" bestFit="1" customWidth="1"/>
    <col min="12016" max="12267" width="9.140625" style="1"/>
    <col min="12268" max="12268" width="38.140625" style="1" bestFit="1" customWidth="1"/>
    <col min="12269" max="12270" width="9.140625" style="1"/>
    <col min="12271" max="12271" width="10.85546875" style="1" bestFit="1" customWidth="1"/>
    <col min="12272" max="12523" width="9.140625" style="1"/>
    <col min="12524" max="12524" width="38.140625" style="1" bestFit="1" customWidth="1"/>
    <col min="12525" max="12526" width="9.140625" style="1"/>
    <col min="12527" max="12527" width="10.85546875" style="1" bestFit="1" customWidth="1"/>
    <col min="12528" max="12779" width="9.140625" style="1"/>
    <col min="12780" max="12780" width="38.140625" style="1" bestFit="1" customWidth="1"/>
    <col min="12781" max="12782" width="9.140625" style="1"/>
    <col min="12783" max="12783" width="10.85546875" style="1" bestFit="1" customWidth="1"/>
    <col min="12784" max="13035" width="9.140625" style="1"/>
    <col min="13036" max="13036" width="38.140625" style="1" bestFit="1" customWidth="1"/>
    <col min="13037" max="13038" width="9.140625" style="1"/>
    <col min="13039" max="13039" width="10.85546875" style="1" bestFit="1" customWidth="1"/>
    <col min="13040" max="13291" width="9.140625" style="1"/>
    <col min="13292" max="13292" width="38.140625" style="1" bestFit="1" customWidth="1"/>
    <col min="13293" max="13294" width="9.140625" style="1"/>
    <col min="13295" max="13295" width="10.85546875" style="1" bestFit="1" customWidth="1"/>
    <col min="13296" max="13547" width="9.140625" style="1"/>
    <col min="13548" max="13548" width="38.140625" style="1" bestFit="1" customWidth="1"/>
    <col min="13549" max="13550" width="9.140625" style="1"/>
    <col min="13551" max="13551" width="10.85546875" style="1" bestFit="1" customWidth="1"/>
    <col min="13552" max="13803" width="9.140625" style="1"/>
    <col min="13804" max="13804" width="38.140625" style="1" bestFit="1" customWidth="1"/>
    <col min="13805" max="13806" width="9.140625" style="1"/>
    <col min="13807" max="13807" width="10.85546875" style="1" bestFit="1" customWidth="1"/>
    <col min="13808" max="14059" width="9.140625" style="1"/>
    <col min="14060" max="14060" width="38.140625" style="1" bestFit="1" customWidth="1"/>
    <col min="14061" max="14062" width="9.140625" style="1"/>
    <col min="14063" max="14063" width="10.85546875" style="1" bestFit="1" customWidth="1"/>
    <col min="14064" max="14315" width="9.140625" style="1"/>
    <col min="14316" max="14316" width="38.140625" style="1" bestFit="1" customWidth="1"/>
    <col min="14317" max="14318" width="9.140625" style="1"/>
    <col min="14319" max="14319" width="10.85546875" style="1" bestFit="1" customWidth="1"/>
    <col min="14320" max="14571" width="9.140625" style="1"/>
    <col min="14572" max="14572" width="38.140625" style="1" bestFit="1" customWidth="1"/>
    <col min="14573" max="14574" width="9.140625" style="1"/>
    <col min="14575" max="14575" width="10.85546875" style="1" bestFit="1" customWidth="1"/>
    <col min="14576" max="14827" width="9.140625" style="1"/>
    <col min="14828" max="14828" width="38.140625" style="1" bestFit="1" customWidth="1"/>
    <col min="14829" max="14830" width="9.140625" style="1"/>
    <col min="14831" max="14831" width="10.85546875" style="1" bestFit="1" customWidth="1"/>
    <col min="14832" max="15083" width="9.140625" style="1"/>
    <col min="15084" max="15084" width="38.140625" style="1" bestFit="1" customWidth="1"/>
    <col min="15085" max="15086" width="9.140625" style="1"/>
    <col min="15087" max="15087" width="10.85546875" style="1" bestFit="1" customWidth="1"/>
    <col min="15088" max="15339" width="9.140625" style="1"/>
    <col min="15340" max="15340" width="38.140625" style="1" bestFit="1" customWidth="1"/>
    <col min="15341" max="15342" width="9.140625" style="1"/>
    <col min="15343" max="15343" width="10.85546875" style="1" bestFit="1" customWidth="1"/>
    <col min="15344" max="15595" width="9.140625" style="1"/>
    <col min="15596" max="15596" width="38.140625" style="1" bestFit="1" customWidth="1"/>
    <col min="15597" max="15598" width="9.140625" style="1"/>
    <col min="15599" max="15599" width="10.85546875" style="1" bestFit="1" customWidth="1"/>
    <col min="15600" max="15851" width="9.140625" style="1"/>
    <col min="15852" max="15852" width="38.140625" style="1" bestFit="1" customWidth="1"/>
    <col min="15853" max="15854" width="9.140625" style="1"/>
    <col min="15855" max="15855" width="10.85546875" style="1" bestFit="1" customWidth="1"/>
    <col min="15856" max="16107" width="9.140625" style="1"/>
    <col min="16108" max="16108" width="38.140625" style="1" bestFit="1" customWidth="1"/>
    <col min="16109" max="16110" width="9.140625" style="1"/>
    <col min="16111" max="16111" width="10.85546875" style="1" bestFit="1" customWidth="1"/>
    <col min="16112" max="16384" width="9.140625" style="1"/>
  </cols>
  <sheetData>
    <row r="1" spans="2:21" ht="3.75" customHeight="1" thickBot="1">
      <c r="B1" s="2"/>
      <c r="C1" s="2"/>
      <c r="D1" s="2"/>
      <c r="E1" s="2"/>
      <c r="F1" s="2"/>
      <c r="G1" s="2"/>
      <c r="H1" s="2"/>
    </row>
    <row r="2" spans="2:21" ht="30.75" customHeight="1" thickBot="1">
      <c r="B2" s="390" t="s">
        <v>54</v>
      </c>
      <c r="C2" s="391"/>
      <c r="D2" s="391"/>
      <c r="E2" s="391"/>
      <c r="F2" s="391"/>
      <c r="G2" s="391"/>
      <c r="H2" s="391"/>
      <c r="I2" s="11"/>
      <c r="J2" s="11"/>
      <c r="K2" s="12"/>
    </row>
    <row r="3" spans="2:21" ht="24.75" customHeight="1" thickBot="1">
      <c r="B3" s="394" t="s">
        <v>28</v>
      </c>
      <c r="C3" s="395"/>
      <c r="D3" s="395"/>
      <c r="E3" s="395"/>
      <c r="F3" s="395"/>
      <c r="G3" s="395"/>
      <c r="H3" s="395"/>
      <c r="I3" s="13"/>
      <c r="J3" s="13"/>
      <c r="K3" s="13"/>
      <c r="L3" s="150"/>
      <c r="M3" s="154"/>
      <c r="N3" s="155"/>
      <c r="O3" s="155"/>
      <c r="P3" s="156"/>
      <c r="R3" s="148" t="s">
        <v>70</v>
      </c>
    </row>
    <row r="4" spans="2:21" ht="24.75" customHeight="1">
      <c r="B4" s="396" t="s">
        <v>1</v>
      </c>
      <c r="C4" s="398" t="s">
        <v>2</v>
      </c>
      <c r="D4" s="402"/>
      <c r="E4" s="404"/>
      <c r="F4" s="406" t="s">
        <v>53</v>
      </c>
      <c r="G4" s="15" t="s">
        <v>48</v>
      </c>
      <c r="H4" s="15" t="s">
        <v>49</v>
      </c>
      <c r="I4" s="15" t="s">
        <v>50</v>
      </c>
      <c r="J4" s="15" t="s">
        <v>51</v>
      </c>
      <c r="K4" s="201" t="s">
        <v>52</v>
      </c>
      <c r="L4" s="151"/>
      <c r="M4" s="120" t="s">
        <v>63</v>
      </c>
      <c r="N4" s="15" t="s">
        <v>64</v>
      </c>
      <c r="O4" s="15" t="s">
        <v>65</v>
      </c>
      <c r="P4" s="29" t="s">
        <v>66</v>
      </c>
      <c r="R4" s="149" t="s">
        <v>64</v>
      </c>
    </row>
    <row r="5" spans="2:21" ht="24.75" customHeight="1" thickBot="1">
      <c r="B5" s="397"/>
      <c r="C5" s="399"/>
      <c r="D5" s="403"/>
      <c r="E5" s="405"/>
      <c r="F5" s="407"/>
      <c r="G5" s="10"/>
      <c r="H5" s="121" t="s">
        <v>67</v>
      </c>
      <c r="I5" s="157"/>
      <c r="J5" s="10"/>
      <c r="K5" s="202"/>
      <c r="L5" s="151"/>
      <c r="M5" s="153" t="s">
        <v>67</v>
      </c>
      <c r="N5" s="157"/>
      <c r="O5" s="10"/>
      <c r="P5" s="27"/>
      <c r="R5" s="158"/>
      <c r="U5" s="3" t="s">
        <v>3</v>
      </c>
    </row>
    <row r="6" spans="2:21" ht="17.25" customHeight="1">
      <c r="B6" s="48" t="s">
        <v>4</v>
      </c>
      <c r="C6" s="43" t="s">
        <v>5</v>
      </c>
      <c r="D6" s="76"/>
      <c r="E6" s="77"/>
      <c r="F6" s="78">
        <v>0.92</v>
      </c>
      <c r="G6" s="39">
        <v>100</v>
      </c>
      <c r="H6" s="39">
        <v>100</v>
      </c>
      <c r="I6" s="39">
        <v>100</v>
      </c>
      <c r="J6" s="39">
        <v>100</v>
      </c>
      <c r="K6" s="203">
        <v>100</v>
      </c>
      <c r="L6" s="151"/>
      <c r="M6" s="109">
        <v>100</v>
      </c>
      <c r="N6" s="109">
        <v>100</v>
      </c>
      <c r="O6" s="109">
        <v>100</v>
      </c>
      <c r="P6" s="110">
        <v>100</v>
      </c>
      <c r="R6" s="110">
        <v>100</v>
      </c>
    </row>
    <row r="7" spans="2:21" ht="17.25" customHeight="1">
      <c r="B7" s="32">
        <v>150655</v>
      </c>
      <c r="C7" s="44" t="s">
        <v>42</v>
      </c>
      <c r="D7" s="30"/>
      <c r="E7" s="31"/>
      <c r="F7" s="4">
        <v>1.8</v>
      </c>
      <c r="G7" s="79">
        <v>42</v>
      </c>
      <c r="H7" s="79">
        <v>47</v>
      </c>
      <c r="I7" s="79">
        <v>47</v>
      </c>
      <c r="J7" s="79">
        <v>47</v>
      </c>
      <c r="K7" s="204">
        <v>45</v>
      </c>
      <c r="L7" s="151"/>
      <c r="M7" s="79">
        <v>47</v>
      </c>
      <c r="N7" s="79">
        <v>47</v>
      </c>
      <c r="O7" s="79">
        <v>47</v>
      </c>
      <c r="P7" s="80">
        <v>45</v>
      </c>
      <c r="R7" s="112">
        <v>47</v>
      </c>
    </row>
    <row r="8" spans="2:21" ht="17.25" customHeight="1">
      <c r="B8" s="32">
        <v>160007</v>
      </c>
      <c r="C8" s="44" t="s">
        <v>6</v>
      </c>
      <c r="D8" s="30"/>
      <c r="E8" s="31"/>
      <c r="F8" s="4">
        <v>2</v>
      </c>
      <c r="G8" s="79">
        <v>0.37</v>
      </c>
      <c r="H8" s="79">
        <v>0.37</v>
      </c>
      <c r="I8" s="79">
        <v>0.37</v>
      </c>
      <c r="J8" s="79">
        <v>0.37</v>
      </c>
      <c r="K8" s="204">
        <v>5</v>
      </c>
      <c r="L8" s="151"/>
      <c r="M8" s="79">
        <v>0.37</v>
      </c>
      <c r="N8" s="79">
        <v>0.37</v>
      </c>
      <c r="O8" s="79">
        <v>0.37</v>
      </c>
      <c r="P8" s="80">
        <v>5</v>
      </c>
      <c r="R8" s="112">
        <v>0.37</v>
      </c>
    </row>
    <row r="9" spans="2:21" ht="17.25" customHeight="1">
      <c r="B9" s="32" t="s">
        <v>46</v>
      </c>
      <c r="C9" s="44" t="s">
        <v>47</v>
      </c>
      <c r="D9" s="30"/>
      <c r="E9" s="31"/>
      <c r="F9" s="4">
        <v>0.5</v>
      </c>
      <c r="G9" s="79">
        <v>0</v>
      </c>
      <c r="H9" s="79">
        <v>0</v>
      </c>
      <c r="I9" s="79">
        <v>1</v>
      </c>
      <c r="J9" s="79">
        <v>0</v>
      </c>
      <c r="K9" s="204">
        <v>0</v>
      </c>
      <c r="L9" s="151"/>
      <c r="M9" s="79">
        <v>0</v>
      </c>
      <c r="N9" s="79">
        <v>1</v>
      </c>
      <c r="O9" s="79">
        <v>1</v>
      </c>
      <c r="P9" s="80">
        <v>0</v>
      </c>
      <c r="R9" s="112">
        <v>1</v>
      </c>
    </row>
    <row r="10" spans="2:21" ht="17.25" customHeight="1">
      <c r="B10" s="32">
        <v>160514</v>
      </c>
      <c r="C10" s="45" t="s">
        <v>7</v>
      </c>
      <c r="D10" s="30"/>
      <c r="E10" s="31"/>
      <c r="F10" s="4">
        <v>5.6</v>
      </c>
      <c r="G10" s="51">
        <v>4</v>
      </c>
      <c r="H10" s="51">
        <v>4</v>
      </c>
      <c r="I10" s="51">
        <v>4</v>
      </c>
      <c r="J10" s="51">
        <v>4</v>
      </c>
      <c r="K10" s="205">
        <v>4</v>
      </c>
      <c r="L10" s="151"/>
      <c r="M10" s="111">
        <v>4</v>
      </c>
      <c r="N10" s="111">
        <v>4</v>
      </c>
      <c r="O10" s="111">
        <v>4</v>
      </c>
      <c r="P10" s="112">
        <v>4</v>
      </c>
      <c r="R10" s="112">
        <v>4</v>
      </c>
    </row>
    <row r="11" spans="2:21" ht="17.25" customHeight="1">
      <c r="B11" s="32">
        <v>160224</v>
      </c>
      <c r="C11" s="45" t="s">
        <v>8</v>
      </c>
      <c r="D11" s="30"/>
      <c r="E11" s="31"/>
      <c r="F11" s="4">
        <v>0.93</v>
      </c>
      <c r="G11" s="40">
        <v>1</v>
      </c>
      <c r="H11" s="40">
        <v>1</v>
      </c>
      <c r="I11" s="40">
        <v>1</v>
      </c>
      <c r="J11" s="40">
        <v>1</v>
      </c>
      <c r="K11" s="206">
        <v>1</v>
      </c>
      <c r="L11" s="151"/>
      <c r="M11" s="111">
        <v>1</v>
      </c>
      <c r="N11" s="111">
        <v>1</v>
      </c>
      <c r="O11" s="111">
        <v>1</v>
      </c>
      <c r="P11" s="112">
        <v>1</v>
      </c>
      <c r="R11" s="112">
        <v>1</v>
      </c>
    </row>
    <row r="12" spans="2:21" ht="17.25" customHeight="1">
      <c r="B12" s="49">
        <v>160280</v>
      </c>
      <c r="C12" s="46" t="s">
        <v>9</v>
      </c>
      <c r="D12" s="30"/>
      <c r="E12" s="31"/>
      <c r="F12" s="4">
        <v>1.1000000000000001</v>
      </c>
      <c r="G12" s="41">
        <v>2</v>
      </c>
      <c r="H12" s="41">
        <v>2</v>
      </c>
      <c r="I12" s="41">
        <v>2</v>
      </c>
      <c r="J12" s="41">
        <v>2</v>
      </c>
      <c r="K12" s="207">
        <v>2</v>
      </c>
      <c r="L12" s="151"/>
      <c r="M12" s="113">
        <v>2</v>
      </c>
      <c r="N12" s="113">
        <v>2</v>
      </c>
      <c r="O12" s="113">
        <v>2</v>
      </c>
      <c r="P12" s="114">
        <v>2</v>
      </c>
      <c r="R12" s="114">
        <v>2</v>
      </c>
    </row>
    <row r="13" spans="2:21" ht="17.25" customHeight="1">
      <c r="B13" s="32">
        <v>160727</v>
      </c>
      <c r="C13" s="45" t="s">
        <v>43</v>
      </c>
      <c r="D13" s="30"/>
      <c r="E13" s="31"/>
      <c r="F13" s="4">
        <v>1</v>
      </c>
      <c r="G13" s="40">
        <v>1.5</v>
      </c>
      <c r="H13" s="40">
        <v>1.5</v>
      </c>
      <c r="I13" s="40">
        <v>1.5</v>
      </c>
      <c r="J13" s="40">
        <v>1.5</v>
      </c>
      <c r="K13" s="206">
        <v>1.5</v>
      </c>
      <c r="L13" s="151"/>
      <c r="M13" s="111">
        <v>1.5</v>
      </c>
      <c r="N13" s="111">
        <v>1.5</v>
      </c>
      <c r="O13" s="111">
        <v>1.5</v>
      </c>
      <c r="P13" s="112">
        <v>1.5</v>
      </c>
      <c r="R13" s="112">
        <v>1.5</v>
      </c>
    </row>
    <row r="14" spans="2:21" ht="16.5" customHeight="1">
      <c r="B14" s="32">
        <v>160775</v>
      </c>
      <c r="C14" s="45" t="s">
        <v>44</v>
      </c>
      <c r="D14" s="30"/>
      <c r="E14" s="31"/>
      <c r="F14" s="4">
        <v>1.03</v>
      </c>
      <c r="G14" s="40">
        <v>2.5</v>
      </c>
      <c r="H14" s="40">
        <v>2.5</v>
      </c>
      <c r="I14" s="40">
        <v>2.5</v>
      </c>
      <c r="J14" s="40">
        <v>2.5</v>
      </c>
      <c r="K14" s="206">
        <v>2.5</v>
      </c>
      <c r="L14" s="151"/>
      <c r="M14" s="111">
        <v>2.5</v>
      </c>
      <c r="N14" s="111">
        <v>2.5</v>
      </c>
      <c r="O14" s="111">
        <v>2.5</v>
      </c>
      <c r="P14" s="112">
        <v>2.5</v>
      </c>
      <c r="R14" s="112">
        <v>2.5</v>
      </c>
    </row>
    <row r="15" spans="2:21" ht="17.25" customHeight="1" thickBot="1">
      <c r="B15" s="33">
        <v>160825</v>
      </c>
      <c r="C15" s="47" t="s">
        <v>45</v>
      </c>
      <c r="D15" s="34"/>
      <c r="E15" s="35"/>
      <c r="F15" s="36">
        <v>0.97</v>
      </c>
      <c r="G15" s="42">
        <v>1</v>
      </c>
      <c r="H15" s="42">
        <v>1</v>
      </c>
      <c r="I15" s="42">
        <v>1</v>
      </c>
      <c r="J15" s="42">
        <v>1</v>
      </c>
      <c r="K15" s="208">
        <v>1</v>
      </c>
      <c r="L15" s="151"/>
      <c r="M15" s="115">
        <v>1</v>
      </c>
      <c r="N15" s="115">
        <v>1</v>
      </c>
      <c r="O15" s="115">
        <v>1</v>
      </c>
      <c r="P15" s="116">
        <v>1</v>
      </c>
      <c r="R15" s="116">
        <v>1</v>
      </c>
    </row>
    <row r="16" spans="2:21" ht="17.25" customHeight="1">
      <c r="B16" s="73">
        <v>161871</v>
      </c>
      <c r="C16" s="74" t="s">
        <v>24</v>
      </c>
      <c r="D16" s="37"/>
      <c r="E16" s="38"/>
      <c r="F16" s="9">
        <v>1.4</v>
      </c>
      <c r="G16" s="133">
        <v>4.5</v>
      </c>
      <c r="H16" s="134">
        <v>4.5</v>
      </c>
      <c r="I16" s="81">
        <v>3.25</v>
      </c>
      <c r="J16" s="81">
        <v>3.25</v>
      </c>
      <c r="K16" s="209">
        <v>4.5</v>
      </c>
      <c r="L16" s="233"/>
      <c r="M16" s="81">
        <v>4.5</v>
      </c>
      <c r="N16" s="81">
        <v>3.25</v>
      </c>
      <c r="O16" s="81">
        <v>3.9</v>
      </c>
      <c r="P16" s="81">
        <v>4.5</v>
      </c>
      <c r="R16" s="75">
        <v>3.25</v>
      </c>
    </row>
    <row r="17" spans="2:18" ht="17.25" customHeight="1">
      <c r="B17" s="6">
        <v>160907</v>
      </c>
      <c r="C17" s="5" t="s">
        <v>25</v>
      </c>
      <c r="D17" s="30"/>
      <c r="E17" s="31"/>
      <c r="F17" s="4"/>
      <c r="G17" s="159">
        <v>0</v>
      </c>
      <c r="H17" s="160">
        <v>0</v>
      </c>
      <c r="I17" s="82">
        <v>0</v>
      </c>
      <c r="J17" s="82">
        <v>1</v>
      </c>
      <c r="K17" s="210">
        <v>0</v>
      </c>
      <c r="L17" s="233"/>
      <c r="M17" s="50"/>
      <c r="N17" s="50"/>
      <c r="O17" s="50"/>
      <c r="P17" s="50"/>
      <c r="R17" s="50"/>
    </row>
    <row r="18" spans="2:18" ht="17.25" customHeight="1">
      <c r="B18" s="6">
        <v>160732</v>
      </c>
      <c r="C18" s="5" t="s">
        <v>10</v>
      </c>
      <c r="D18" s="30"/>
      <c r="E18" s="31"/>
      <c r="F18" s="4">
        <v>1.28</v>
      </c>
      <c r="G18" s="159">
        <v>0.9</v>
      </c>
      <c r="H18" s="160">
        <v>0.9</v>
      </c>
      <c r="I18" s="82">
        <v>0.5</v>
      </c>
      <c r="J18" s="82">
        <v>0.5</v>
      </c>
      <c r="K18" s="210">
        <v>0.9</v>
      </c>
      <c r="L18" s="233"/>
      <c r="M18" s="82">
        <v>0.9</v>
      </c>
      <c r="N18" s="82">
        <v>0.5</v>
      </c>
      <c r="O18" s="82">
        <v>0.2</v>
      </c>
      <c r="P18" s="82">
        <v>0.9</v>
      </c>
      <c r="R18" s="50">
        <v>0.5</v>
      </c>
    </row>
    <row r="19" spans="2:18" ht="17.25" customHeight="1">
      <c r="B19" s="6"/>
      <c r="C19" s="5" t="s">
        <v>68</v>
      </c>
      <c r="D19" s="125"/>
      <c r="E19" s="126"/>
      <c r="F19" s="127"/>
      <c r="G19" s="128"/>
      <c r="H19" s="129"/>
      <c r="I19" s="130"/>
      <c r="J19" s="130"/>
      <c r="K19" s="211"/>
      <c r="L19" s="233"/>
      <c r="M19" s="161">
        <v>0</v>
      </c>
      <c r="N19" s="161">
        <v>0</v>
      </c>
      <c r="O19" s="118">
        <v>0.75</v>
      </c>
      <c r="P19" s="161">
        <v>0</v>
      </c>
      <c r="R19" s="117">
        <v>0</v>
      </c>
    </row>
    <row r="20" spans="2:18" ht="17.25" customHeight="1" thickBot="1">
      <c r="B20" s="6">
        <v>160774</v>
      </c>
      <c r="C20" s="5" t="s">
        <v>26</v>
      </c>
      <c r="D20" s="125"/>
      <c r="E20" s="126"/>
      <c r="F20" s="166">
        <v>1.3</v>
      </c>
      <c r="G20" s="167">
        <v>0.1</v>
      </c>
      <c r="H20" s="168">
        <v>0.1</v>
      </c>
      <c r="I20" s="169">
        <v>0.1</v>
      </c>
      <c r="J20" s="169">
        <v>0.1</v>
      </c>
      <c r="K20" s="212">
        <v>0.1</v>
      </c>
      <c r="L20" s="151"/>
      <c r="M20" s="170">
        <v>0.1</v>
      </c>
      <c r="N20" s="170">
        <v>0.1</v>
      </c>
      <c r="O20" s="170">
        <v>0.25</v>
      </c>
      <c r="P20" s="170">
        <v>0.25</v>
      </c>
      <c r="R20" s="131">
        <v>0.25</v>
      </c>
    </row>
    <row r="21" spans="2:18" ht="21" customHeight="1" thickBot="1">
      <c r="B21" s="400" t="s">
        <v>11</v>
      </c>
      <c r="C21" s="401"/>
      <c r="D21" s="174"/>
      <c r="E21" s="174"/>
      <c r="F21" s="175"/>
      <c r="G21" s="173">
        <f>SUM(G6:G20)</f>
        <v>159.87</v>
      </c>
      <c r="H21" s="173">
        <f>SUM(H6:H20)</f>
        <v>164.87</v>
      </c>
      <c r="I21" s="173">
        <f>SUM(I6:I20)</f>
        <v>164.22</v>
      </c>
      <c r="J21" s="173">
        <f>SUM(J6:J20)</f>
        <v>164.22</v>
      </c>
      <c r="K21" s="177">
        <f>SUM(K6:K20)</f>
        <v>167.5</v>
      </c>
      <c r="L21" s="178"/>
      <c r="M21" s="178">
        <f>SUM(M6:M20)</f>
        <v>164.87</v>
      </c>
      <c r="N21" s="176">
        <f>SUM(N6:N20)</f>
        <v>164.22</v>
      </c>
      <c r="O21" s="176">
        <f>SUM(O6:O20)</f>
        <v>165.47</v>
      </c>
      <c r="P21" s="176">
        <f>SUM(P6:P20)</f>
        <v>167.65</v>
      </c>
      <c r="Q21" s="155"/>
      <c r="R21" s="178">
        <f>SUM(R6:R20)</f>
        <v>164.37</v>
      </c>
    </row>
    <row r="22" spans="2:18" ht="9.75" customHeight="1" thickBot="1">
      <c r="B22" s="122"/>
      <c r="C22" s="123"/>
      <c r="D22" s="123"/>
      <c r="E22" s="123"/>
      <c r="F22" s="123"/>
      <c r="G22" s="123"/>
      <c r="H22" s="124"/>
      <c r="I22" s="123"/>
      <c r="J22" s="123"/>
      <c r="K22" s="123"/>
      <c r="L22" s="147"/>
      <c r="M22" s="122"/>
      <c r="N22" s="123"/>
      <c r="O22" s="123"/>
      <c r="P22" s="124"/>
      <c r="Q22" s="123"/>
      <c r="R22" s="147"/>
    </row>
    <row r="23" spans="2:18" ht="23.25" customHeight="1" thickBot="1">
      <c r="B23" s="392" t="s">
        <v>0</v>
      </c>
      <c r="C23" s="393"/>
      <c r="D23" s="393"/>
      <c r="E23" s="393"/>
      <c r="F23" s="393"/>
      <c r="G23" s="393"/>
      <c r="H23" s="393"/>
      <c r="I23" s="163"/>
      <c r="J23" s="163"/>
      <c r="K23" s="163"/>
      <c r="L23" s="151"/>
      <c r="M23" s="162"/>
      <c r="N23" s="163"/>
      <c r="O23" s="163"/>
      <c r="P23" s="164"/>
      <c r="R23" s="165"/>
    </row>
    <row r="24" spans="2:18" ht="23.25" customHeight="1" thickBot="1">
      <c r="B24" s="179" t="s">
        <v>12</v>
      </c>
      <c r="C24" s="180"/>
      <c r="D24" s="180"/>
      <c r="E24" s="180"/>
      <c r="F24" s="18"/>
      <c r="G24" s="18" t="s">
        <v>48</v>
      </c>
      <c r="H24" s="18" t="s">
        <v>49</v>
      </c>
      <c r="I24" s="18" t="s">
        <v>50</v>
      </c>
      <c r="J24" s="18" t="s">
        <v>51</v>
      </c>
      <c r="K24" s="213" t="s">
        <v>52</v>
      </c>
      <c r="L24" s="147"/>
      <c r="M24" s="181" t="s">
        <v>63</v>
      </c>
      <c r="N24" s="18" t="s">
        <v>64</v>
      </c>
      <c r="O24" s="18" t="s">
        <v>65</v>
      </c>
      <c r="P24" s="19" t="s">
        <v>66</v>
      </c>
      <c r="Q24" s="123"/>
      <c r="R24" s="182" t="s">
        <v>64</v>
      </c>
    </row>
    <row r="25" spans="2:18" s="257" customFormat="1" ht="21" hidden="1" customHeight="1" thickBot="1">
      <c r="B25" s="378" t="s">
        <v>23</v>
      </c>
      <c r="C25" s="379"/>
      <c r="D25" s="379"/>
      <c r="E25" s="379"/>
      <c r="F25" s="379"/>
      <c r="G25" s="380"/>
      <c r="H25" s="380"/>
      <c r="I25" s="380"/>
      <c r="J25" s="380"/>
      <c r="K25" s="380"/>
      <c r="L25" s="253"/>
      <c r="M25" s="254"/>
      <c r="N25" s="255"/>
      <c r="O25" s="255"/>
      <c r="P25" s="256"/>
      <c r="R25" s="253"/>
    </row>
    <row r="26" spans="2:18" s="132" customFormat="1" ht="21" hidden="1" customHeight="1">
      <c r="B26" s="387" t="s">
        <v>13</v>
      </c>
      <c r="C26" s="388"/>
      <c r="D26" s="388"/>
      <c r="E26" s="388"/>
      <c r="F26" s="389"/>
      <c r="G26" s="258">
        <v>2.11</v>
      </c>
      <c r="H26" s="259">
        <v>2.62</v>
      </c>
      <c r="I26" s="260">
        <v>2.62</v>
      </c>
      <c r="J26" s="260">
        <v>2.68</v>
      </c>
      <c r="K26" s="261">
        <v>2.89</v>
      </c>
      <c r="L26" s="262"/>
      <c r="M26" s="258">
        <v>2.37</v>
      </c>
      <c r="N26" s="259">
        <v>2.41</v>
      </c>
      <c r="O26" s="260">
        <v>2.38</v>
      </c>
      <c r="P26" s="263">
        <v>2.78</v>
      </c>
      <c r="Q26" s="264"/>
      <c r="R26" s="258">
        <v>2.41</v>
      </c>
    </row>
    <row r="27" spans="2:18" s="132" customFormat="1" ht="21" hidden="1" customHeight="1">
      <c r="B27" s="384" t="s">
        <v>14</v>
      </c>
      <c r="C27" s="385"/>
      <c r="D27" s="385"/>
      <c r="E27" s="385"/>
      <c r="F27" s="386"/>
      <c r="G27" s="243">
        <v>15.33</v>
      </c>
      <c r="H27" s="244">
        <v>16.61</v>
      </c>
      <c r="I27" s="245">
        <v>14.27</v>
      </c>
      <c r="J27" s="245">
        <v>13.43</v>
      </c>
      <c r="K27" s="246">
        <v>16.57</v>
      </c>
      <c r="L27" s="233"/>
      <c r="M27" s="243">
        <v>16.61</v>
      </c>
      <c r="N27" s="244">
        <v>14.11</v>
      </c>
      <c r="O27" s="245">
        <v>15.95</v>
      </c>
      <c r="P27" s="252">
        <v>16.54</v>
      </c>
      <c r="Q27" s="251"/>
      <c r="R27" s="243">
        <v>14.11</v>
      </c>
    </row>
    <row r="28" spans="2:18" s="132" customFormat="1" ht="21" hidden="1" customHeight="1">
      <c r="B28" s="384" t="s">
        <v>27</v>
      </c>
      <c r="C28" s="385"/>
      <c r="D28" s="385"/>
      <c r="E28" s="385"/>
      <c r="F28" s="386"/>
      <c r="G28" s="243">
        <f>G27-G26</f>
        <v>13.22</v>
      </c>
      <c r="H28" s="244">
        <f t="shared" ref="H28:K28" si="0">H27-H26</f>
        <v>13.989999999999998</v>
      </c>
      <c r="I28" s="244">
        <f t="shared" si="0"/>
        <v>11.649999999999999</v>
      </c>
      <c r="J28" s="244">
        <f t="shared" si="0"/>
        <v>10.75</v>
      </c>
      <c r="K28" s="265">
        <f t="shared" si="0"/>
        <v>13.68</v>
      </c>
      <c r="L28" s="233"/>
      <c r="M28" s="243">
        <v>14.23</v>
      </c>
      <c r="N28" s="244">
        <v>11.7</v>
      </c>
      <c r="O28" s="244">
        <v>13.57</v>
      </c>
      <c r="P28" s="266">
        <v>13.76</v>
      </c>
      <c r="Q28" s="251"/>
      <c r="R28" s="243">
        <v>11.7</v>
      </c>
    </row>
    <row r="29" spans="2:18" s="132" customFormat="1" ht="21" hidden="1" customHeight="1">
      <c r="B29" s="384" t="s">
        <v>15</v>
      </c>
      <c r="C29" s="385"/>
      <c r="D29" s="385"/>
      <c r="E29" s="385"/>
      <c r="F29" s="386"/>
      <c r="G29" s="243">
        <v>1.74</v>
      </c>
      <c r="H29" s="244">
        <v>1.55</v>
      </c>
      <c r="I29" s="245">
        <v>1.74</v>
      </c>
      <c r="J29" s="245">
        <v>1.82</v>
      </c>
      <c r="K29" s="246">
        <v>1.73</v>
      </c>
      <c r="L29" s="233"/>
      <c r="M29" s="243">
        <v>1.79</v>
      </c>
      <c r="N29" s="244">
        <v>1.94</v>
      </c>
      <c r="O29" s="245">
        <v>2.9</v>
      </c>
      <c r="P29" s="252">
        <v>2.5</v>
      </c>
      <c r="Q29" s="251"/>
      <c r="R29" s="243">
        <v>1.94</v>
      </c>
    </row>
    <row r="30" spans="2:18" s="132" customFormat="1" ht="21" hidden="1" customHeight="1">
      <c r="B30" s="384" t="s">
        <v>16</v>
      </c>
      <c r="C30" s="385"/>
      <c r="D30" s="385"/>
      <c r="E30" s="385"/>
      <c r="F30" s="386"/>
      <c r="G30" s="243">
        <v>1.48</v>
      </c>
      <c r="H30" s="244">
        <v>1.41</v>
      </c>
      <c r="I30" s="245">
        <v>1.51</v>
      </c>
      <c r="J30" s="245">
        <v>1.47</v>
      </c>
      <c r="K30" s="246">
        <v>1.5</v>
      </c>
      <c r="L30" s="233"/>
      <c r="M30" s="243">
        <v>1.62</v>
      </c>
      <c r="N30" s="244">
        <v>1.72</v>
      </c>
      <c r="O30" s="245">
        <v>2.66</v>
      </c>
      <c r="P30" s="252">
        <v>2.17</v>
      </c>
      <c r="Q30" s="251"/>
      <c r="R30" s="243">
        <v>1.72</v>
      </c>
    </row>
    <row r="31" spans="2:18" s="132" customFormat="1" ht="21" hidden="1" customHeight="1">
      <c r="B31" s="384" t="s">
        <v>17</v>
      </c>
      <c r="C31" s="385"/>
      <c r="D31" s="385"/>
      <c r="E31" s="385"/>
      <c r="F31" s="386"/>
      <c r="G31" s="243">
        <v>1.73</v>
      </c>
      <c r="H31" s="244">
        <v>1.57</v>
      </c>
      <c r="I31" s="245">
        <v>1.69</v>
      </c>
      <c r="J31" s="245">
        <v>1.7</v>
      </c>
      <c r="K31" s="246">
        <v>1.74</v>
      </c>
      <c r="L31" s="233"/>
      <c r="M31" s="243">
        <v>1.81</v>
      </c>
      <c r="N31" s="244">
        <v>1.89</v>
      </c>
      <c r="O31" s="245">
        <v>2.91</v>
      </c>
      <c r="P31" s="252">
        <v>2.52</v>
      </c>
      <c r="Q31" s="251"/>
      <c r="R31" s="243">
        <v>1.89</v>
      </c>
    </row>
    <row r="32" spans="2:18" s="132" customFormat="1" ht="21" hidden="1" customHeight="1">
      <c r="B32" s="384" t="s">
        <v>18</v>
      </c>
      <c r="C32" s="385"/>
      <c r="D32" s="385"/>
      <c r="E32" s="385"/>
      <c r="F32" s="386"/>
      <c r="G32" s="243">
        <v>1.97</v>
      </c>
      <c r="H32" s="244">
        <v>1.74</v>
      </c>
      <c r="I32" s="245">
        <v>1.9</v>
      </c>
      <c r="J32" s="245">
        <v>2</v>
      </c>
      <c r="K32" s="246">
        <v>1.98</v>
      </c>
      <c r="L32" s="233"/>
      <c r="M32" s="243">
        <v>2.02</v>
      </c>
      <c r="N32" s="244">
        <v>2.12</v>
      </c>
      <c r="O32" s="245">
        <v>3.21</v>
      </c>
      <c r="P32" s="252">
        <v>2.83</v>
      </c>
      <c r="Q32" s="251"/>
      <c r="R32" s="243">
        <v>2.12</v>
      </c>
    </row>
    <row r="33" spans="2:18" s="132" customFormat="1" ht="21" hidden="1" customHeight="1">
      <c r="B33" s="384" t="s">
        <v>19</v>
      </c>
      <c r="C33" s="385"/>
      <c r="D33" s="385"/>
      <c r="E33" s="385"/>
      <c r="F33" s="386"/>
      <c r="G33" s="243">
        <v>2.25</v>
      </c>
      <c r="H33" s="244">
        <v>2</v>
      </c>
      <c r="I33" s="245">
        <v>2.21</v>
      </c>
      <c r="J33" s="245">
        <v>2.41</v>
      </c>
      <c r="K33" s="246">
        <v>2.29</v>
      </c>
      <c r="L33" s="233"/>
      <c r="M33" s="267">
        <v>2.2999999999999998</v>
      </c>
      <c r="N33" s="268">
        <v>2.46</v>
      </c>
      <c r="O33" s="269">
        <v>3.63</v>
      </c>
      <c r="P33" s="270">
        <v>3.19</v>
      </c>
      <c r="Q33" s="251"/>
      <c r="R33" s="267">
        <v>2.46</v>
      </c>
    </row>
    <row r="34" spans="2:18" s="132" customFormat="1" ht="21" hidden="1" customHeight="1">
      <c r="B34" s="384" t="s">
        <v>20</v>
      </c>
      <c r="C34" s="385"/>
      <c r="D34" s="385"/>
      <c r="E34" s="385"/>
      <c r="F34" s="386"/>
      <c r="G34" s="243">
        <v>2.4700000000000002</v>
      </c>
      <c r="H34" s="244">
        <v>2.2000000000000002</v>
      </c>
      <c r="I34" s="245">
        <v>2.48</v>
      </c>
      <c r="J34" s="245">
        <v>2.73</v>
      </c>
      <c r="K34" s="246">
        <v>2.54</v>
      </c>
      <c r="L34" s="233"/>
      <c r="M34" s="247">
        <v>2.5299999999999998</v>
      </c>
      <c r="N34" s="248">
        <v>2.75</v>
      </c>
      <c r="O34" s="249">
        <v>3.97</v>
      </c>
      <c r="P34" s="250">
        <v>3.46</v>
      </c>
      <c r="Q34" s="251"/>
      <c r="R34" s="247">
        <v>2.75</v>
      </c>
    </row>
    <row r="35" spans="2:18" s="132" customFormat="1" ht="21" hidden="1" customHeight="1">
      <c r="B35" s="384" t="s">
        <v>21</v>
      </c>
      <c r="C35" s="385"/>
      <c r="D35" s="385"/>
      <c r="E35" s="385"/>
      <c r="F35" s="386"/>
      <c r="G35" s="243">
        <v>4.5999999999999996</v>
      </c>
      <c r="H35" s="244">
        <v>4.16</v>
      </c>
      <c r="I35" s="245">
        <v>5.04</v>
      </c>
      <c r="J35" s="245">
        <v>5.64</v>
      </c>
      <c r="K35" s="246">
        <v>4.83</v>
      </c>
      <c r="L35" s="233"/>
      <c r="M35" s="243">
        <v>4.68</v>
      </c>
      <c r="N35" s="244">
        <v>5.41</v>
      </c>
      <c r="O35" s="245">
        <v>6.58</v>
      </c>
      <c r="P35" s="252">
        <v>5.86</v>
      </c>
      <c r="Q35" s="251"/>
      <c r="R35" s="243">
        <v>5.41</v>
      </c>
    </row>
    <row r="36" spans="2:18" s="132" customFormat="1" ht="21" hidden="1" customHeight="1" thickBot="1">
      <c r="B36" s="375" t="s">
        <v>22</v>
      </c>
      <c r="C36" s="376"/>
      <c r="D36" s="376"/>
      <c r="E36" s="376"/>
      <c r="F36" s="377"/>
      <c r="G36" s="271">
        <v>8</v>
      </c>
      <c r="H36" s="272">
        <v>7.36</v>
      </c>
      <c r="I36" s="273">
        <v>9.3000000000000007</v>
      </c>
      <c r="J36" s="273">
        <v>10.01</v>
      </c>
      <c r="K36" s="274">
        <v>8.11</v>
      </c>
      <c r="L36" s="275"/>
      <c r="M36" s="271">
        <v>7.92</v>
      </c>
      <c r="N36" s="272">
        <v>9.68</v>
      </c>
      <c r="O36" s="273">
        <v>10.48</v>
      </c>
      <c r="P36" s="276">
        <v>9.5500000000000007</v>
      </c>
      <c r="Q36" s="277"/>
      <c r="R36" s="271">
        <v>9.68</v>
      </c>
    </row>
    <row r="37" spans="2:18" ht="25.5" customHeight="1" thickBot="1">
      <c r="B37" s="381" t="s">
        <v>29</v>
      </c>
      <c r="C37" s="382"/>
      <c r="D37" s="382"/>
      <c r="E37" s="382"/>
      <c r="F37" s="382"/>
      <c r="G37" s="383"/>
      <c r="H37" s="383"/>
      <c r="I37" s="383"/>
      <c r="J37" s="383"/>
      <c r="K37" s="383"/>
      <c r="L37" s="151"/>
      <c r="M37" s="7"/>
      <c r="N37" s="28"/>
      <c r="O37" s="28"/>
      <c r="P37" s="8"/>
      <c r="R37" s="151"/>
    </row>
    <row r="38" spans="2:18" ht="22.5" customHeight="1">
      <c r="B38" s="408" t="s">
        <v>13</v>
      </c>
      <c r="C38" s="409"/>
      <c r="D38" s="409"/>
      <c r="E38" s="409"/>
      <c r="F38" s="410"/>
      <c r="G38" s="56">
        <v>1.88</v>
      </c>
      <c r="H38" s="60">
        <v>2.4500000000000002</v>
      </c>
      <c r="I38" s="61">
        <v>2.64</v>
      </c>
      <c r="J38" s="61">
        <v>2.5099999999999998</v>
      </c>
      <c r="K38" s="214">
        <v>2.46</v>
      </c>
      <c r="L38" s="150"/>
      <c r="M38" s="56">
        <v>2.4520999999999997</v>
      </c>
      <c r="N38" s="60">
        <v>2.5763999999999996</v>
      </c>
      <c r="O38" s="61">
        <v>2.5876999999999999</v>
      </c>
      <c r="P38" s="62">
        <v>2.8927999999999998</v>
      </c>
      <c r="Q38" s="11"/>
      <c r="R38" s="56">
        <v>2.5763999999999996</v>
      </c>
    </row>
    <row r="39" spans="2:18" ht="21.75" customHeight="1">
      <c r="B39" s="369" t="s">
        <v>14</v>
      </c>
      <c r="C39" s="370"/>
      <c r="D39" s="370"/>
      <c r="E39" s="370"/>
      <c r="F39" s="371"/>
      <c r="G39" s="57">
        <v>15.83</v>
      </c>
      <c r="H39" s="52">
        <v>17.309999999999999</v>
      </c>
      <c r="I39" s="14">
        <v>14.81</v>
      </c>
      <c r="J39" s="14">
        <v>13.79</v>
      </c>
      <c r="K39" s="215">
        <v>17.04</v>
      </c>
      <c r="L39" s="151"/>
      <c r="M39" s="57">
        <v>17.266399999999997</v>
      </c>
      <c r="N39" s="52">
        <v>14.735199999999997</v>
      </c>
      <c r="O39" s="14">
        <v>16.5319</v>
      </c>
      <c r="P39" s="20">
        <v>17.142099999999999</v>
      </c>
      <c r="Q39" s="28"/>
      <c r="R39" s="57">
        <v>14.735199999999997</v>
      </c>
    </row>
    <row r="40" spans="2:18" ht="24" customHeight="1">
      <c r="B40" s="369" t="s">
        <v>27</v>
      </c>
      <c r="C40" s="370"/>
      <c r="D40" s="370"/>
      <c r="E40" s="370"/>
      <c r="F40" s="371"/>
      <c r="G40" s="57">
        <f>G39-G38</f>
        <v>13.95</v>
      </c>
      <c r="H40" s="52">
        <f t="shared" ref="H40:K40" si="1">H39-H38</f>
        <v>14.86</v>
      </c>
      <c r="I40" s="52">
        <f t="shared" si="1"/>
        <v>12.17</v>
      </c>
      <c r="J40" s="52">
        <f t="shared" si="1"/>
        <v>11.28</v>
      </c>
      <c r="K40" s="217">
        <f t="shared" si="1"/>
        <v>14.579999999999998</v>
      </c>
      <c r="L40" s="151"/>
      <c r="M40" s="57">
        <v>14.814299999999998</v>
      </c>
      <c r="N40" s="52">
        <v>12.158799999999998</v>
      </c>
      <c r="O40" s="52">
        <v>13.9442</v>
      </c>
      <c r="P40" s="63">
        <v>14.2493</v>
      </c>
      <c r="Q40" s="28"/>
      <c r="R40" s="57">
        <v>12.158799999999998</v>
      </c>
    </row>
    <row r="41" spans="2:18" ht="24" customHeight="1">
      <c r="B41" s="372" t="s">
        <v>15</v>
      </c>
      <c r="C41" s="373"/>
      <c r="D41" s="373"/>
      <c r="E41" s="373"/>
      <c r="F41" s="374"/>
      <c r="G41" s="59">
        <v>3.03</v>
      </c>
      <c r="H41" s="53">
        <v>2.64</v>
      </c>
      <c r="I41" s="54">
        <v>3.06</v>
      </c>
      <c r="J41" s="54">
        <v>3.18</v>
      </c>
      <c r="K41" s="218">
        <v>2.93</v>
      </c>
      <c r="L41" s="151"/>
      <c r="M41" s="59">
        <v>3.27</v>
      </c>
      <c r="N41" s="53">
        <v>3.95</v>
      </c>
      <c r="O41" s="54">
        <v>6.01</v>
      </c>
      <c r="P41" s="55">
        <v>4.8499999999999996</v>
      </c>
      <c r="Q41" s="28"/>
      <c r="R41" s="59">
        <v>3.95</v>
      </c>
    </row>
    <row r="42" spans="2:18" ht="26.25" customHeight="1">
      <c r="B42" s="369" t="s">
        <v>16</v>
      </c>
      <c r="C42" s="370"/>
      <c r="D42" s="370"/>
      <c r="E42" s="370"/>
      <c r="F42" s="371"/>
      <c r="G42" s="57">
        <v>2.5299999999999998</v>
      </c>
      <c r="H42" s="52">
        <v>2.42</v>
      </c>
      <c r="I42" s="14">
        <v>2.67</v>
      </c>
      <c r="J42" s="14">
        <v>2.5099999999999998</v>
      </c>
      <c r="K42" s="215">
        <v>2.44</v>
      </c>
      <c r="L42" s="151"/>
      <c r="M42" s="57">
        <v>3.06</v>
      </c>
      <c r="N42" s="52">
        <v>3.56</v>
      </c>
      <c r="O42" s="14">
        <v>5.66</v>
      </c>
      <c r="P42" s="20">
        <v>4.43</v>
      </c>
      <c r="Q42" s="28"/>
      <c r="R42" s="57">
        <v>3.56</v>
      </c>
    </row>
    <row r="43" spans="2:18" ht="27.75" customHeight="1">
      <c r="B43" s="369" t="s">
        <v>17</v>
      </c>
      <c r="C43" s="370"/>
      <c r="D43" s="370"/>
      <c r="E43" s="370"/>
      <c r="F43" s="371"/>
      <c r="G43" s="57">
        <v>3.08</v>
      </c>
      <c r="H43" s="52">
        <v>2.71</v>
      </c>
      <c r="I43" s="52">
        <v>2.99</v>
      </c>
      <c r="J43" s="52">
        <v>3</v>
      </c>
      <c r="K43" s="217">
        <v>3.04</v>
      </c>
      <c r="L43" s="151"/>
      <c r="M43" s="57">
        <v>3.34</v>
      </c>
      <c r="N43" s="52">
        <v>3.88</v>
      </c>
      <c r="O43" s="52">
        <v>6.05</v>
      </c>
      <c r="P43" s="63">
        <v>4.91</v>
      </c>
      <c r="Q43" s="28"/>
      <c r="R43" s="57">
        <v>3.88</v>
      </c>
    </row>
    <row r="44" spans="2:18" ht="24.75" customHeight="1">
      <c r="B44" s="372" t="s">
        <v>18</v>
      </c>
      <c r="C44" s="373"/>
      <c r="D44" s="373"/>
      <c r="E44" s="373"/>
      <c r="F44" s="374"/>
      <c r="G44" s="59">
        <v>3.49</v>
      </c>
      <c r="H44" s="53">
        <v>3.03</v>
      </c>
      <c r="I44" s="54">
        <v>3.4</v>
      </c>
      <c r="J44" s="54">
        <v>3.58</v>
      </c>
      <c r="K44" s="218">
        <v>3.49</v>
      </c>
      <c r="L44" s="151"/>
      <c r="M44" s="59">
        <v>3.68</v>
      </c>
      <c r="N44" s="53">
        <v>4.29</v>
      </c>
      <c r="O44" s="54">
        <v>6.56</v>
      </c>
      <c r="P44" s="55">
        <v>5.4</v>
      </c>
      <c r="Q44" s="28"/>
      <c r="R44" s="59">
        <v>4.29</v>
      </c>
    </row>
    <row r="45" spans="2:18" ht="26.25" customHeight="1">
      <c r="B45" s="369" t="s">
        <v>19</v>
      </c>
      <c r="C45" s="370"/>
      <c r="D45" s="370"/>
      <c r="E45" s="370"/>
      <c r="F45" s="371"/>
      <c r="G45" s="57">
        <v>4.03</v>
      </c>
      <c r="H45" s="52">
        <v>3.54</v>
      </c>
      <c r="I45" s="14">
        <v>4.0199999999999996</v>
      </c>
      <c r="J45" s="14">
        <v>4.3499999999999996</v>
      </c>
      <c r="K45" s="215">
        <v>4.0599999999999996</v>
      </c>
      <c r="L45" s="151"/>
      <c r="M45" s="57">
        <v>4.18</v>
      </c>
      <c r="N45" s="52">
        <v>4.93</v>
      </c>
      <c r="O45" s="14">
        <v>7.39</v>
      </c>
      <c r="P45" s="20">
        <v>6.05</v>
      </c>
      <c r="Q45" s="28"/>
      <c r="R45" s="57">
        <v>4.93</v>
      </c>
    </row>
    <row r="46" spans="2:18" ht="24.75" customHeight="1">
      <c r="B46" s="369" t="s">
        <v>20</v>
      </c>
      <c r="C46" s="370"/>
      <c r="D46" s="370"/>
      <c r="E46" s="370"/>
      <c r="F46" s="371"/>
      <c r="G46" s="57">
        <v>4.47</v>
      </c>
      <c r="H46" s="52">
        <v>3.96</v>
      </c>
      <c r="I46" s="52">
        <v>4.59</v>
      </c>
      <c r="J46" s="52">
        <v>4.97</v>
      </c>
      <c r="K46" s="217">
        <v>4.51</v>
      </c>
      <c r="L46" s="151"/>
      <c r="M46" s="57">
        <v>4.6100000000000003</v>
      </c>
      <c r="N46" s="52">
        <v>5.5</v>
      </c>
      <c r="O46" s="52">
        <v>8.06</v>
      </c>
      <c r="P46" s="63">
        <v>6.57</v>
      </c>
      <c r="Q46" s="28"/>
      <c r="R46" s="238">
        <v>5.5</v>
      </c>
    </row>
    <row r="47" spans="2:18" ht="22.5" customHeight="1">
      <c r="B47" s="372" t="s">
        <v>21</v>
      </c>
      <c r="C47" s="373"/>
      <c r="D47" s="373"/>
      <c r="E47" s="373"/>
      <c r="F47" s="374"/>
      <c r="G47" s="59">
        <v>8.65</v>
      </c>
      <c r="H47" s="53">
        <v>8.09</v>
      </c>
      <c r="I47" s="54">
        <v>9.98</v>
      </c>
      <c r="J47" s="54">
        <v>10.57</v>
      </c>
      <c r="K47" s="218">
        <v>8.7799999999999994</v>
      </c>
      <c r="L47" s="151"/>
      <c r="M47" s="59">
        <v>8.6300000000000008</v>
      </c>
      <c r="N47" s="53">
        <v>10.87</v>
      </c>
      <c r="O47" s="54">
        <v>13.44</v>
      </c>
      <c r="P47" s="55">
        <v>11.39</v>
      </c>
      <c r="Q47" s="28"/>
      <c r="R47" s="237">
        <v>10.87</v>
      </c>
    </row>
    <row r="48" spans="2:18" ht="25.5" customHeight="1" thickBot="1">
      <c r="B48" s="366" t="s">
        <v>22</v>
      </c>
      <c r="C48" s="367"/>
      <c r="D48" s="367"/>
      <c r="E48" s="367"/>
      <c r="F48" s="368"/>
      <c r="G48" s="58">
        <v>15.8</v>
      </c>
      <c r="H48" s="64">
        <v>19.5</v>
      </c>
      <c r="I48" s="65">
        <v>19.14</v>
      </c>
      <c r="J48" s="65">
        <v>14.7</v>
      </c>
      <c r="K48" s="216">
        <v>15.07</v>
      </c>
      <c r="L48" s="172"/>
      <c r="M48" s="58">
        <v>14.28</v>
      </c>
      <c r="N48" s="64">
        <v>20.12</v>
      </c>
      <c r="O48" s="65">
        <v>22.47</v>
      </c>
      <c r="P48" s="66">
        <v>18.760000000000002</v>
      </c>
      <c r="Q48" s="171"/>
      <c r="R48" s="236">
        <v>20.12</v>
      </c>
    </row>
    <row r="49" spans="2:18" ht="29.25" customHeight="1" thickBot="1">
      <c r="B49" s="83" t="s">
        <v>69</v>
      </c>
      <c r="C49" s="84"/>
      <c r="D49" s="17"/>
      <c r="E49" s="17"/>
      <c r="F49" s="18"/>
      <c r="G49" s="183"/>
      <c r="H49" s="183"/>
      <c r="I49" s="183"/>
      <c r="J49" s="183"/>
      <c r="K49" s="219"/>
      <c r="L49" s="151"/>
      <c r="M49" s="7"/>
      <c r="N49" s="28"/>
      <c r="O49" s="28"/>
      <c r="P49" s="8"/>
      <c r="R49" s="151"/>
    </row>
    <row r="50" spans="2:18" ht="23.25" customHeight="1">
      <c r="B50" s="408" t="s">
        <v>30</v>
      </c>
      <c r="C50" s="409"/>
      <c r="D50" s="409"/>
      <c r="E50" s="409"/>
      <c r="F50" s="410"/>
      <c r="G50" s="71">
        <v>53.3</v>
      </c>
      <c r="H50" s="135">
        <v>55.7</v>
      </c>
      <c r="I50" s="136">
        <v>57.8</v>
      </c>
      <c r="J50" s="136">
        <v>56.9</v>
      </c>
      <c r="K50" s="220">
        <v>56.3</v>
      </c>
      <c r="L50" s="150"/>
      <c r="M50" s="71">
        <v>58.5</v>
      </c>
      <c r="N50" s="135">
        <v>59.1</v>
      </c>
      <c r="O50" s="136">
        <v>61.4</v>
      </c>
      <c r="P50" s="137">
        <v>59.3</v>
      </c>
      <c r="Q50" s="11"/>
      <c r="R50" s="242">
        <v>59.1</v>
      </c>
    </row>
    <row r="51" spans="2:18" ht="27" customHeight="1">
      <c r="B51" s="372" t="s">
        <v>31</v>
      </c>
      <c r="C51" s="373"/>
      <c r="D51" s="373"/>
      <c r="E51" s="373"/>
      <c r="F51" s="374"/>
      <c r="G51" s="57">
        <v>1.42</v>
      </c>
      <c r="H51" s="52">
        <v>1.56</v>
      </c>
      <c r="I51" s="14">
        <v>1.5</v>
      </c>
      <c r="J51" s="14">
        <v>1.49</v>
      </c>
      <c r="K51" s="215">
        <v>1.6</v>
      </c>
      <c r="L51" s="151"/>
      <c r="M51" s="57">
        <v>1.85</v>
      </c>
      <c r="N51" s="52">
        <v>1.63</v>
      </c>
      <c r="O51" s="14">
        <v>1.95</v>
      </c>
      <c r="P51" s="20">
        <v>1.93</v>
      </c>
      <c r="Q51" s="28"/>
      <c r="R51" s="57">
        <v>1.63</v>
      </c>
    </row>
    <row r="52" spans="2:18" ht="23.25" customHeight="1">
      <c r="B52" s="372" t="s">
        <v>32</v>
      </c>
      <c r="C52" s="373"/>
      <c r="D52" s="373"/>
      <c r="E52" s="373"/>
      <c r="F52" s="374"/>
      <c r="G52" s="57">
        <v>3.29</v>
      </c>
      <c r="H52" s="52">
        <v>3.73</v>
      </c>
      <c r="I52" s="14">
        <v>3.21</v>
      </c>
      <c r="J52" s="14">
        <v>3.37</v>
      </c>
      <c r="K52" s="215">
        <v>3.74</v>
      </c>
      <c r="L52" s="151"/>
      <c r="M52" s="57">
        <v>4.4800000000000004</v>
      </c>
      <c r="N52" s="52">
        <v>3.72</v>
      </c>
      <c r="O52" s="14">
        <v>4.55</v>
      </c>
      <c r="P52" s="20">
        <v>4.83</v>
      </c>
      <c r="Q52" s="28"/>
      <c r="R52" s="57">
        <v>3.72</v>
      </c>
    </row>
    <row r="53" spans="2:18" ht="24.75" customHeight="1">
      <c r="B53" s="372" t="s">
        <v>33</v>
      </c>
      <c r="C53" s="373"/>
      <c r="D53" s="373"/>
      <c r="E53" s="373"/>
      <c r="F53" s="374"/>
      <c r="G53" s="57">
        <v>6.53</v>
      </c>
      <c r="H53" s="52">
        <v>7.44</v>
      </c>
      <c r="I53" s="14">
        <v>6.06</v>
      </c>
      <c r="J53" s="14">
        <v>6.64</v>
      </c>
      <c r="K53" s="215">
        <v>7.33</v>
      </c>
      <c r="L53" s="151"/>
      <c r="M53" s="57">
        <v>8.8000000000000007</v>
      </c>
      <c r="N53" s="52">
        <v>7.23</v>
      </c>
      <c r="O53" s="14">
        <v>8.42</v>
      </c>
      <c r="P53" s="20">
        <v>9.2799999999999994</v>
      </c>
      <c r="Q53" s="28"/>
      <c r="R53" s="238">
        <v>7.23</v>
      </c>
    </row>
    <row r="54" spans="2:18" ht="26.25" customHeight="1">
      <c r="B54" s="372" t="s">
        <v>34</v>
      </c>
      <c r="C54" s="373"/>
      <c r="D54" s="373"/>
      <c r="E54" s="373"/>
      <c r="F54" s="374"/>
      <c r="G54" s="57">
        <v>22.2</v>
      </c>
      <c r="H54" s="52">
        <v>22.4</v>
      </c>
      <c r="I54" s="14">
        <v>24.3</v>
      </c>
      <c r="J54" s="14">
        <v>24.1</v>
      </c>
      <c r="K54" s="215">
        <v>23.3</v>
      </c>
      <c r="L54" s="151"/>
      <c r="M54" s="57">
        <v>24.6</v>
      </c>
      <c r="N54" s="52">
        <v>24.8</v>
      </c>
      <c r="O54" s="14">
        <v>25.3</v>
      </c>
      <c r="P54" s="20">
        <v>25</v>
      </c>
      <c r="Q54" s="28"/>
      <c r="R54" s="57">
        <v>24.8</v>
      </c>
    </row>
    <row r="55" spans="2:18" ht="25.5" customHeight="1">
      <c r="B55" s="372" t="s">
        <v>35</v>
      </c>
      <c r="C55" s="373"/>
      <c r="D55" s="373"/>
      <c r="E55" s="373"/>
      <c r="F55" s="374"/>
      <c r="G55" s="85">
        <v>580.4</v>
      </c>
      <c r="H55" s="86">
        <v>558.29999999999995</v>
      </c>
      <c r="I55" s="87">
        <v>537.4</v>
      </c>
      <c r="J55" s="87">
        <v>554</v>
      </c>
      <c r="K55" s="221">
        <v>605.1</v>
      </c>
      <c r="L55" s="151"/>
      <c r="M55" s="57">
        <v>559.79999999999995</v>
      </c>
      <c r="N55" s="52">
        <v>591.6</v>
      </c>
      <c r="O55" s="14">
        <v>590.6</v>
      </c>
      <c r="P55" s="20">
        <v>559.1</v>
      </c>
      <c r="Q55" s="28"/>
      <c r="R55" s="238">
        <v>591.6</v>
      </c>
    </row>
    <row r="56" spans="2:18" ht="25.5" customHeight="1">
      <c r="B56" s="372" t="s">
        <v>59</v>
      </c>
      <c r="C56" s="373"/>
      <c r="D56" s="373"/>
      <c r="E56" s="373"/>
      <c r="F56" s="374"/>
      <c r="G56" s="99">
        <f>G55*G54</f>
        <v>12884.88</v>
      </c>
      <c r="H56" s="99">
        <f t="shared" ref="H56:P56" si="2">H55*H54</f>
        <v>12505.919999999998</v>
      </c>
      <c r="I56" s="99">
        <f t="shared" si="2"/>
        <v>13058.82</v>
      </c>
      <c r="J56" s="99">
        <f t="shared" si="2"/>
        <v>13351.400000000001</v>
      </c>
      <c r="K56" s="222">
        <f t="shared" si="2"/>
        <v>14098.830000000002</v>
      </c>
      <c r="L56" s="151"/>
      <c r="M56" s="99">
        <f t="shared" si="2"/>
        <v>13771.08</v>
      </c>
      <c r="N56" s="99">
        <f t="shared" si="2"/>
        <v>14671.68</v>
      </c>
      <c r="O56" s="99">
        <f t="shared" si="2"/>
        <v>14942.18</v>
      </c>
      <c r="P56" s="99">
        <f t="shared" si="2"/>
        <v>13977.5</v>
      </c>
      <c r="Q56" s="28"/>
      <c r="R56" s="241">
        <f t="shared" ref="R56" si="3">R55*R54</f>
        <v>14671.68</v>
      </c>
    </row>
    <row r="57" spans="2:18" ht="28.5" customHeight="1" thickBot="1">
      <c r="B57" s="420" t="s">
        <v>36</v>
      </c>
      <c r="C57" s="421"/>
      <c r="D57" s="421"/>
      <c r="E57" s="421"/>
      <c r="F57" s="422"/>
      <c r="G57" s="72">
        <v>44.97</v>
      </c>
      <c r="H57" s="68">
        <v>52.12</v>
      </c>
      <c r="I57" s="100">
        <v>75.760000000000005</v>
      </c>
      <c r="J57" s="23">
        <v>54.32</v>
      </c>
      <c r="K57" s="223">
        <v>53.65</v>
      </c>
      <c r="L57" s="172"/>
      <c r="M57" s="58">
        <v>61.27</v>
      </c>
      <c r="N57" s="64">
        <v>87.03</v>
      </c>
      <c r="O57" s="65">
        <v>94.6</v>
      </c>
      <c r="P57" s="66">
        <v>73.209999999999994</v>
      </c>
      <c r="Q57" s="171"/>
      <c r="R57" s="236">
        <v>87.03</v>
      </c>
    </row>
    <row r="58" spans="2:18" ht="24" customHeight="1" thickBot="1">
      <c r="B58" s="362" t="s">
        <v>55</v>
      </c>
      <c r="C58" s="363"/>
      <c r="D58" s="69"/>
      <c r="E58" s="69"/>
      <c r="F58" s="70"/>
      <c r="G58" s="184">
        <v>60</v>
      </c>
      <c r="H58" s="184">
        <v>84</v>
      </c>
      <c r="I58" s="185">
        <v>95</v>
      </c>
      <c r="J58" s="184">
        <v>86</v>
      </c>
      <c r="K58" s="224">
        <v>102</v>
      </c>
      <c r="L58" s="234"/>
      <c r="M58" s="186">
        <v>70.11</v>
      </c>
      <c r="N58" s="67">
        <v>90.04</v>
      </c>
      <c r="O58" s="21">
        <v>92.51</v>
      </c>
      <c r="P58" s="22">
        <v>72.03</v>
      </c>
      <c r="R58" s="186">
        <v>90.04</v>
      </c>
    </row>
    <row r="59" spans="2:18" ht="24" customHeight="1" thickBot="1">
      <c r="B59" s="364" t="s">
        <v>62</v>
      </c>
      <c r="C59" s="365"/>
      <c r="D59" s="187"/>
      <c r="E59" s="187"/>
      <c r="F59" s="188"/>
      <c r="G59" s="189">
        <v>35</v>
      </c>
      <c r="H59" s="189">
        <v>40.5</v>
      </c>
      <c r="I59" s="189">
        <v>65.5</v>
      </c>
      <c r="J59" s="190">
        <v>49.5</v>
      </c>
      <c r="K59" s="225">
        <v>47</v>
      </c>
      <c r="L59" s="234"/>
      <c r="M59" s="191">
        <f>138-101</f>
        <v>37</v>
      </c>
      <c r="N59" s="191">
        <f>155-101</f>
        <v>54</v>
      </c>
      <c r="O59" s="191">
        <f>150-101</f>
        <v>49</v>
      </c>
      <c r="P59" s="191">
        <f>143-101</f>
        <v>42</v>
      </c>
      <c r="R59" s="240">
        <f>155-101</f>
        <v>54</v>
      </c>
    </row>
    <row r="60" spans="2:18" ht="16.5" thickBot="1">
      <c r="B60" s="16" t="s">
        <v>37</v>
      </c>
      <c r="C60" s="17"/>
      <c r="D60" s="17"/>
      <c r="E60" s="17"/>
      <c r="F60" s="17"/>
      <c r="G60" s="17"/>
      <c r="H60" s="17"/>
      <c r="I60" s="196"/>
      <c r="J60" s="123"/>
      <c r="K60" s="123"/>
      <c r="L60" s="147"/>
      <c r="M60" s="122"/>
      <c r="N60" s="123"/>
      <c r="O60" s="123"/>
      <c r="P60" s="124"/>
      <c r="Q60" s="123"/>
      <c r="R60" s="147"/>
    </row>
    <row r="61" spans="2:18" ht="24.75" customHeight="1">
      <c r="B61" s="372" t="s">
        <v>38</v>
      </c>
      <c r="C61" s="373"/>
      <c r="D61" s="373"/>
      <c r="E61" s="373"/>
      <c r="F61" s="374"/>
      <c r="G61" s="192">
        <v>4.0999999999999996</v>
      </c>
      <c r="H61" s="192">
        <v>4.37</v>
      </c>
      <c r="I61" s="193">
        <v>5.21</v>
      </c>
      <c r="J61" s="192">
        <v>4.76</v>
      </c>
      <c r="K61" s="226">
        <v>4.37</v>
      </c>
      <c r="L61" s="151"/>
      <c r="M61" s="194">
        <v>5.47</v>
      </c>
      <c r="N61" s="194">
        <v>5.83</v>
      </c>
      <c r="O61" s="195">
        <v>6.18</v>
      </c>
      <c r="P61" s="194">
        <v>5.83</v>
      </c>
      <c r="R61" s="235">
        <v>5.83</v>
      </c>
    </row>
    <row r="62" spans="2:18" ht="25.5" customHeight="1">
      <c r="B62" s="372" t="s">
        <v>39</v>
      </c>
      <c r="C62" s="373"/>
      <c r="D62" s="373"/>
      <c r="E62" s="373"/>
      <c r="F62" s="374"/>
      <c r="G62" s="25">
        <v>0.69699999999999995</v>
      </c>
      <c r="H62" s="25">
        <v>0.79900000000000004</v>
      </c>
      <c r="I62" s="26">
        <v>1.1399999999999999</v>
      </c>
      <c r="J62" s="25">
        <v>1</v>
      </c>
      <c r="K62" s="227">
        <v>0.81399999999999995</v>
      </c>
      <c r="L62" s="151"/>
      <c r="M62" s="25">
        <v>1.03</v>
      </c>
      <c r="N62" s="25">
        <v>1.22</v>
      </c>
      <c r="O62" s="26">
        <v>1.3</v>
      </c>
      <c r="P62" s="25">
        <v>1.1000000000000001</v>
      </c>
      <c r="R62" s="25">
        <v>1.22</v>
      </c>
    </row>
    <row r="63" spans="2:18" ht="27.75" customHeight="1">
      <c r="B63" s="372" t="s">
        <v>40</v>
      </c>
      <c r="C63" s="373"/>
      <c r="D63" s="373"/>
      <c r="E63" s="373"/>
      <c r="F63" s="374"/>
      <c r="G63" s="25">
        <v>0.17</v>
      </c>
      <c r="H63" s="25">
        <v>0.183</v>
      </c>
      <c r="I63" s="24">
        <v>0.219</v>
      </c>
      <c r="J63" s="25">
        <v>0.21099999999999999</v>
      </c>
      <c r="K63" s="227">
        <v>0.186</v>
      </c>
      <c r="L63" s="151"/>
      <c r="M63" s="25">
        <v>0.188</v>
      </c>
      <c r="N63" s="25">
        <v>0.21</v>
      </c>
      <c r="O63" s="24">
        <v>0.21099999999999999</v>
      </c>
      <c r="P63" s="25">
        <v>0.189</v>
      </c>
      <c r="R63" s="239">
        <v>0.21</v>
      </c>
    </row>
    <row r="64" spans="2:18" ht="27" customHeight="1" thickBot="1">
      <c r="B64" s="359" t="s">
        <v>41</v>
      </c>
      <c r="C64" s="360"/>
      <c r="D64" s="360"/>
      <c r="E64" s="360"/>
      <c r="F64" s="361"/>
      <c r="G64" s="97">
        <v>4.0300000000000002E-2</v>
      </c>
      <c r="H64" s="97">
        <v>4.0599999999999997E-2</v>
      </c>
      <c r="I64" s="98">
        <v>4.02E-2</v>
      </c>
      <c r="J64" s="97">
        <v>4.24E-2</v>
      </c>
      <c r="K64" s="228">
        <v>4.1200000000000001E-2</v>
      </c>
      <c r="L64" s="151"/>
      <c r="M64" s="198">
        <v>3.32E-2</v>
      </c>
      <c r="N64" s="198">
        <v>3.4500000000000003E-2</v>
      </c>
      <c r="O64" s="199">
        <v>3.2599999999999997E-2</v>
      </c>
      <c r="P64" s="198">
        <v>3.1199999999999999E-2</v>
      </c>
      <c r="R64" s="198">
        <v>3.4500000000000003E-2</v>
      </c>
    </row>
    <row r="65" spans="2:18" ht="16.5" thickBot="1">
      <c r="B65" s="197" t="s">
        <v>56</v>
      </c>
      <c r="C65" s="142"/>
      <c r="D65" s="143"/>
      <c r="E65" s="143"/>
      <c r="F65" s="200"/>
      <c r="G65" s="142"/>
      <c r="H65" s="143"/>
      <c r="I65" s="143"/>
      <c r="J65" s="143"/>
      <c r="K65" s="229"/>
      <c r="L65" s="147"/>
      <c r="M65" s="139"/>
      <c r="N65" s="140"/>
      <c r="O65" s="140"/>
      <c r="P65" s="141"/>
      <c r="Q65" s="123"/>
      <c r="R65" s="152"/>
    </row>
    <row r="66" spans="2:18" ht="18" customHeight="1">
      <c r="B66" s="427" t="s">
        <v>57</v>
      </c>
      <c r="C66" s="428"/>
      <c r="D66" s="102"/>
      <c r="E66" s="102"/>
      <c r="F66" s="103"/>
      <c r="G66" s="106">
        <v>3.11</v>
      </c>
      <c r="H66" s="96">
        <v>3.04</v>
      </c>
      <c r="I66" s="96">
        <v>2.5099999999999998</v>
      </c>
      <c r="J66" s="96">
        <v>2.42</v>
      </c>
      <c r="K66" s="230">
        <v>2.57</v>
      </c>
      <c r="L66" s="150"/>
      <c r="M66" s="144">
        <v>3.41</v>
      </c>
      <c r="N66" s="144">
        <v>2.56</v>
      </c>
      <c r="O66" s="144">
        <v>3.85</v>
      </c>
      <c r="P66" s="144">
        <v>4.0599999999999996</v>
      </c>
      <c r="Q66" s="11"/>
      <c r="R66" s="144">
        <v>2.56</v>
      </c>
    </row>
    <row r="67" spans="2:18" ht="18" customHeight="1">
      <c r="B67" s="423" t="s">
        <v>58</v>
      </c>
      <c r="C67" s="424"/>
      <c r="D67" s="101"/>
      <c r="E67" s="101"/>
      <c r="F67" s="104"/>
      <c r="G67" s="107">
        <v>7.45</v>
      </c>
      <c r="H67" s="93">
        <v>6</v>
      </c>
      <c r="I67" s="93">
        <v>3.93</v>
      </c>
      <c r="J67" s="93">
        <v>3.82</v>
      </c>
      <c r="K67" s="231">
        <v>4.59</v>
      </c>
      <c r="L67" s="151"/>
      <c r="M67" s="119">
        <v>5.09</v>
      </c>
      <c r="N67" s="119">
        <v>3.17</v>
      </c>
      <c r="O67" s="119">
        <v>5.47</v>
      </c>
      <c r="P67" s="119">
        <v>5.56</v>
      </c>
      <c r="Q67" s="28"/>
      <c r="R67" s="119">
        <v>3.17</v>
      </c>
    </row>
    <row r="68" spans="2:18" ht="18" customHeight="1">
      <c r="B68" s="423" t="s">
        <v>60</v>
      </c>
      <c r="C68" s="424"/>
      <c r="D68" s="101"/>
      <c r="E68" s="101"/>
      <c r="F68" s="104"/>
      <c r="G68" s="107">
        <v>8.4</v>
      </c>
      <c r="H68" s="93">
        <v>7.4</v>
      </c>
      <c r="I68" s="93">
        <v>4.6500000000000004</v>
      </c>
      <c r="J68" s="93">
        <v>4.4000000000000004</v>
      </c>
      <c r="K68" s="231">
        <v>6.08</v>
      </c>
      <c r="L68" s="151"/>
      <c r="M68" s="119">
        <v>7.41</v>
      </c>
      <c r="N68" s="119">
        <v>3.36</v>
      </c>
      <c r="O68" s="119">
        <v>7.41</v>
      </c>
      <c r="P68" s="119">
        <v>7.1</v>
      </c>
      <c r="Q68" s="28"/>
      <c r="R68" s="119">
        <v>3.36</v>
      </c>
    </row>
    <row r="69" spans="2:18" ht="18" customHeight="1" thickBot="1">
      <c r="B69" s="425" t="s">
        <v>61</v>
      </c>
      <c r="C69" s="426"/>
      <c r="D69" s="94"/>
      <c r="E69" s="94"/>
      <c r="F69" s="105"/>
      <c r="G69" s="108">
        <v>9.41</v>
      </c>
      <c r="H69" s="95">
        <v>8.4</v>
      </c>
      <c r="I69" s="145">
        <v>5.15</v>
      </c>
      <c r="J69" s="95">
        <v>4.97</v>
      </c>
      <c r="K69" s="232">
        <v>7.27</v>
      </c>
      <c r="L69" s="172"/>
      <c r="M69" s="138">
        <v>8.7799999999999994</v>
      </c>
      <c r="N69" s="146">
        <v>3.91</v>
      </c>
      <c r="O69" s="138">
        <v>8.91</v>
      </c>
      <c r="P69" s="138">
        <v>8.31</v>
      </c>
      <c r="Q69" s="171"/>
      <c r="R69" s="146">
        <v>3.91</v>
      </c>
    </row>
    <row r="70" spans="2:18" ht="13.5" thickBot="1"/>
    <row r="71" spans="2:18" ht="12.75" customHeight="1">
      <c r="B71" s="411" t="s">
        <v>71</v>
      </c>
      <c r="C71" s="412"/>
      <c r="D71" s="412"/>
      <c r="E71" s="412"/>
      <c r="F71" s="412"/>
      <c r="G71" s="412"/>
      <c r="H71" s="412"/>
      <c r="I71" s="412"/>
      <c r="J71" s="412"/>
      <c r="K71" s="412"/>
      <c r="L71" s="412"/>
      <c r="M71" s="412"/>
      <c r="N71" s="412"/>
      <c r="O71" s="412"/>
      <c r="P71" s="412"/>
      <c r="Q71" s="412"/>
      <c r="R71" s="413"/>
    </row>
    <row r="72" spans="2:18" ht="15" customHeight="1">
      <c r="B72" s="414"/>
      <c r="C72" s="415"/>
      <c r="D72" s="415"/>
      <c r="E72" s="415"/>
      <c r="F72" s="415"/>
      <c r="G72" s="415"/>
      <c r="H72" s="415"/>
      <c r="I72" s="415"/>
      <c r="J72" s="415"/>
      <c r="K72" s="415"/>
      <c r="L72" s="415"/>
      <c r="M72" s="415"/>
      <c r="N72" s="415"/>
      <c r="O72" s="415"/>
      <c r="P72" s="415"/>
      <c r="Q72" s="415"/>
      <c r="R72" s="416"/>
    </row>
    <row r="73" spans="2:18" ht="15" customHeight="1">
      <c r="B73" s="414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15"/>
      <c r="P73" s="415"/>
      <c r="Q73" s="415"/>
      <c r="R73" s="416"/>
    </row>
    <row r="74" spans="2:18" ht="15" customHeight="1">
      <c r="B74" s="414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5"/>
      <c r="P74" s="415"/>
      <c r="Q74" s="415"/>
      <c r="R74" s="416"/>
    </row>
    <row r="75" spans="2:18" ht="15" customHeight="1">
      <c r="B75" s="414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6"/>
    </row>
    <row r="76" spans="2:18" ht="15" customHeight="1">
      <c r="B76" s="414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6"/>
    </row>
    <row r="77" spans="2:18" ht="15" customHeight="1">
      <c r="B77" s="414"/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5"/>
      <c r="O77" s="415"/>
      <c r="P77" s="415"/>
      <c r="Q77" s="415"/>
      <c r="R77" s="416"/>
    </row>
    <row r="78" spans="2:18" ht="15" customHeight="1">
      <c r="B78" s="414"/>
      <c r="C78" s="415"/>
      <c r="D78" s="415"/>
      <c r="E78" s="415"/>
      <c r="F78" s="415"/>
      <c r="G78" s="415"/>
      <c r="H78" s="415"/>
      <c r="I78" s="415"/>
      <c r="J78" s="415"/>
      <c r="K78" s="415"/>
      <c r="L78" s="415"/>
      <c r="M78" s="415"/>
      <c r="N78" s="415"/>
      <c r="O78" s="415"/>
      <c r="P78" s="415"/>
      <c r="Q78" s="415"/>
      <c r="R78" s="416"/>
    </row>
    <row r="79" spans="2:18" ht="15" customHeight="1" thickBot="1">
      <c r="B79" s="417"/>
      <c r="C79" s="418"/>
      <c r="D79" s="418"/>
      <c r="E79" s="418"/>
      <c r="F79" s="418"/>
      <c r="G79" s="418"/>
      <c r="H79" s="418"/>
      <c r="I79" s="418"/>
      <c r="J79" s="418"/>
      <c r="K79" s="418"/>
      <c r="L79" s="418"/>
      <c r="M79" s="418"/>
      <c r="N79" s="418"/>
      <c r="O79" s="418"/>
      <c r="P79" s="418"/>
      <c r="Q79" s="418"/>
      <c r="R79" s="419"/>
    </row>
  </sheetData>
  <mergeCells count="52">
    <mergeCell ref="B71:R79"/>
    <mergeCell ref="B50:F50"/>
    <mergeCell ref="B51:F51"/>
    <mergeCell ref="B52:F52"/>
    <mergeCell ref="B53:F53"/>
    <mergeCell ref="B54:F54"/>
    <mergeCell ref="B55:F55"/>
    <mergeCell ref="B57:F57"/>
    <mergeCell ref="B61:F61"/>
    <mergeCell ref="B62:F62"/>
    <mergeCell ref="B63:F63"/>
    <mergeCell ref="B68:C68"/>
    <mergeCell ref="B69:C69"/>
    <mergeCell ref="B56:F56"/>
    <mergeCell ref="B66:C66"/>
    <mergeCell ref="B67:C67"/>
    <mergeCell ref="B38:F38"/>
    <mergeCell ref="B39:F39"/>
    <mergeCell ref="B40:F40"/>
    <mergeCell ref="B41:F41"/>
    <mergeCell ref="B47:F47"/>
    <mergeCell ref="B2:H2"/>
    <mergeCell ref="B23:H23"/>
    <mergeCell ref="B3:H3"/>
    <mergeCell ref="B4:B5"/>
    <mergeCell ref="C4:C5"/>
    <mergeCell ref="B21:C21"/>
    <mergeCell ref="D4:D5"/>
    <mergeCell ref="E4:E5"/>
    <mergeCell ref="F4:F5"/>
    <mergeCell ref="B36:F36"/>
    <mergeCell ref="B25:K25"/>
    <mergeCell ref="B37:K37"/>
    <mergeCell ref="B31:F31"/>
    <mergeCell ref="B32:F32"/>
    <mergeCell ref="B33:F33"/>
    <mergeCell ref="B34:F34"/>
    <mergeCell ref="B35:F35"/>
    <mergeCell ref="B26:F26"/>
    <mergeCell ref="B27:F27"/>
    <mergeCell ref="B28:F28"/>
    <mergeCell ref="B29:F29"/>
    <mergeCell ref="B30:F30"/>
    <mergeCell ref="B64:F64"/>
    <mergeCell ref="B58:C58"/>
    <mergeCell ref="B59:C59"/>
    <mergeCell ref="B48:F48"/>
    <mergeCell ref="B42:F42"/>
    <mergeCell ref="B43:F43"/>
    <mergeCell ref="B44:F44"/>
    <mergeCell ref="B45:F45"/>
    <mergeCell ref="B46:F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6:P10"/>
  <sheetViews>
    <sheetView workbookViewId="0">
      <selection activeCell="K32" sqref="K32"/>
    </sheetView>
  </sheetViews>
  <sheetFormatPr defaultRowHeight="15"/>
  <sheetData>
    <row r="6" spans="15:16">
      <c r="O6" t="s">
        <v>48</v>
      </c>
      <c r="P6" s="92"/>
    </row>
    <row r="7" spans="15:16">
      <c r="O7" t="s">
        <v>49</v>
      </c>
      <c r="P7" s="91"/>
    </row>
    <row r="8" spans="15:16">
      <c r="O8" t="s">
        <v>50</v>
      </c>
      <c r="P8" s="90"/>
    </row>
    <row r="9" spans="15:16">
      <c r="O9" t="s">
        <v>51</v>
      </c>
      <c r="P9" s="89"/>
    </row>
    <row r="10" spans="15:16">
      <c r="O10" t="s">
        <v>52</v>
      </c>
      <c r="P10" s="8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4"/>
  <sheetViews>
    <sheetView showGridLines="0" tabSelected="1" zoomScale="110" zoomScaleNormal="110" workbookViewId="0">
      <selection activeCell="E6" sqref="E6"/>
    </sheetView>
  </sheetViews>
  <sheetFormatPr defaultRowHeight="12.75"/>
  <cols>
    <col min="1" max="1" width="0.7109375" style="1" customWidth="1"/>
    <col min="2" max="2" width="10.85546875" style="1" customWidth="1"/>
    <col min="3" max="3" width="29.5703125" style="1" customWidth="1"/>
    <col min="4" max="9" width="11.5703125" style="1" customWidth="1"/>
    <col min="10" max="11" width="13.140625" style="1" customWidth="1"/>
    <col min="12" max="212" width="9.140625" style="1"/>
    <col min="213" max="213" width="38.140625" style="1" bestFit="1" customWidth="1"/>
    <col min="214" max="215" width="9.140625" style="1"/>
    <col min="216" max="216" width="10.85546875" style="1" bestFit="1" customWidth="1"/>
    <col min="217" max="468" width="9.140625" style="1"/>
    <col min="469" max="469" width="38.140625" style="1" bestFit="1" customWidth="1"/>
    <col min="470" max="471" width="9.140625" style="1"/>
    <col min="472" max="472" width="10.85546875" style="1" bestFit="1" customWidth="1"/>
    <col min="473" max="724" width="9.140625" style="1"/>
    <col min="725" max="725" width="38.140625" style="1" bestFit="1" customWidth="1"/>
    <col min="726" max="727" width="9.140625" style="1"/>
    <col min="728" max="728" width="10.85546875" style="1" bestFit="1" customWidth="1"/>
    <col min="729" max="980" width="9.140625" style="1"/>
    <col min="981" max="981" width="38.140625" style="1" bestFit="1" customWidth="1"/>
    <col min="982" max="983" width="9.140625" style="1"/>
    <col min="984" max="984" width="10.85546875" style="1" bestFit="1" customWidth="1"/>
    <col min="985" max="1236" width="9.140625" style="1"/>
    <col min="1237" max="1237" width="38.140625" style="1" bestFit="1" customWidth="1"/>
    <col min="1238" max="1239" width="9.140625" style="1"/>
    <col min="1240" max="1240" width="10.85546875" style="1" bestFit="1" customWidth="1"/>
    <col min="1241" max="1492" width="9.140625" style="1"/>
    <col min="1493" max="1493" width="38.140625" style="1" bestFit="1" customWidth="1"/>
    <col min="1494" max="1495" width="9.140625" style="1"/>
    <col min="1496" max="1496" width="10.85546875" style="1" bestFit="1" customWidth="1"/>
    <col min="1497" max="1748" width="9.140625" style="1"/>
    <col min="1749" max="1749" width="38.140625" style="1" bestFit="1" customWidth="1"/>
    <col min="1750" max="1751" width="9.140625" style="1"/>
    <col min="1752" max="1752" width="10.85546875" style="1" bestFit="1" customWidth="1"/>
    <col min="1753" max="2004" width="9.140625" style="1"/>
    <col min="2005" max="2005" width="38.140625" style="1" bestFit="1" customWidth="1"/>
    <col min="2006" max="2007" width="9.140625" style="1"/>
    <col min="2008" max="2008" width="10.85546875" style="1" bestFit="1" customWidth="1"/>
    <col min="2009" max="2260" width="9.140625" style="1"/>
    <col min="2261" max="2261" width="38.140625" style="1" bestFit="1" customWidth="1"/>
    <col min="2262" max="2263" width="9.140625" style="1"/>
    <col min="2264" max="2264" width="10.85546875" style="1" bestFit="1" customWidth="1"/>
    <col min="2265" max="2516" width="9.140625" style="1"/>
    <col min="2517" max="2517" width="38.140625" style="1" bestFit="1" customWidth="1"/>
    <col min="2518" max="2519" width="9.140625" style="1"/>
    <col min="2520" max="2520" width="10.85546875" style="1" bestFit="1" customWidth="1"/>
    <col min="2521" max="2772" width="9.140625" style="1"/>
    <col min="2773" max="2773" width="38.140625" style="1" bestFit="1" customWidth="1"/>
    <col min="2774" max="2775" width="9.140625" style="1"/>
    <col min="2776" max="2776" width="10.85546875" style="1" bestFit="1" customWidth="1"/>
    <col min="2777" max="3028" width="9.140625" style="1"/>
    <col min="3029" max="3029" width="38.140625" style="1" bestFit="1" customWidth="1"/>
    <col min="3030" max="3031" width="9.140625" style="1"/>
    <col min="3032" max="3032" width="10.85546875" style="1" bestFit="1" customWidth="1"/>
    <col min="3033" max="3284" width="9.140625" style="1"/>
    <col min="3285" max="3285" width="38.140625" style="1" bestFit="1" customWidth="1"/>
    <col min="3286" max="3287" width="9.140625" style="1"/>
    <col min="3288" max="3288" width="10.85546875" style="1" bestFit="1" customWidth="1"/>
    <col min="3289" max="3540" width="9.140625" style="1"/>
    <col min="3541" max="3541" width="38.140625" style="1" bestFit="1" customWidth="1"/>
    <col min="3542" max="3543" width="9.140625" style="1"/>
    <col min="3544" max="3544" width="10.85546875" style="1" bestFit="1" customWidth="1"/>
    <col min="3545" max="3796" width="9.140625" style="1"/>
    <col min="3797" max="3797" width="38.140625" style="1" bestFit="1" customWidth="1"/>
    <col min="3798" max="3799" width="9.140625" style="1"/>
    <col min="3800" max="3800" width="10.85546875" style="1" bestFit="1" customWidth="1"/>
    <col min="3801" max="4052" width="9.140625" style="1"/>
    <col min="4053" max="4053" width="38.140625" style="1" bestFit="1" customWidth="1"/>
    <col min="4054" max="4055" width="9.140625" style="1"/>
    <col min="4056" max="4056" width="10.85546875" style="1" bestFit="1" customWidth="1"/>
    <col min="4057" max="4308" width="9.140625" style="1"/>
    <col min="4309" max="4309" width="38.140625" style="1" bestFit="1" customWidth="1"/>
    <col min="4310" max="4311" width="9.140625" style="1"/>
    <col min="4312" max="4312" width="10.85546875" style="1" bestFit="1" customWidth="1"/>
    <col min="4313" max="4564" width="9.140625" style="1"/>
    <col min="4565" max="4565" width="38.140625" style="1" bestFit="1" customWidth="1"/>
    <col min="4566" max="4567" width="9.140625" style="1"/>
    <col min="4568" max="4568" width="10.85546875" style="1" bestFit="1" customWidth="1"/>
    <col min="4569" max="4820" width="9.140625" style="1"/>
    <col min="4821" max="4821" width="38.140625" style="1" bestFit="1" customWidth="1"/>
    <col min="4822" max="4823" width="9.140625" style="1"/>
    <col min="4824" max="4824" width="10.85546875" style="1" bestFit="1" customWidth="1"/>
    <col min="4825" max="5076" width="9.140625" style="1"/>
    <col min="5077" max="5077" width="38.140625" style="1" bestFit="1" customWidth="1"/>
    <col min="5078" max="5079" width="9.140625" style="1"/>
    <col min="5080" max="5080" width="10.85546875" style="1" bestFit="1" customWidth="1"/>
    <col min="5081" max="5332" width="9.140625" style="1"/>
    <col min="5333" max="5333" width="38.140625" style="1" bestFit="1" customWidth="1"/>
    <col min="5334" max="5335" width="9.140625" style="1"/>
    <col min="5336" max="5336" width="10.85546875" style="1" bestFit="1" customWidth="1"/>
    <col min="5337" max="5588" width="9.140625" style="1"/>
    <col min="5589" max="5589" width="38.140625" style="1" bestFit="1" customWidth="1"/>
    <col min="5590" max="5591" width="9.140625" style="1"/>
    <col min="5592" max="5592" width="10.85546875" style="1" bestFit="1" customWidth="1"/>
    <col min="5593" max="5844" width="9.140625" style="1"/>
    <col min="5845" max="5845" width="38.140625" style="1" bestFit="1" customWidth="1"/>
    <col min="5846" max="5847" width="9.140625" style="1"/>
    <col min="5848" max="5848" width="10.85546875" style="1" bestFit="1" customWidth="1"/>
    <col min="5849" max="6100" width="9.140625" style="1"/>
    <col min="6101" max="6101" width="38.140625" style="1" bestFit="1" customWidth="1"/>
    <col min="6102" max="6103" width="9.140625" style="1"/>
    <col min="6104" max="6104" width="10.85546875" style="1" bestFit="1" customWidth="1"/>
    <col min="6105" max="6356" width="9.140625" style="1"/>
    <col min="6357" max="6357" width="38.140625" style="1" bestFit="1" customWidth="1"/>
    <col min="6358" max="6359" width="9.140625" style="1"/>
    <col min="6360" max="6360" width="10.85546875" style="1" bestFit="1" customWidth="1"/>
    <col min="6361" max="6612" width="9.140625" style="1"/>
    <col min="6613" max="6613" width="38.140625" style="1" bestFit="1" customWidth="1"/>
    <col min="6614" max="6615" width="9.140625" style="1"/>
    <col min="6616" max="6616" width="10.85546875" style="1" bestFit="1" customWidth="1"/>
    <col min="6617" max="6868" width="9.140625" style="1"/>
    <col min="6869" max="6869" width="38.140625" style="1" bestFit="1" customWidth="1"/>
    <col min="6870" max="6871" width="9.140625" style="1"/>
    <col min="6872" max="6872" width="10.85546875" style="1" bestFit="1" customWidth="1"/>
    <col min="6873" max="7124" width="9.140625" style="1"/>
    <col min="7125" max="7125" width="38.140625" style="1" bestFit="1" customWidth="1"/>
    <col min="7126" max="7127" width="9.140625" style="1"/>
    <col min="7128" max="7128" width="10.85546875" style="1" bestFit="1" customWidth="1"/>
    <col min="7129" max="7380" width="9.140625" style="1"/>
    <col min="7381" max="7381" width="38.140625" style="1" bestFit="1" customWidth="1"/>
    <col min="7382" max="7383" width="9.140625" style="1"/>
    <col min="7384" max="7384" width="10.85546875" style="1" bestFit="1" customWidth="1"/>
    <col min="7385" max="7636" width="9.140625" style="1"/>
    <col min="7637" max="7637" width="38.140625" style="1" bestFit="1" customWidth="1"/>
    <col min="7638" max="7639" width="9.140625" style="1"/>
    <col min="7640" max="7640" width="10.85546875" style="1" bestFit="1" customWidth="1"/>
    <col min="7641" max="7892" width="9.140625" style="1"/>
    <col min="7893" max="7893" width="38.140625" style="1" bestFit="1" customWidth="1"/>
    <col min="7894" max="7895" width="9.140625" style="1"/>
    <col min="7896" max="7896" width="10.85546875" style="1" bestFit="1" customWidth="1"/>
    <col min="7897" max="8148" width="9.140625" style="1"/>
    <col min="8149" max="8149" width="38.140625" style="1" bestFit="1" customWidth="1"/>
    <col min="8150" max="8151" width="9.140625" style="1"/>
    <col min="8152" max="8152" width="10.85546875" style="1" bestFit="1" customWidth="1"/>
    <col min="8153" max="8404" width="9.140625" style="1"/>
    <col min="8405" max="8405" width="38.140625" style="1" bestFit="1" customWidth="1"/>
    <col min="8406" max="8407" width="9.140625" style="1"/>
    <col min="8408" max="8408" width="10.85546875" style="1" bestFit="1" customWidth="1"/>
    <col min="8409" max="8660" width="9.140625" style="1"/>
    <col min="8661" max="8661" width="38.140625" style="1" bestFit="1" customWidth="1"/>
    <col min="8662" max="8663" width="9.140625" style="1"/>
    <col min="8664" max="8664" width="10.85546875" style="1" bestFit="1" customWidth="1"/>
    <col min="8665" max="8916" width="9.140625" style="1"/>
    <col min="8917" max="8917" width="38.140625" style="1" bestFit="1" customWidth="1"/>
    <col min="8918" max="8919" width="9.140625" style="1"/>
    <col min="8920" max="8920" width="10.85546875" style="1" bestFit="1" customWidth="1"/>
    <col min="8921" max="9172" width="9.140625" style="1"/>
    <col min="9173" max="9173" width="38.140625" style="1" bestFit="1" customWidth="1"/>
    <col min="9174" max="9175" width="9.140625" style="1"/>
    <col min="9176" max="9176" width="10.85546875" style="1" bestFit="1" customWidth="1"/>
    <col min="9177" max="9428" width="9.140625" style="1"/>
    <col min="9429" max="9429" width="38.140625" style="1" bestFit="1" customWidth="1"/>
    <col min="9430" max="9431" width="9.140625" style="1"/>
    <col min="9432" max="9432" width="10.85546875" style="1" bestFit="1" customWidth="1"/>
    <col min="9433" max="9684" width="9.140625" style="1"/>
    <col min="9685" max="9685" width="38.140625" style="1" bestFit="1" customWidth="1"/>
    <col min="9686" max="9687" width="9.140625" style="1"/>
    <col min="9688" max="9688" width="10.85546875" style="1" bestFit="1" customWidth="1"/>
    <col min="9689" max="9940" width="9.140625" style="1"/>
    <col min="9941" max="9941" width="38.140625" style="1" bestFit="1" customWidth="1"/>
    <col min="9942" max="9943" width="9.140625" style="1"/>
    <col min="9944" max="9944" width="10.85546875" style="1" bestFit="1" customWidth="1"/>
    <col min="9945" max="10196" width="9.140625" style="1"/>
    <col min="10197" max="10197" width="38.140625" style="1" bestFit="1" customWidth="1"/>
    <col min="10198" max="10199" width="9.140625" style="1"/>
    <col min="10200" max="10200" width="10.85546875" style="1" bestFit="1" customWidth="1"/>
    <col min="10201" max="10452" width="9.140625" style="1"/>
    <col min="10453" max="10453" width="38.140625" style="1" bestFit="1" customWidth="1"/>
    <col min="10454" max="10455" width="9.140625" style="1"/>
    <col min="10456" max="10456" width="10.85546875" style="1" bestFit="1" customWidth="1"/>
    <col min="10457" max="10708" width="9.140625" style="1"/>
    <col min="10709" max="10709" width="38.140625" style="1" bestFit="1" customWidth="1"/>
    <col min="10710" max="10711" width="9.140625" style="1"/>
    <col min="10712" max="10712" width="10.85546875" style="1" bestFit="1" customWidth="1"/>
    <col min="10713" max="10964" width="9.140625" style="1"/>
    <col min="10965" max="10965" width="38.140625" style="1" bestFit="1" customWidth="1"/>
    <col min="10966" max="10967" width="9.140625" style="1"/>
    <col min="10968" max="10968" width="10.85546875" style="1" bestFit="1" customWidth="1"/>
    <col min="10969" max="11220" width="9.140625" style="1"/>
    <col min="11221" max="11221" width="38.140625" style="1" bestFit="1" customWidth="1"/>
    <col min="11222" max="11223" width="9.140625" style="1"/>
    <col min="11224" max="11224" width="10.85546875" style="1" bestFit="1" customWidth="1"/>
    <col min="11225" max="11476" width="9.140625" style="1"/>
    <col min="11477" max="11477" width="38.140625" style="1" bestFit="1" customWidth="1"/>
    <col min="11478" max="11479" width="9.140625" style="1"/>
    <col min="11480" max="11480" width="10.85546875" style="1" bestFit="1" customWidth="1"/>
    <col min="11481" max="11732" width="9.140625" style="1"/>
    <col min="11733" max="11733" width="38.140625" style="1" bestFit="1" customWidth="1"/>
    <col min="11734" max="11735" width="9.140625" style="1"/>
    <col min="11736" max="11736" width="10.85546875" style="1" bestFit="1" customWidth="1"/>
    <col min="11737" max="11988" width="9.140625" style="1"/>
    <col min="11989" max="11989" width="38.140625" style="1" bestFit="1" customWidth="1"/>
    <col min="11990" max="11991" width="9.140625" style="1"/>
    <col min="11992" max="11992" width="10.85546875" style="1" bestFit="1" customWidth="1"/>
    <col min="11993" max="12244" width="9.140625" style="1"/>
    <col min="12245" max="12245" width="38.140625" style="1" bestFit="1" customWidth="1"/>
    <col min="12246" max="12247" width="9.140625" style="1"/>
    <col min="12248" max="12248" width="10.85546875" style="1" bestFit="1" customWidth="1"/>
    <col min="12249" max="12500" width="9.140625" style="1"/>
    <col min="12501" max="12501" width="38.140625" style="1" bestFit="1" customWidth="1"/>
    <col min="12502" max="12503" width="9.140625" style="1"/>
    <col min="12504" max="12504" width="10.85546875" style="1" bestFit="1" customWidth="1"/>
    <col min="12505" max="12756" width="9.140625" style="1"/>
    <col min="12757" max="12757" width="38.140625" style="1" bestFit="1" customWidth="1"/>
    <col min="12758" max="12759" width="9.140625" style="1"/>
    <col min="12760" max="12760" width="10.85546875" style="1" bestFit="1" customWidth="1"/>
    <col min="12761" max="13012" width="9.140625" style="1"/>
    <col min="13013" max="13013" width="38.140625" style="1" bestFit="1" customWidth="1"/>
    <col min="13014" max="13015" width="9.140625" style="1"/>
    <col min="13016" max="13016" width="10.85546875" style="1" bestFit="1" customWidth="1"/>
    <col min="13017" max="13268" width="9.140625" style="1"/>
    <col min="13269" max="13269" width="38.140625" style="1" bestFit="1" customWidth="1"/>
    <col min="13270" max="13271" width="9.140625" style="1"/>
    <col min="13272" max="13272" width="10.85546875" style="1" bestFit="1" customWidth="1"/>
    <col min="13273" max="13524" width="9.140625" style="1"/>
    <col min="13525" max="13525" width="38.140625" style="1" bestFit="1" customWidth="1"/>
    <col min="13526" max="13527" width="9.140625" style="1"/>
    <col min="13528" max="13528" width="10.85546875" style="1" bestFit="1" customWidth="1"/>
    <col min="13529" max="13780" width="9.140625" style="1"/>
    <col min="13781" max="13781" width="38.140625" style="1" bestFit="1" customWidth="1"/>
    <col min="13782" max="13783" width="9.140625" style="1"/>
    <col min="13784" max="13784" width="10.85546875" style="1" bestFit="1" customWidth="1"/>
    <col min="13785" max="14036" width="9.140625" style="1"/>
    <col min="14037" max="14037" width="38.140625" style="1" bestFit="1" customWidth="1"/>
    <col min="14038" max="14039" width="9.140625" style="1"/>
    <col min="14040" max="14040" width="10.85546875" style="1" bestFit="1" customWidth="1"/>
    <col min="14041" max="14292" width="9.140625" style="1"/>
    <col min="14293" max="14293" width="38.140625" style="1" bestFit="1" customWidth="1"/>
    <col min="14294" max="14295" width="9.140625" style="1"/>
    <col min="14296" max="14296" width="10.85546875" style="1" bestFit="1" customWidth="1"/>
    <col min="14297" max="14548" width="9.140625" style="1"/>
    <col min="14549" max="14549" width="38.140625" style="1" bestFit="1" customWidth="1"/>
    <col min="14550" max="14551" width="9.140625" style="1"/>
    <col min="14552" max="14552" width="10.85546875" style="1" bestFit="1" customWidth="1"/>
    <col min="14553" max="14804" width="9.140625" style="1"/>
    <col min="14805" max="14805" width="38.140625" style="1" bestFit="1" customWidth="1"/>
    <col min="14806" max="14807" width="9.140625" style="1"/>
    <col min="14808" max="14808" width="10.85546875" style="1" bestFit="1" customWidth="1"/>
    <col min="14809" max="15060" width="9.140625" style="1"/>
    <col min="15061" max="15061" width="38.140625" style="1" bestFit="1" customWidth="1"/>
    <col min="15062" max="15063" width="9.140625" style="1"/>
    <col min="15064" max="15064" width="10.85546875" style="1" bestFit="1" customWidth="1"/>
    <col min="15065" max="15316" width="9.140625" style="1"/>
    <col min="15317" max="15317" width="38.140625" style="1" bestFit="1" customWidth="1"/>
    <col min="15318" max="15319" width="9.140625" style="1"/>
    <col min="15320" max="15320" width="10.85546875" style="1" bestFit="1" customWidth="1"/>
    <col min="15321" max="15572" width="9.140625" style="1"/>
    <col min="15573" max="15573" width="38.140625" style="1" bestFit="1" customWidth="1"/>
    <col min="15574" max="15575" width="9.140625" style="1"/>
    <col min="15576" max="15576" width="10.85546875" style="1" bestFit="1" customWidth="1"/>
    <col min="15577" max="15828" width="9.140625" style="1"/>
    <col min="15829" max="15829" width="38.140625" style="1" bestFit="1" customWidth="1"/>
    <col min="15830" max="15831" width="9.140625" style="1"/>
    <col min="15832" max="15832" width="10.85546875" style="1" bestFit="1" customWidth="1"/>
    <col min="15833" max="16084" width="9.140625" style="1"/>
    <col min="16085" max="16085" width="38.140625" style="1" bestFit="1" customWidth="1"/>
    <col min="16086" max="16087" width="9.140625" style="1"/>
    <col min="16088" max="16088" width="10.85546875" style="1" bestFit="1" customWidth="1"/>
    <col min="16089" max="16384" width="9.140625" style="1"/>
  </cols>
  <sheetData>
    <row r="1" spans="2:11" ht="3.75" customHeight="1" thickBot="1">
      <c r="B1" s="2"/>
      <c r="C1" s="2"/>
      <c r="D1" s="2"/>
      <c r="E1" s="2"/>
      <c r="F1" s="2"/>
      <c r="G1" s="2"/>
    </row>
    <row r="2" spans="2:11" ht="30.75" customHeight="1" thickBot="1">
      <c r="B2" s="445"/>
      <c r="C2" s="446"/>
      <c r="D2" s="446"/>
      <c r="E2" s="446"/>
      <c r="F2" s="446"/>
      <c r="G2" s="446"/>
      <c r="H2" s="446"/>
      <c r="I2" s="446"/>
      <c r="J2" s="446"/>
      <c r="K2" s="124"/>
    </row>
    <row r="3" spans="2:11" ht="24.75" customHeight="1" thickBot="1">
      <c r="B3" s="441" t="s">
        <v>28</v>
      </c>
      <c r="C3" s="442"/>
      <c r="D3" s="395"/>
      <c r="E3" s="395"/>
      <c r="F3" s="294"/>
      <c r="G3" s="294"/>
      <c r="H3" s="13"/>
      <c r="I3" s="13"/>
      <c r="J3" s="13"/>
      <c r="K3" s="296"/>
    </row>
    <row r="4" spans="2:11" ht="33" customHeight="1" thickBot="1">
      <c r="B4" s="396" t="s">
        <v>1</v>
      </c>
      <c r="C4" s="443" t="s">
        <v>2</v>
      </c>
      <c r="D4" s="181" t="s">
        <v>80</v>
      </c>
      <c r="E4" s="18" t="s">
        <v>81</v>
      </c>
      <c r="F4" s="18" t="s">
        <v>82</v>
      </c>
      <c r="G4" s="18" t="s">
        <v>83</v>
      </c>
      <c r="H4" s="18" t="s">
        <v>84</v>
      </c>
      <c r="I4" s="213" t="s">
        <v>85</v>
      </c>
      <c r="J4" s="18" t="s">
        <v>86</v>
      </c>
      <c r="K4" s="19" t="s">
        <v>87</v>
      </c>
    </row>
    <row r="5" spans="2:11" ht="33" customHeight="1" thickBot="1">
      <c r="B5" s="397"/>
      <c r="C5" s="444"/>
      <c r="D5" s="301" t="s">
        <v>72</v>
      </c>
      <c r="E5" s="302" t="s">
        <v>73</v>
      </c>
      <c r="F5" s="303" t="s">
        <v>74</v>
      </c>
      <c r="G5" s="304" t="s">
        <v>75</v>
      </c>
      <c r="H5" s="305" t="s">
        <v>77</v>
      </c>
      <c r="I5" s="306" t="s">
        <v>76</v>
      </c>
      <c r="J5" s="307" t="s">
        <v>78</v>
      </c>
      <c r="K5" s="308" t="s">
        <v>79</v>
      </c>
    </row>
    <row r="6" spans="2:11" ht="33" customHeight="1" thickBot="1">
      <c r="B6" s="48" t="s">
        <v>4</v>
      </c>
      <c r="C6" s="43" t="s">
        <v>5</v>
      </c>
      <c r="D6" s="298">
        <v>100</v>
      </c>
      <c r="E6" s="299">
        <v>100</v>
      </c>
      <c r="F6" s="9">
        <v>100</v>
      </c>
      <c r="G6" s="300">
        <v>100</v>
      </c>
      <c r="H6" s="299">
        <v>100</v>
      </c>
      <c r="I6" s="300">
        <v>100</v>
      </c>
      <c r="J6" s="9">
        <v>100</v>
      </c>
      <c r="K6" s="309">
        <v>100</v>
      </c>
    </row>
    <row r="7" spans="2:11" ht="33" customHeight="1" thickBot="1">
      <c r="B7" s="32">
        <v>150655</v>
      </c>
      <c r="C7" s="44" t="s">
        <v>42</v>
      </c>
      <c r="D7" s="204">
        <v>42</v>
      </c>
      <c r="E7" s="284">
        <v>47</v>
      </c>
      <c r="F7" s="285">
        <v>47</v>
      </c>
      <c r="G7" s="286">
        <v>47</v>
      </c>
      <c r="H7" s="287">
        <v>47</v>
      </c>
      <c r="I7" s="295">
        <v>47</v>
      </c>
      <c r="J7" s="292">
        <v>45</v>
      </c>
      <c r="K7" s="310">
        <v>45</v>
      </c>
    </row>
    <row r="8" spans="2:11" ht="33" customHeight="1">
      <c r="B8" s="32">
        <v>160007</v>
      </c>
      <c r="C8" s="44" t="s">
        <v>6</v>
      </c>
      <c r="D8" s="204">
        <v>0.37</v>
      </c>
      <c r="E8" s="284">
        <v>0.37</v>
      </c>
      <c r="F8" s="285">
        <v>0.37</v>
      </c>
      <c r="G8" s="286">
        <v>0.37</v>
      </c>
      <c r="H8" s="287">
        <v>0.37</v>
      </c>
      <c r="I8" s="295">
        <v>0.37</v>
      </c>
      <c r="J8" s="292">
        <v>5</v>
      </c>
      <c r="K8" s="310">
        <v>5</v>
      </c>
    </row>
    <row r="9" spans="2:11" ht="33" customHeight="1">
      <c r="B9" s="32" t="s">
        <v>46</v>
      </c>
      <c r="C9" s="44" t="s">
        <v>47</v>
      </c>
      <c r="D9" s="205">
        <v>0</v>
      </c>
      <c r="E9" s="51">
        <v>0</v>
      </c>
      <c r="F9" s="288">
        <v>0</v>
      </c>
      <c r="G9" s="289">
        <v>0</v>
      </c>
      <c r="H9" s="287">
        <v>1</v>
      </c>
      <c r="I9" s="295">
        <v>1</v>
      </c>
      <c r="J9" s="288">
        <v>0</v>
      </c>
      <c r="K9" s="311">
        <v>0</v>
      </c>
    </row>
    <row r="10" spans="2:11" ht="33" customHeight="1">
      <c r="B10" s="32">
        <v>160514</v>
      </c>
      <c r="C10" s="45" t="s">
        <v>7</v>
      </c>
      <c r="D10" s="51">
        <v>4</v>
      </c>
      <c r="E10" s="51">
        <v>4</v>
      </c>
      <c r="F10" s="51">
        <v>4</v>
      </c>
      <c r="G10" s="51">
        <v>4</v>
      </c>
      <c r="H10" s="51">
        <v>4</v>
      </c>
      <c r="I10" s="205">
        <v>4</v>
      </c>
      <c r="J10" s="288">
        <v>4</v>
      </c>
      <c r="K10" s="311">
        <v>4</v>
      </c>
    </row>
    <row r="11" spans="2:11" ht="33" customHeight="1">
      <c r="B11" s="32">
        <v>160224</v>
      </c>
      <c r="C11" s="45" t="s">
        <v>8</v>
      </c>
      <c r="D11" s="40">
        <v>1</v>
      </c>
      <c r="E11" s="40">
        <v>1</v>
      </c>
      <c r="F11" s="40">
        <v>1</v>
      </c>
      <c r="G11" s="40">
        <v>1</v>
      </c>
      <c r="H11" s="40">
        <v>1</v>
      </c>
      <c r="I11" s="206">
        <v>1</v>
      </c>
      <c r="J11" s="4">
        <v>1</v>
      </c>
      <c r="K11" s="283">
        <v>1</v>
      </c>
    </row>
    <row r="12" spans="2:11" ht="33" customHeight="1">
      <c r="B12" s="49">
        <v>160280</v>
      </c>
      <c r="C12" s="46" t="s">
        <v>9</v>
      </c>
      <c r="D12" s="41">
        <v>2</v>
      </c>
      <c r="E12" s="41">
        <v>2</v>
      </c>
      <c r="F12" s="41">
        <v>2</v>
      </c>
      <c r="G12" s="41">
        <v>2</v>
      </c>
      <c r="H12" s="41">
        <v>2</v>
      </c>
      <c r="I12" s="207">
        <v>2</v>
      </c>
      <c r="J12" s="297">
        <v>2</v>
      </c>
      <c r="K12" s="312">
        <v>2</v>
      </c>
    </row>
    <row r="13" spans="2:11" ht="33" customHeight="1">
      <c r="B13" s="32">
        <v>160727</v>
      </c>
      <c r="C13" s="45" t="s">
        <v>43</v>
      </c>
      <c r="D13" s="40">
        <v>1.5</v>
      </c>
      <c r="E13" s="40">
        <v>1.5</v>
      </c>
      <c r="F13" s="40">
        <v>1.5</v>
      </c>
      <c r="G13" s="40">
        <v>1.5</v>
      </c>
      <c r="H13" s="40">
        <v>1.5</v>
      </c>
      <c r="I13" s="206">
        <v>1.5</v>
      </c>
      <c r="J13" s="4">
        <v>1.5</v>
      </c>
      <c r="K13" s="283">
        <v>1.5</v>
      </c>
    </row>
    <row r="14" spans="2:11" ht="33" customHeight="1">
      <c r="B14" s="32">
        <v>160775</v>
      </c>
      <c r="C14" s="45" t="s">
        <v>44</v>
      </c>
      <c r="D14" s="40">
        <v>2.5</v>
      </c>
      <c r="E14" s="40">
        <v>2.5</v>
      </c>
      <c r="F14" s="40">
        <v>2.5</v>
      </c>
      <c r="G14" s="40">
        <v>2.5</v>
      </c>
      <c r="H14" s="40">
        <v>2.5</v>
      </c>
      <c r="I14" s="206">
        <v>2.5</v>
      </c>
      <c r="J14" s="4">
        <v>2.5</v>
      </c>
      <c r="K14" s="283">
        <v>2.5</v>
      </c>
    </row>
    <row r="15" spans="2:11" ht="33" customHeight="1">
      <c r="B15" s="278">
        <v>160825</v>
      </c>
      <c r="C15" s="279" t="s">
        <v>45</v>
      </c>
      <c r="D15" s="280">
        <v>1</v>
      </c>
      <c r="E15" s="280">
        <v>1</v>
      </c>
      <c r="F15" s="280">
        <v>1</v>
      </c>
      <c r="G15" s="280">
        <v>1</v>
      </c>
      <c r="H15" s="280">
        <v>1</v>
      </c>
      <c r="I15" s="281">
        <v>1</v>
      </c>
      <c r="J15" s="4">
        <v>1</v>
      </c>
      <c r="K15" s="283">
        <v>1</v>
      </c>
    </row>
    <row r="16" spans="2:11" ht="33" customHeight="1">
      <c r="B16" s="282">
        <v>161871</v>
      </c>
      <c r="C16" s="45" t="s">
        <v>24</v>
      </c>
      <c r="D16" s="79">
        <v>4.5</v>
      </c>
      <c r="E16" s="290">
        <v>4.5</v>
      </c>
      <c r="F16" s="290">
        <v>3.88</v>
      </c>
      <c r="G16" s="290">
        <v>3.25</v>
      </c>
      <c r="H16" s="291">
        <v>3.25</v>
      </c>
      <c r="I16" s="295">
        <v>3.88</v>
      </c>
      <c r="J16" s="292">
        <v>4.5</v>
      </c>
      <c r="K16" s="310">
        <v>4</v>
      </c>
    </row>
    <row r="17" spans="2:11" ht="33" customHeight="1">
      <c r="B17" s="282">
        <v>160732</v>
      </c>
      <c r="C17" s="45" t="s">
        <v>10</v>
      </c>
      <c r="D17" s="79">
        <v>0.9</v>
      </c>
      <c r="E17" s="290">
        <v>0.9</v>
      </c>
      <c r="F17" s="290">
        <v>0.9</v>
      </c>
      <c r="G17" s="290">
        <v>0.7</v>
      </c>
      <c r="H17" s="291">
        <v>0.5</v>
      </c>
      <c r="I17" s="295">
        <v>0.7</v>
      </c>
      <c r="J17" s="292">
        <v>0.9</v>
      </c>
      <c r="K17" s="310">
        <v>0.9</v>
      </c>
    </row>
    <row r="18" spans="2:11" ht="33" customHeight="1">
      <c r="B18" s="282">
        <v>160774</v>
      </c>
      <c r="C18" s="45" t="s">
        <v>26</v>
      </c>
      <c r="D18" s="313">
        <v>0.1</v>
      </c>
      <c r="E18" s="290">
        <v>0.1</v>
      </c>
      <c r="F18" s="290">
        <v>0.25</v>
      </c>
      <c r="G18" s="290">
        <v>0.25</v>
      </c>
      <c r="H18" s="291">
        <v>0.1</v>
      </c>
      <c r="I18" s="295">
        <v>0.25</v>
      </c>
      <c r="J18" s="293">
        <v>0.1</v>
      </c>
      <c r="K18" s="314">
        <v>0.25</v>
      </c>
    </row>
    <row r="19" spans="2:11" ht="33" customHeight="1" thickBot="1">
      <c r="B19" s="439" t="s">
        <v>11</v>
      </c>
      <c r="C19" s="440"/>
      <c r="D19" s="315">
        <f>SUM(D6:D18)</f>
        <v>159.87</v>
      </c>
      <c r="E19" s="315">
        <f t="shared" ref="E19:K19" si="0">SUM(E6:E18)</f>
        <v>164.87</v>
      </c>
      <c r="F19" s="315">
        <f t="shared" si="0"/>
        <v>164.4</v>
      </c>
      <c r="G19" s="315">
        <f t="shared" si="0"/>
        <v>163.57</v>
      </c>
      <c r="H19" s="315">
        <f t="shared" si="0"/>
        <v>164.22</v>
      </c>
      <c r="I19" s="315">
        <f t="shared" si="0"/>
        <v>165.2</v>
      </c>
      <c r="J19" s="315">
        <f t="shared" si="0"/>
        <v>167.5</v>
      </c>
      <c r="K19" s="315">
        <f t="shared" si="0"/>
        <v>167.15</v>
      </c>
    </row>
    <row r="20" spans="2:11" ht="33" customHeight="1" thickBot="1">
      <c r="B20" s="322" t="s">
        <v>0</v>
      </c>
      <c r="C20" s="323"/>
      <c r="D20" s="323"/>
      <c r="E20" s="323"/>
      <c r="F20" s="323"/>
      <c r="G20" s="323"/>
      <c r="H20" s="323"/>
      <c r="I20" s="323"/>
      <c r="J20" s="323"/>
      <c r="K20" s="324"/>
    </row>
    <row r="21" spans="2:11" ht="33" customHeight="1" thickBot="1">
      <c r="B21" s="16" t="s">
        <v>23</v>
      </c>
      <c r="C21" s="17"/>
      <c r="D21" s="17"/>
      <c r="E21" s="17"/>
      <c r="F21" s="17"/>
      <c r="G21" s="123"/>
      <c r="H21" s="123"/>
      <c r="I21" s="123"/>
      <c r="J21" s="123"/>
      <c r="K21" s="124"/>
    </row>
    <row r="22" spans="2:11" ht="21" customHeight="1">
      <c r="B22" s="433" t="s">
        <v>13</v>
      </c>
      <c r="C22" s="434"/>
      <c r="D22" s="325">
        <v>1.66</v>
      </c>
      <c r="E22" s="325">
        <v>2.1</v>
      </c>
      <c r="F22" s="326">
        <v>2.1</v>
      </c>
      <c r="G22" s="325">
        <v>2.15</v>
      </c>
      <c r="H22" s="325">
        <v>2.17</v>
      </c>
      <c r="I22" s="325">
        <v>2.09</v>
      </c>
      <c r="J22" s="325">
        <v>2.2400000000000002</v>
      </c>
      <c r="K22" s="327">
        <v>2.2999999999999998</v>
      </c>
    </row>
    <row r="23" spans="2:11" ht="21" customHeight="1">
      <c r="B23" s="429" t="s">
        <v>14</v>
      </c>
      <c r="C23" s="430"/>
      <c r="D23" s="332">
        <v>14.61</v>
      </c>
      <c r="E23" s="332">
        <v>17</v>
      </c>
      <c r="F23" s="333">
        <v>15.46</v>
      </c>
      <c r="G23" s="332">
        <v>13.48</v>
      </c>
      <c r="H23" s="332">
        <v>13.56</v>
      </c>
      <c r="I23" s="332">
        <v>15.59</v>
      </c>
      <c r="J23" s="332">
        <v>15.55</v>
      </c>
      <c r="K23" s="334">
        <v>15.03</v>
      </c>
    </row>
    <row r="24" spans="2:11" ht="21" customHeight="1">
      <c r="B24" s="437" t="s">
        <v>88</v>
      </c>
      <c r="C24" s="438"/>
      <c r="D24" s="317">
        <v>12.95</v>
      </c>
      <c r="E24" s="317">
        <v>14.9</v>
      </c>
      <c r="F24" s="317">
        <v>13.36</v>
      </c>
      <c r="G24" s="317">
        <v>11.34</v>
      </c>
      <c r="H24" s="317">
        <v>11.39</v>
      </c>
      <c r="I24" s="317">
        <v>13.5</v>
      </c>
      <c r="J24" s="317">
        <v>13.31</v>
      </c>
      <c r="K24" s="319">
        <v>12.73</v>
      </c>
    </row>
    <row r="25" spans="2:11" ht="21" customHeight="1">
      <c r="B25" s="429" t="s">
        <v>15</v>
      </c>
      <c r="C25" s="430"/>
      <c r="D25" s="316">
        <v>1.89</v>
      </c>
      <c r="E25" s="316">
        <v>1.86</v>
      </c>
      <c r="F25" s="316">
        <v>2.5</v>
      </c>
      <c r="G25" s="316">
        <v>2.74</v>
      </c>
      <c r="H25" s="316">
        <v>1.99</v>
      </c>
      <c r="I25" s="316">
        <v>2.13</v>
      </c>
      <c r="J25" s="316">
        <v>2.11</v>
      </c>
      <c r="K25" s="320">
        <v>2.68</v>
      </c>
    </row>
    <row r="26" spans="2:11" ht="21" customHeight="1">
      <c r="B26" s="429" t="s">
        <v>16</v>
      </c>
      <c r="C26" s="430"/>
      <c r="D26" s="316">
        <v>1.7</v>
      </c>
      <c r="E26" s="316">
        <v>1.7</v>
      </c>
      <c r="F26" s="316">
        <v>2.23</v>
      </c>
      <c r="G26" s="316">
        <v>2.33</v>
      </c>
      <c r="H26" s="316">
        <v>1.76</v>
      </c>
      <c r="I26" s="316">
        <v>1.98</v>
      </c>
      <c r="J26" s="316">
        <v>1.87</v>
      </c>
      <c r="K26" s="320">
        <v>2.33</v>
      </c>
    </row>
    <row r="27" spans="2:11" ht="21" customHeight="1">
      <c r="B27" s="429" t="s">
        <v>17</v>
      </c>
      <c r="C27" s="430"/>
      <c r="D27" s="316">
        <v>1.88</v>
      </c>
      <c r="E27" s="316">
        <v>1.92</v>
      </c>
      <c r="F27" s="316">
        <v>2.5</v>
      </c>
      <c r="G27" s="316">
        <v>2.63</v>
      </c>
      <c r="H27" s="316">
        <v>1.93</v>
      </c>
      <c r="I27" s="316">
        <v>2.14</v>
      </c>
      <c r="J27" s="316">
        <v>2.11</v>
      </c>
      <c r="K27" s="320">
        <v>2.65</v>
      </c>
    </row>
    <row r="28" spans="2:11" ht="21" customHeight="1">
      <c r="B28" s="429" t="s">
        <v>89</v>
      </c>
      <c r="C28" s="430"/>
      <c r="D28" s="332">
        <v>2.1</v>
      </c>
      <c r="E28" s="332">
        <v>2.16</v>
      </c>
      <c r="F28" s="332">
        <v>2.79</v>
      </c>
      <c r="G28" s="332">
        <v>2.98</v>
      </c>
      <c r="H28" s="332">
        <v>2.15</v>
      </c>
      <c r="I28" s="332">
        <v>2.34</v>
      </c>
      <c r="J28" s="332">
        <v>2.38</v>
      </c>
      <c r="K28" s="336">
        <v>2.98</v>
      </c>
    </row>
    <row r="29" spans="2:11" ht="21" customHeight="1">
      <c r="B29" s="429" t="s">
        <v>19</v>
      </c>
      <c r="C29" s="430"/>
      <c r="D29" s="316">
        <v>2.38</v>
      </c>
      <c r="E29" s="316">
        <v>2.46</v>
      </c>
      <c r="F29" s="316">
        <v>3.12</v>
      </c>
      <c r="G29" s="316">
        <v>3.37</v>
      </c>
      <c r="H29" s="316">
        <v>2.4500000000000002</v>
      </c>
      <c r="I29" s="316">
        <v>2.62</v>
      </c>
      <c r="J29" s="316">
        <v>2.72</v>
      </c>
      <c r="K29" s="320">
        <v>3.34</v>
      </c>
    </row>
    <row r="30" spans="2:11" ht="21" customHeight="1">
      <c r="B30" s="429" t="s">
        <v>20</v>
      </c>
      <c r="C30" s="430"/>
      <c r="D30" s="316">
        <v>2.6</v>
      </c>
      <c r="E30" s="316">
        <v>2.69</v>
      </c>
      <c r="F30" s="316">
        <v>3.36</v>
      </c>
      <c r="G30" s="316">
        <v>3.66</v>
      </c>
      <c r="H30" s="316">
        <v>2.7</v>
      </c>
      <c r="I30" s="316">
        <v>2.85</v>
      </c>
      <c r="J30" s="316">
        <v>2.97</v>
      </c>
      <c r="K30" s="320">
        <v>3.6</v>
      </c>
    </row>
    <row r="31" spans="2:11" ht="21" customHeight="1">
      <c r="B31" s="435" t="s">
        <v>21</v>
      </c>
      <c r="C31" s="436"/>
      <c r="D31" s="337">
        <v>4.46</v>
      </c>
      <c r="E31" s="337">
        <v>4.75</v>
      </c>
      <c r="F31" s="337">
        <v>5.36</v>
      </c>
      <c r="G31" s="337">
        <v>5.88</v>
      </c>
      <c r="H31" s="337">
        <v>4.91</v>
      </c>
      <c r="I31" s="337">
        <v>4.9000000000000004</v>
      </c>
      <c r="J31" s="337">
        <v>5.12</v>
      </c>
      <c r="K31" s="338">
        <v>5.66</v>
      </c>
    </row>
    <row r="32" spans="2:11" ht="21" customHeight="1">
      <c r="B32" s="435" t="s">
        <v>91</v>
      </c>
      <c r="C32" s="436"/>
      <c r="D32" s="328">
        <v>10.48</v>
      </c>
      <c r="E32" s="328">
        <v>12.56</v>
      </c>
      <c r="F32" s="328">
        <v>11.41</v>
      </c>
      <c r="G32" s="328">
        <v>10.17</v>
      </c>
      <c r="H32" s="328">
        <v>11.04</v>
      </c>
      <c r="I32" s="328">
        <v>12.07</v>
      </c>
      <c r="J32" s="328">
        <v>11.38</v>
      </c>
      <c r="K32" s="329">
        <v>10.79</v>
      </c>
    </row>
    <row r="33" spans="2:12" ht="21" customHeight="1" thickBot="1">
      <c r="B33" s="435" t="s">
        <v>92</v>
      </c>
      <c r="C33" s="436"/>
      <c r="D33" s="335">
        <f>+(D23-D32)/D24*100</f>
        <v>31.891891891891888</v>
      </c>
      <c r="E33" s="335">
        <f t="shared" ref="E33:K33" si="1">+(E23-E32)/E24*100</f>
        <v>29.798657718120801</v>
      </c>
      <c r="F33" s="335">
        <f t="shared" si="1"/>
        <v>30.314371257485035</v>
      </c>
      <c r="G33" s="335">
        <f t="shared" si="1"/>
        <v>29.188712522045861</v>
      </c>
      <c r="H33" s="335">
        <f t="shared" si="1"/>
        <v>22.124670763827929</v>
      </c>
      <c r="I33" s="335">
        <f t="shared" si="1"/>
        <v>26.074074074074073</v>
      </c>
      <c r="J33" s="335">
        <f t="shared" si="1"/>
        <v>31.32982719759579</v>
      </c>
      <c r="K33" s="335">
        <f t="shared" si="1"/>
        <v>33.307148468185389</v>
      </c>
    </row>
    <row r="34" spans="2:12" ht="30" customHeight="1" thickBot="1">
      <c r="B34" s="16" t="s">
        <v>90</v>
      </c>
      <c r="C34" s="17"/>
      <c r="D34" s="17"/>
      <c r="E34" s="17"/>
      <c r="F34" s="17"/>
      <c r="G34" s="123"/>
      <c r="H34" s="123"/>
      <c r="I34" s="123"/>
      <c r="J34" s="123"/>
      <c r="K34" s="124"/>
    </row>
    <row r="35" spans="2:12" ht="22.5" customHeight="1">
      <c r="B35" s="433" t="s">
        <v>30</v>
      </c>
      <c r="C35" s="434"/>
      <c r="D35" s="330">
        <v>53</v>
      </c>
      <c r="E35" s="330">
        <v>55</v>
      </c>
      <c r="F35" s="330">
        <v>53</v>
      </c>
      <c r="G35" s="330">
        <v>52</v>
      </c>
      <c r="H35" s="330">
        <v>54</v>
      </c>
      <c r="I35" s="330">
        <v>54</v>
      </c>
      <c r="J35" s="330">
        <v>58</v>
      </c>
      <c r="K35" s="331">
        <v>52</v>
      </c>
    </row>
    <row r="36" spans="2:12" ht="22.5" customHeight="1">
      <c r="B36" s="429" t="s">
        <v>31</v>
      </c>
      <c r="C36" s="430"/>
      <c r="D36" s="357">
        <v>1.47</v>
      </c>
      <c r="E36" s="357">
        <v>1.44</v>
      </c>
      <c r="F36" s="357">
        <v>1.28</v>
      </c>
      <c r="G36" s="357">
        <v>1.28</v>
      </c>
      <c r="H36" s="357">
        <v>1.3</v>
      </c>
      <c r="I36" s="357">
        <v>1.37</v>
      </c>
      <c r="J36" s="357">
        <v>1.57</v>
      </c>
      <c r="K36" s="351">
        <v>1.35</v>
      </c>
    </row>
    <row r="37" spans="2:12" ht="22.5" customHeight="1">
      <c r="B37" s="429" t="s">
        <v>32</v>
      </c>
      <c r="C37" s="430"/>
      <c r="D37" s="350">
        <v>3.73</v>
      </c>
      <c r="E37" s="350">
        <v>3.67</v>
      </c>
      <c r="F37" s="350">
        <v>3.09</v>
      </c>
      <c r="G37" s="350">
        <v>3.11</v>
      </c>
      <c r="H37" s="350">
        <v>3.05</v>
      </c>
      <c r="I37" s="350">
        <v>3.38</v>
      </c>
      <c r="J37" s="350">
        <v>3.8</v>
      </c>
      <c r="K37" s="351">
        <v>3.37</v>
      </c>
    </row>
    <row r="38" spans="2:12" ht="22.5" customHeight="1">
      <c r="B38" s="429" t="s">
        <v>33</v>
      </c>
      <c r="C38" s="430"/>
      <c r="D38" s="350">
        <v>7.62</v>
      </c>
      <c r="E38" s="350">
        <v>7.63</v>
      </c>
      <c r="F38" s="350">
        <v>6.35</v>
      </c>
      <c r="G38" s="350">
        <v>6.43</v>
      </c>
      <c r="H38" s="350">
        <v>6.13</v>
      </c>
      <c r="I38" s="350">
        <v>6.86</v>
      </c>
      <c r="J38" s="350">
        <v>7.35</v>
      </c>
      <c r="K38" s="351">
        <v>6.95</v>
      </c>
    </row>
    <row r="39" spans="2:12" ht="22.5" customHeight="1">
      <c r="B39" s="429" t="s">
        <v>34</v>
      </c>
      <c r="C39" s="430"/>
      <c r="D39" s="350">
        <v>22.98</v>
      </c>
      <c r="E39" s="350">
        <v>22.52</v>
      </c>
      <c r="F39" s="350">
        <v>22.44</v>
      </c>
      <c r="G39" s="350">
        <v>22.82</v>
      </c>
      <c r="H39" s="350">
        <v>23.88</v>
      </c>
      <c r="I39" s="350">
        <v>22.25</v>
      </c>
      <c r="J39" s="350">
        <v>24.28</v>
      </c>
      <c r="K39" s="351">
        <v>23.17</v>
      </c>
    </row>
    <row r="40" spans="2:12" ht="22.5" customHeight="1">
      <c r="B40" s="429" t="s">
        <v>35</v>
      </c>
      <c r="C40" s="430"/>
      <c r="D40" s="318">
        <v>571</v>
      </c>
      <c r="E40" s="318">
        <v>559.66999999999996</v>
      </c>
      <c r="F40" s="318">
        <v>604.33000000000004</v>
      </c>
      <c r="G40" s="318">
        <v>621.33000000000004</v>
      </c>
      <c r="H40" s="318">
        <v>643.66999999999996</v>
      </c>
      <c r="I40" s="318">
        <v>594.66999999999996</v>
      </c>
      <c r="J40" s="318">
        <v>611.33000000000004</v>
      </c>
      <c r="K40" s="321">
        <v>604.25</v>
      </c>
    </row>
    <row r="41" spans="2:12" ht="22.5" customHeight="1">
      <c r="B41" s="429" t="s">
        <v>59</v>
      </c>
      <c r="C41" s="430"/>
      <c r="D41" s="340">
        <f>+D40*D39</f>
        <v>13121.58</v>
      </c>
      <c r="E41" s="340">
        <f t="shared" ref="E41:K41" si="2">+E40*E39</f>
        <v>12603.768399999999</v>
      </c>
      <c r="F41" s="340">
        <f t="shared" si="2"/>
        <v>13561.165200000001</v>
      </c>
      <c r="G41" s="340">
        <f t="shared" si="2"/>
        <v>14178.750600000001</v>
      </c>
      <c r="H41" s="340">
        <f t="shared" si="2"/>
        <v>15370.839599999998</v>
      </c>
      <c r="I41" s="340">
        <f t="shared" si="2"/>
        <v>13231.407499999999</v>
      </c>
      <c r="J41" s="340">
        <f t="shared" si="2"/>
        <v>14843.092400000001</v>
      </c>
      <c r="K41" s="340">
        <f t="shared" si="2"/>
        <v>14000.472500000002</v>
      </c>
    </row>
    <row r="42" spans="2:12" ht="22.5" customHeight="1" thickBot="1">
      <c r="B42" s="431" t="s">
        <v>36</v>
      </c>
      <c r="C42" s="432"/>
      <c r="D42" s="335">
        <v>43</v>
      </c>
      <c r="E42" s="335">
        <v>46.8</v>
      </c>
      <c r="F42" s="356">
        <v>77.260000000000005</v>
      </c>
      <c r="G42" s="335">
        <v>43</v>
      </c>
      <c r="H42" s="335">
        <v>76</v>
      </c>
      <c r="I42" s="335">
        <v>62</v>
      </c>
      <c r="J42" s="335">
        <v>48</v>
      </c>
      <c r="K42" s="339">
        <v>42</v>
      </c>
      <c r="L42" s="348"/>
    </row>
    <row r="43" spans="2:12" ht="30" customHeight="1" thickBot="1">
      <c r="B43" s="16" t="s">
        <v>93</v>
      </c>
      <c r="C43" s="17"/>
      <c r="D43" s="341">
        <v>58</v>
      </c>
      <c r="E43" s="341">
        <v>60</v>
      </c>
      <c r="F43" s="341">
        <v>58</v>
      </c>
      <c r="G43" s="341">
        <v>58</v>
      </c>
      <c r="H43" s="341">
        <v>71</v>
      </c>
      <c r="I43" s="341">
        <v>62</v>
      </c>
      <c r="J43" s="341">
        <v>69</v>
      </c>
      <c r="K43" s="342">
        <v>67</v>
      </c>
    </row>
    <row r="44" spans="2:12" ht="30" customHeight="1" thickBot="1">
      <c r="B44" s="16" t="s">
        <v>103</v>
      </c>
      <c r="C44" s="17"/>
      <c r="D44" s="17"/>
      <c r="E44" s="17"/>
      <c r="F44" s="17"/>
      <c r="G44" s="123"/>
      <c r="H44" s="123"/>
      <c r="I44" s="123"/>
      <c r="J44" s="123"/>
      <c r="K44" s="124"/>
    </row>
    <row r="45" spans="2:12" ht="22.5" customHeight="1">
      <c r="B45" s="433" t="s">
        <v>30</v>
      </c>
      <c r="C45" s="434"/>
      <c r="D45" s="330">
        <v>59</v>
      </c>
      <c r="E45" s="330">
        <v>63</v>
      </c>
      <c r="F45" s="330">
        <v>62</v>
      </c>
      <c r="G45" s="330">
        <v>60</v>
      </c>
      <c r="H45" s="330">
        <v>62</v>
      </c>
      <c r="I45" s="330">
        <v>63</v>
      </c>
      <c r="J45" s="330">
        <v>64</v>
      </c>
      <c r="K45" s="331">
        <v>63</v>
      </c>
    </row>
    <row r="46" spans="2:12" ht="22.5" customHeight="1">
      <c r="B46" s="429" t="s">
        <v>31</v>
      </c>
      <c r="C46" s="430"/>
      <c r="D46" s="350">
        <v>2.81</v>
      </c>
      <c r="E46" s="350">
        <v>3.12</v>
      </c>
      <c r="F46" s="350">
        <v>2.6</v>
      </c>
      <c r="G46" s="350">
        <v>2.29</v>
      </c>
      <c r="H46" s="350">
        <v>2.35</v>
      </c>
      <c r="I46" s="350">
        <v>3.01</v>
      </c>
      <c r="J46" s="350">
        <v>2.66</v>
      </c>
      <c r="K46" s="351">
        <v>2.75</v>
      </c>
    </row>
    <row r="47" spans="2:12" ht="22.5" customHeight="1">
      <c r="B47" s="429" t="s">
        <v>32</v>
      </c>
      <c r="C47" s="430"/>
      <c r="D47" s="350">
        <v>7.4</v>
      </c>
      <c r="E47" s="350">
        <v>8.31</v>
      </c>
      <c r="F47" s="350">
        <v>6.83</v>
      </c>
      <c r="G47" s="350">
        <v>6.1</v>
      </c>
      <c r="H47" s="350">
        <v>5.86</v>
      </c>
      <c r="I47" s="350">
        <v>7.7</v>
      </c>
      <c r="J47" s="350">
        <v>6.63</v>
      </c>
      <c r="K47" s="351">
        <v>7.31</v>
      </c>
    </row>
    <row r="48" spans="2:12" ht="22.5" customHeight="1">
      <c r="B48" s="429" t="s">
        <v>33</v>
      </c>
      <c r="C48" s="430"/>
      <c r="D48" s="350"/>
      <c r="E48" s="350"/>
      <c r="F48" s="350">
        <v>12.51</v>
      </c>
      <c r="G48" s="350"/>
      <c r="H48" s="350"/>
      <c r="I48" s="350"/>
      <c r="J48" s="350">
        <v>11.7</v>
      </c>
      <c r="K48" s="351"/>
    </row>
    <row r="49" spans="2:13" ht="22.5" customHeight="1">
      <c r="B49" s="429" t="s">
        <v>34</v>
      </c>
      <c r="C49" s="430"/>
      <c r="D49" s="350">
        <v>9.0299999999999994</v>
      </c>
      <c r="E49" s="350">
        <v>9.26</v>
      </c>
      <c r="F49" s="350">
        <v>12.34</v>
      </c>
      <c r="G49" s="350">
        <v>10.039999999999999</v>
      </c>
      <c r="H49" s="350">
        <v>9.18</v>
      </c>
      <c r="I49" s="350">
        <v>9.3800000000000008</v>
      </c>
      <c r="J49" s="350">
        <v>12.35</v>
      </c>
      <c r="K49" s="351">
        <v>11.1</v>
      </c>
    </row>
    <row r="50" spans="2:13" ht="22.5" customHeight="1">
      <c r="B50" s="429" t="s">
        <v>35</v>
      </c>
      <c r="C50" s="430"/>
      <c r="D50" s="318">
        <v>229.5</v>
      </c>
      <c r="E50" s="318">
        <v>216.33</v>
      </c>
      <c r="F50" s="318">
        <v>299.33</v>
      </c>
      <c r="G50" s="318">
        <v>273.33</v>
      </c>
      <c r="H50" s="318">
        <v>248</v>
      </c>
      <c r="I50" s="318">
        <v>229.67</v>
      </c>
      <c r="J50" s="318">
        <v>314.75</v>
      </c>
      <c r="K50" s="321">
        <v>269.5</v>
      </c>
    </row>
    <row r="51" spans="2:13" ht="22.5" customHeight="1">
      <c r="B51" s="429" t="s">
        <v>59</v>
      </c>
      <c r="C51" s="430"/>
      <c r="D51" s="340">
        <f>+D50*D49</f>
        <v>2072.3849999999998</v>
      </c>
      <c r="E51" s="340">
        <f t="shared" ref="E51:K51" si="3">+E50*E49</f>
        <v>2003.2158000000002</v>
      </c>
      <c r="F51" s="340">
        <f t="shared" si="3"/>
        <v>3693.7321999999999</v>
      </c>
      <c r="G51" s="340">
        <f t="shared" si="3"/>
        <v>2744.2331999999997</v>
      </c>
      <c r="H51" s="340">
        <f t="shared" si="3"/>
        <v>2276.64</v>
      </c>
      <c r="I51" s="340">
        <f t="shared" si="3"/>
        <v>2154.3045999999999</v>
      </c>
      <c r="J51" s="340">
        <f t="shared" si="3"/>
        <v>3887.1624999999999</v>
      </c>
      <c r="K51" s="340">
        <f t="shared" si="3"/>
        <v>2991.45</v>
      </c>
    </row>
    <row r="52" spans="2:13" ht="22.5" customHeight="1" thickBot="1">
      <c r="B52" s="431" t="s">
        <v>36</v>
      </c>
      <c r="C52" s="432"/>
      <c r="D52" s="335"/>
      <c r="E52" s="335"/>
      <c r="F52" s="335"/>
      <c r="G52" s="335"/>
      <c r="H52" s="335"/>
      <c r="I52" s="335"/>
      <c r="J52" s="335"/>
      <c r="K52" s="339"/>
      <c r="L52" s="348"/>
    </row>
    <row r="53" spans="2:13" ht="30" customHeight="1" thickBot="1">
      <c r="B53" s="16" t="s">
        <v>94</v>
      </c>
      <c r="C53" s="17"/>
      <c r="D53" s="17"/>
      <c r="E53" s="17"/>
      <c r="F53" s="17"/>
      <c r="G53" s="123"/>
      <c r="H53" s="123"/>
      <c r="I53" s="123"/>
      <c r="J53" s="123"/>
      <c r="K53" s="124"/>
      <c r="L53" s="347"/>
      <c r="M53" s="348"/>
    </row>
    <row r="54" spans="2:13" ht="21" customHeight="1">
      <c r="B54" s="447" t="s">
        <v>102</v>
      </c>
      <c r="C54" s="447"/>
      <c r="D54" s="341">
        <v>15</v>
      </c>
      <c r="E54" s="354">
        <v>18</v>
      </c>
      <c r="F54" s="354">
        <v>17</v>
      </c>
      <c r="G54" s="354">
        <v>21</v>
      </c>
      <c r="H54" s="341">
        <v>21</v>
      </c>
      <c r="I54" s="341">
        <v>18</v>
      </c>
      <c r="J54" s="354">
        <v>18</v>
      </c>
      <c r="K54" s="355">
        <v>19</v>
      </c>
    </row>
    <row r="55" spans="2:13" ht="21" customHeight="1" thickBot="1">
      <c r="B55" s="448" t="s">
        <v>101</v>
      </c>
      <c r="C55" s="448"/>
      <c r="D55" s="341">
        <v>30</v>
      </c>
      <c r="E55" s="354">
        <v>39</v>
      </c>
      <c r="F55" s="354">
        <v>39</v>
      </c>
      <c r="G55" s="354">
        <v>52</v>
      </c>
      <c r="H55" s="341">
        <v>55</v>
      </c>
      <c r="I55" s="341">
        <v>41</v>
      </c>
      <c r="J55" s="354">
        <v>44</v>
      </c>
      <c r="K55" s="355">
        <v>46</v>
      </c>
    </row>
    <row r="56" spans="2:13" ht="30" customHeight="1" thickBot="1">
      <c r="B56" s="16" t="s">
        <v>37</v>
      </c>
      <c r="C56" s="17"/>
      <c r="D56" s="17"/>
      <c r="E56" s="17"/>
      <c r="F56" s="17"/>
      <c r="G56" s="123"/>
      <c r="H56" s="123"/>
      <c r="I56" s="123"/>
      <c r="J56" s="123"/>
      <c r="K56" s="124"/>
    </row>
    <row r="57" spans="2:13" ht="21" customHeight="1">
      <c r="B57" s="433" t="s">
        <v>38</v>
      </c>
      <c r="C57" s="434"/>
      <c r="D57" s="343">
        <v>3.71</v>
      </c>
      <c r="E57" s="343">
        <v>4.085</v>
      </c>
      <c r="F57" s="343">
        <v>4.085</v>
      </c>
      <c r="G57" s="343">
        <v>4</v>
      </c>
      <c r="H57" s="343">
        <v>4.4850000000000003</v>
      </c>
      <c r="I57" s="343">
        <v>3.9649999999999999</v>
      </c>
      <c r="J57" s="343">
        <v>4.2</v>
      </c>
      <c r="K57" s="343">
        <v>3.82</v>
      </c>
    </row>
    <row r="58" spans="2:13" ht="21" customHeight="1">
      <c r="B58" s="429" t="s">
        <v>39</v>
      </c>
      <c r="C58" s="430"/>
      <c r="D58" s="316">
        <v>0.50700000000000001</v>
      </c>
      <c r="E58" s="316">
        <v>0.625</v>
      </c>
      <c r="F58" s="316">
        <v>0.76049999999999995</v>
      </c>
      <c r="G58" s="316">
        <v>0.78300000000000003</v>
      </c>
      <c r="H58" s="316">
        <v>0.83750000000000002</v>
      </c>
      <c r="I58" s="316">
        <v>0.66600000000000004</v>
      </c>
      <c r="J58" s="316">
        <v>0.79400000000000004</v>
      </c>
      <c r="K58" s="316">
        <v>0.65200000000000002</v>
      </c>
    </row>
    <row r="59" spans="2:13" ht="21" customHeight="1">
      <c r="B59" s="429" t="s">
        <v>40</v>
      </c>
      <c r="C59" s="430"/>
      <c r="D59" s="344">
        <v>0.13700000000000001</v>
      </c>
      <c r="E59" s="344">
        <v>0.153</v>
      </c>
      <c r="F59" s="344">
        <v>0.187</v>
      </c>
      <c r="G59" s="344">
        <v>0.19600000000000001</v>
      </c>
      <c r="H59" s="344">
        <v>0.187</v>
      </c>
      <c r="I59" s="344">
        <v>0.16900000000000001</v>
      </c>
      <c r="J59" s="344">
        <v>0.189</v>
      </c>
      <c r="K59" s="344">
        <v>0.17100000000000001</v>
      </c>
    </row>
    <row r="60" spans="2:13" ht="21" customHeight="1" thickBot="1">
      <c r="B60" s="429" t="s">
        <v>41</v>
      </c>
      <c r="C60" s="430"/>
      <c r="D60" s="345">
        <v>3.6299999999999999E-2</v>
      </c>
      <c r="E60" s="345">
        <v>3.6600000000000001E-2</v>
      </c>
      <c r="F60" s="345">
        <v>4.3999999999999997E-2</v>
      </c>
      <c r="G60" s="345">
        <v>4.7199999999999999E-2</v>
      </c>
      <c r="H60" s="345">
        <v>4.02E-2</v>
      </c>
      <c r="I60" s="345">
        <v>4.1300000000000003E-2</v>
      </c>
      <c r="J60" s="345">
        <v>4.3400000000000001E-2</v>
      </c>
      <c r="K60" s="345">
        <v>4.3499999999999997E-2</v>
      </c>
    </row>
    <row r="61" spans="2:13" ht="22.5" customHeight="1" thickBot="1">
      <c r="B61" s="16" t="s">
        <v>97</v>
      </c>
      <c r="C61" s="17"/>
      <c r="D61" s="17"/>
      <c r="E61" s="17"/>
      <c r="F61" s="17"/>
      <c r="G61" s="123"/>
      <c r="H61" s="123"/>
      <c r="I61" s="123"/>
      <c r="J61" s="123"/>
      <c r="K61" s="124"/>
    </row>
    <row r="62" spans="2:13">
      <c r="B62" s="352" t="s">
        <v>99</v>
      </c>
      <c r="C62" s="352"/>
      <c r="D62" s="353">
        <v>2.74</v>
      </c>
      <c r="E62" s="353">
        <v>2.76</v>
      </c>
      <c r="F62" s="353">
        <v>2.62</v>
      </c>
      <c r="G62" s="353">
        <v>2.2799999999999998</v>
      </c>
      <c r="H62" s="353">
        <v>2.08</v>
      </c>
      <c r="I62" s="353">
        <v>2.76</v>
      </c>
      <c r="J62" s="353">
        <v>2.76</v>
      </c>
      <c r="K62" s="353">
        <v>2.57</v>
      </c>
    </row>
    <row r="63" spans="2:13">
      <c r="B63" s="352" t="s">
        <v>100</v>
      </c>
      <c r="C63" s="352"/>
      <c r="D63" s="353">
        <v>4.0199999999999996</v>
      </c>
      <c r="E63" s="353">
        <v>4.59</v>
      </c>
      <c r="F63" s="353">
        <v>3.4</v>
      </c>
      <c r="G63" s="353">
        <v>2.4700000000000002</v>
      </c>
      <c r="H63" s="353">
        <v>2.35</v>
      </c>
      <c r="I63" s="353">
        <v>3.8</v>
      </c>
      <c r="J63" s="353">
        <v>3.32</v>
      </c>
      <c r="K63" s="353">
        <v>2.98</v>
      </c>
    </row>
    <row r="64" spans="2:13">
      <c r="B64" s="352" t="s">
        <v>95</v>
      </c>
      <c r="C64" s="352"/>
      <c r="D64" s="353">
        <v>4.93</v>
      </c>
      <c r="E64" s="353">
        <v>4.82</v>
      </c>
      <c r="F64" s="353">
        <v>3.55</v>
      </c>
      <c r="G64" s="353">
        <v>2.74</v>
      </c>
      <c r="H64" s="353">
        <v>2.41</v>
      </c>
      <c r="I64" s="353">
        <v>4.3</v>
      </c>
      <c r="J64" s="353">
        <v>3.48</v>
      </c>
      <c r="K64" s="353">
        <v>3.28</v>
      </c>
    </row>
    <row r="65" spans="2:11">
      <c r="B65" s="352" t="s">
        <v>98</v>
      </c>
      <c r="C65" s="352"/>
      <c r="D65" s="353">
        <v>5.55</v>
      </c>
      <c r="E65" s="353">
        <v>6.07</v>
      </c>
      <c r="F65" s="353">
        <v>4.41</v>
      </c>
      <c r="G65" s="353">
        <v>3.06</v>
      </c>
      <c r="H65" s="353">
        <v>2.69</v>
      </c>
      <c r="I65" s="353">
        <v>5.54</v>
      </c>
      <c r="J65" s="353">
        <v>3.82</v>
      </c>
      <c r="K65" s="353">
        <v>3.47</v>
      </c>
    </row>
    <row r="66" spans="2:11">
      <c r="B66" s="352" t="s">
        <v>96</v>
      </c>
      <c r="C66" s="352"/>
      <c r="D66" s="358">
        <v>6.64</v>
      </c>
      <c r="E66" s="358">
        <v>6.75</v>
      </c>
      <c r="F66" s="358">
        <v>4.82</v>
      </c>
      <c r="G66" s="358">
        <v>3.06</v>
      </c>
      <c r="H66" s="358">
        <v>2.82</v>
      </c>
      <c r="I66" s="358">
        <v>5.9</v>
      </c>
      <c r="J66" s="358">
        <v>3.93</v>
      </c>
      <c r="K66" s="358">
        <v>3.58</v>
      </c>
    </row>
    <row r="68" spans="2:11">
      <c r="F68" s="348"/>
      <c r="G68" s="346"/>
    </row>
    <row r="71" spans="2:11">
      <c r="H71" s="348"/>
    </row>
    <row r="72" spans="2:11">
      <c r="F72" s="348"/>
    </row>
    <row r="74" spans="2:11">
      <c r="H74" s="349"/>
    </row>
  </sheetData>
  <mergeCells count="39">
    <mergeCell ref="B50:C50"/>
    <mergeCell ref="B51:C51"/>
    <mergeCell ref="B52:C52"/>
    <mergeCell ref="B45:C45"/>
    <mergeCell ref="B46:C46"/>
    <mergeCell ref="B47:C47"/>
    <mergeCell ref="B48:C48"/>
    <mergeCell ref="B49:C49"/>
    <mergeCell ref="B59:C59"/>
    <mergeCell ref="B60:C60"/>
    <mergeCell ref="B54:C54"/>
    <mergeCell ref="B55:C55"/>
    <mergeCell ref="B57:C57"/>
    <mergeCell ref="B58:C58"/>
    <mergeCell ref="B19:C19"/>
    <mergeCell ref="B3:E3"/>
    <mergeCell ref="B4:B5"/>
    <mergeCell ref="C4:C5"/>
    <mergeCell ref="B2:J2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3:C33"/>
    <mergeCell ref="B31:C31"/>
    <mergeCell ref="B32:C32"/>
    <mergeCell ref="B40:C40"/>
    <mergeCell ref="B42:C42"/>
    <mergeCell ref="B35:C35"/>
    <mergeCell ref="B36:C36"/>
    <mergeCell ref="B37:C37"/>
    <mergeCell ref="B38:C38"/>
    <mergeCell ref="B39:C39"/>
    <mergeCell ref="B41:C41"/>
  </mergeCells>
  <pageMargins left="0.70866141732283472" right="0.70866141732283472" top="0.74803149606299213" bottom="0.74803149606299213" header="0.31496062992125984" footer="0.31496062992125984"/>
  <pageSetup paperSize="8" scale="12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3088F7A5E4D41A6FD9D53F89FF8F2" ma:contentTypeVersion="13" ma:contentTypeDescription="Create a new document." ma:contentTypeScope="" ma:versionID="22279f7537416f7ab2dee980daebeb2a">
  <xsd:schema xmlns:xsd="http://www.w3.org/2001/XMLSchema" xmlns:xs="http://www.w3.org/2001/XMLSchema" xmlns:p="http://schemas.microsoft.com/office/2006/metadata/properties" xmlns:ns3="2bcda57d-3309-491f-8cc9-51f8c6cf37be" xmlns:ns4="c3c8fbad-bf6a-47cc-9d11-e691dc526192" targetNamespace="http://schemas.microsoft.com/office/2006/metadata/properties" ma:root="true" ma:fieldsID="5fdb5caec951fb8f63729ac167ff786a" ns3:_="" ns4:_="">
    <xsd:import namespace="2bcda57d-3309-491f-8cc9-51f8c6cf37be"/>
    <xsd:import namespace="c3c8fbad-bf6a-47cc-9d11-e691dc5261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da57d-3309-491f-8cc9-51f8c6cf37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8fbad-bf6a-47cc-9d11-e691dc52619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cda57d-3309-491f-8cc9-51f8c6cf37be" xsi:nil="true"/>
  </documentManagement>
</p:properties>
</file>

<file path=customXml/itemProps1.xml><?xml version="1.0" encoding="utf-8"?>
<ds:datastoreItem xmlns:ds="http://schemas.openxmlformats.org/officeDocument/2006/customXml" ds:itemID="{8F1AD961-C80A-4A35-9159-BAC3036FA76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bcda57d-3309-491f-8cc9-51f8c6cf37be"/>
    <ds:schemaRef ds:uri="c3c8fbad-bf6a-47cc-9d11-e691dc52619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A08A95-18D6-4BBA-A1BC-AC3231A956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599544-B748-4FB1-832F-2D1C164E12F9}">
  <ds:schemaRefs>
    <ds:schemaRef ds:uri="2bcda57d-3309-491f-8cc9-51f8c6cf37b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c3c8fbad-bf6a-47cc-9d11-e691dc526192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Report</vt:lpstr>
      <vt:lpstr>Rheo graph</vt:lpstr>
      <vt:lpstr>Lab mixing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2023-02-22T10:34:42Z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0x010100CA53088F7A5E4D41A6FD9D53F89FF8F2</vt:lpwstr>
  </property>
  <property fmtid="{D5CDD505-2E9C-101B-9397-08002B2CF9AE}" pid="3" name="MediaServiceImageTags">
    <vt:lpwstr/>
  </property>
</Properties>
</file>