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eekanth.c\OneDrive - Apollo Tyres Limited\Desktop\Results - Sreekanth\"/>
    </mc:Choice>
  </mc:AlternateContent>
  <bookViews>
    <workbookView xWindow="0" yWindow="0" windowWidth="20490" windowHeight="7650"/>
  </bookViews>
  <sheets>
    <sheet name="Formul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B31" i="1"/>
  <c r="B70" i="1"/>
  <c r="G70" i="1"/>
  <c r="F70" i="1"/>
  <c r="E70" i="1"/>
  <c r="D70" i="1"/>
  <c r="C70" i="1"/>
  <c r="G60" i="1" l="1"/>
  <c r="F60" i="1"/>
  <c r="E60" i="1"/>
  <c r="D60" i="1"/>
  <c r="C60" i="1"/>
  <c r="B60" i="1"/>
  <c r="C73" i="1" l="1"/>
  <c r="D73" i="1"/>
  <c r="E73" i="1"/>
  <c r="F73" i="1"/>
  <c r="G73" i="1"/>
  <c r="B73" i="1"/>
  <c r="G59" i="1"/>
  <c r="F59" i="1"/>
  <c r="E59" i="1"/>
  <c r="D59" i="1"/>
  <c r="C59" i="1"/>
  <c r="B59" i="1"/>
  <c r="D74" i="1" l="1"/>
  <c r="G74" i="1"/>
  <c r="B74" i="1"/>
  <c r="C74" i="1"/>
  <c r="F74" i="1"/>
  <c r="E74" i="1"/>
  <c r="G72" i="1"/>
  <c r="F72" i="1"/>
  <c r="E72" i="1"/>
  <c r="D72" i="1"/>
  <c r="B72" i="1"/>
  <c r="G25" i="1"/>
  <c r="F25" i="1"/>
  <c r="E25" i="1"/>
  <c r="D25" i="1"/>
  <c r="C25" i="1"/>
  <c r="B25" i="1"/>
</calcChain>
</file>

<file path=xl/sharedStrings.xml><?xml version="1.0" encoding="utf-8"?>
<sst xmlns="http://schemas.openxmlformats.org/spreadsheetml/2006/main" count="112" uniqueCount="69">
  <si>
    <t>Ingredients</t>
  </si>
  <si>
    <t>T810</t>
  </si>
  <si>
    <t>T906</t>
  </si>
  <si>
    <t>RSS 3</t>
  </si>
  <si>
    <t>TSR 10</t>
  </si>
  <si>
    <t>CD2109</t>
  </si>
  <si>
    <t xml:space="preserve">N220 </t>
  </si>
  <si>
    <t>N134</t>
  </si>
  <si>
    <t>N330</t>
  </si>
  <si>
    <t>kaolin clay</t>
  </si>
  <si>
    <t xml:space="preserve">Silica </t>
  </si>
  <si>
    <t>Silane X266</t>
  </si>
  <si>
    <t>Zinc Oxide -Indirect</t>
  </si>
  <si>
    <t>Stearic acid</t>
  </si>
  <si>
    <t>Ozone Protecting Wax PE</t>
  </si>
  <si>
    <t>Antioxidant 6PPD</t>
  </si>
  <si>
    <t>Antioxidant TMQ</t>
  </si>
  <si>
    <t>Gum Rosin</t>
  </si>
  <si>
    <t>Sulphur Soluble</t>
  </si>
  <si>
    <t>Accelerator TBBS</t>
  </si>
  <si>
    <t>Accelerator CBS</t>
  </si>
  <si>
    <t xml:space="preserve">PVI - Retarder </t>
  </si>
  <si>
    <t>Cost (Rs./Kg)</t>
  </si>
  <si>
    <t>Total</t>
  </si>
  <si>
    <t>Test Parameters</t>
  </si>
  <si>
    <t>Rheometer properties cure@160°C/30 minutes</t>
  </si>
  <si>
    <t>Min Torque (dNm)</t>
  </si>
  <si>
    <t>Max Torque (dNm)</t>
  </si>
  <si>
    <r>
      <rPr>
        <sz val="10"/>
        <rFont val="Symbol"/>
        <family val="1"/>
        <charset val="2"/>
      </rPr>
      <t>D</t>
    </r>
    <r>
      <rPr>
        <sz val="10"/>
        <rFont val="Cambria"/>
        <family val="1"/>
      </rPr>
      <t xml:space="preserve"> torque (dNm)</t>
    </r>
  </si>
  <si>
    <t>TS2(Mins)</t>
  </si>
  <si>
    <t>TC10 (mins)</t>
  </si>
  <si>
    <t>TC15 (Mins)</t>
  </si>
  <si>
    <t>TC25(Mins)</t>
  </si>
  <si>
    <t>TC40(Mins)</t>
  </si>
  <si>
    <t>TC50(Mins)</t>
  </si>
  <si>
    <t>TC90(Mins)</t>
  </si>
  <si>
    <t>Physical Properties (Unaged)-160 deg, 15 min</t>
  </si>
  <si>
    <t>Hardness(Shore A)</t>
  </si>
  <si>
    <t>100% Modulus(MPa)</t>
  </si>
  <si>
    <t>200% Modulus(MPa)</t>
  </si>
  <si>
    <t>300% Modulus(MPa)</t>
  </si>
  <si>
    <t xml:space="preserve">Tensile strength(MPa) </t>
  </si>
  <si>
    <t xml:space="preserve">Elongation at break (% ) </t>
  </si>
  <si>
    <t xml:space="preserve">Tear strength (N/mm) </t>
  </si>
  <si>
    <t>TS*EB</t>
  </si>
  <si>
    <t>Energy @ break / thickness (J/mm)</t>
  </si>
  <si>
    <t>Bulk Tear,  (N)</t>
  </si>
  <si>
    <t xml:space="preserve"> HBU()  properties</t>
  </si>
  <si>
    <r>
      <t>HBU (</t>
    </r>
    <r>
      <rPr>
        <sz val="10"/>
        <color indexed="8"/>
        <rFont val="Symbol"/>
        <family val="1"/>
        <charset val="2"/>
      </rPr>
      <t>D</t>
    </r>
    <r>
      <rPr>
        <sz val="10"/>
        <color indexed="8"/>
        <rFont val="Cambria"/>
        <family val="1"/>
      </rPr>
      <t>T at Base)(</t>
    </r>
    <r>
      <rPr>
        <vertAlign val="superscript"/>
        <sz val="10"/>
        <color indexed="8"/>
        <rFont val="Cambria"/>
        <family val="1"/>
      </rPr>
      <t>0</t>
    </r>
    <r>
      <rPr>
        <sz val="10"/>
        <color indexed="8"/>
        <rFont val="Cambria"/>
        <family val="1"/>
      </rPr>
      <t>C)</t>
    </r>
  </si>
  <si>
    <r>
      <t>HBU (</t>
    </r>
    <r>
      <rPr>
        <sz val="10"/>
        <color indexed="8"/>
        <rFont val="Symbol"/>
        <family val="1"/>
        <charset val="2"/>
      </rPr>
      <t>D</t>
    </r>
    <r>
      <rPr>
        <sz val="10"/>
        <color indexed="8"/>
        <rFont val="Cambria"/>
        <family val="1"/>
      </rPr>
      <t>T at centre)(</t>
    </r>
    <r>
      <rPr>
        <vertAlign val="superscript"/>
        <sz val="10"/>
        <color indexed="8"/>
        <rFont val="Cambria"/>
        <family val="1"/>
      </rPr>
      <t>0</t>
    </r>
    <r>
      <rPr>
        <sz val="10"/>
        <color indexed="8"/>
        <rFont val="Cambria"/>
        <family val="1"/>
      </rPr>
      <t>C)</t>
    </r>
  </si>
  <si>
    <t xml:space="preserve">LAT100 abrasion properties </t>
  </si>
  <si>
    <t>Abrasion Loss Index</t>
  </si>
  <si>
    <r>
      <t>Dynamic Properties(@70</t>
    </r>
    <r>
      <rPr>
        <vertAlign val="superscript"/>
        <sz val="12"/>
        <color rgb="FF7030A0"/>
        <rFont val="Cambria"/>
        <family val="1"/>
      </rPr>
      <t>0</t>
    </r>
    <r>
      <rPr>
        <sz val="12"/>
        <color rgb="FF7030A0"/>
        <rFont val="Cambria"/>
        <family val="1"/>
      </rPr>
      <t>C,Static strain:0.05%&amp;Dyn.strain:0.02%</t>
    </r>
    <r>
      <rPr>
        <b/>
        <sz val="12"/>
        <color rgb="FF7030A0"/>
        <rFont val="Cambria"/>
        <family val="1"/>
      </rPr>
      <t>)</t>
    </r>
  </si>
  <si>
    <t>E' (MPa)</t>
  </si>
  <si>
    <t>E" (MPa)</t>
  </si>
  <si>
    <t>Tan delta</t>
  </si>
  <si>
    <t>Loss Complience ( MPa-1)</t>
  </si>
  <si>
    <t>Tan Delta Index</t>
  </si>
  <si>
    <t>Physical Properties (Aged)-160 deg, 15 min</t>
  </si>
  <si>
    <t>22LP 2A1</t>
  </si>
  <si>
    <t>22LP 2A2</t>
  </si>
  <si>
    <t>22LP 2A3</t>
  </si>
  <si>
    <t>22LP 2A4</t>
  </si>
  <si>
    <t>22LP 2A5</t>
  </si>
  <si>
    <t>22LP 2A6</t>
  </si>
  <si>
    <t>Tan Delta/E' Index</t>
  </si>
  <si>
    <t xml:space="preserve">Tan Delta/E' </t>
  </si>
  <si>
    <t xml:space="preserve">22LP 2A1  </t>
  </si>
  <si>
    <t xml:space="preserve">22LP 2A2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</si>
</sst>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34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8"/>
      <name val="Cambria"/>
      <family val="1"/>
    </font>
    <font>
      <sz val="10"/>
      <name val="Arial"/>
      <family val="2"/>
    </font>
    <font>
      <sz val="12"/>
      <color rgb="FF7030A0"/>
      <name val="Cambria"/>
      <family val="1"/>
    </font>
    <font>
      <b/>
      <sz val="10"/>
      <color theme="1"/>
      <name val="Cambria"/>
      <family val="1"/>
    </font>
    <font>
      <sz val="10"/>
      <name val="Cambria"/>
      <family val="1"/>
    </font>
    <font>
      <sz val="10"/>
      <name val="Symbol"/>
      <family val="1"/>
      <charset val="2"/>
    </font>
    <font>
      <sz val="11"/>
      <name val="Cambria"/>
      <family val="1"/>
    </font>
    <font>
      <b/>
      <sz val="10"/>
      <name val="Cambria"/>
      <family val="1"/>
    </font>
    <font>
      <sz val="10"/>
      <color indexed="8"/>
      <name val="Cambria"/>
      <family val="1"/>
    </font>
    <font>
      <sz val="10"/>
      <color indexed="8"/>
      <name val="Symbol"/>
      <family val="1"/>
      <charset val="2"/>
    </font>
    <font>
      <vertAlign val="superscript"/>
      <sz val="10"/>
      <color indexed="8"/>
      <name val="Cambria"/>
      <family val="1"/>
    </font>
    <font>
      <b/>
      <sz val="10"/>
      <color rgb="FFFF0000"/>
      <name val="Cambria"/>
      <family val="1"/>
    </font>
    <font>
      <vertAlign val="superscript"/>
      <sz val="12"/>
      <color rgb="FF7030A0"/>
      <name val="Cambria"/>
      <family val="1"/>
    </font>
    <font>
      <b/>
      <sz val="12"/>
      <color rgb="FF7030A0"/>
      <name val="Cambria"/>
      <family val="1"/>
    </font>
    <font>
      <b/>
      <sz val="10"/>
      <color indexed="8"/>
      <name val="Cambria"/>
      <family val="1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/>
      <diagonal/>
    </border>
  </borders>
  <cellStyleXfs count="6">
    <xf numFmtId="0" fontId="0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/>
    <xf numFmtId="0" fontId="21" fillId="0" borderId="0">
      <alignment vertical="center"/>
    </xf>
  </cellStyleXfs>
  <cellXfs count="68">
    <xf numFmtId="0" fontId="0" fillId="0" borderId="0" xfId="0"/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/>
    </xf>
    <xf numFmtId="2" fontId="5" fillId="2" borderId="1" xfId="1" applyNumberFormat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1" fontId="10" fillId="0" borderId="1" xfId="2" applyNumberFormat="1" applyFont="1" applyBorder="1" applyAlignment="1">
      <alignment horizontal="center" vertical="center"/>
    </xf>
    <xf numFmtId="164" fontId="10" fillId="0" borderId="1" xfId="2" applyNumberFormat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4" fillId="0" borderId="1" xfId="4" applyFont="1" applyBorder="1" applyAlignment="1">
      <alignment horizontal="center" vertical="center"/>
    </xf>
    <xf numFmtId="1" fontId="20" fillId="0" borderId="1" xfId="4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2" fontId="5" fillId="0" borderId="2" xfId="1" applyNumberFormat="1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1" fontId="10" fillId="0" borderId="1" xfId="2" applyNumberFormat="1" applyFont="1" applyFill="1" applyBorder="1" applyAlignment="1">
      <alignment horizontal="center" vertical="center"/>
    </xf>
    <xf numFmtId="1" fontId="10" fillId="0" borderId="1" xfId="3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10" fillId="0" borderId="1" xfId="2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4" fillId="0" borderId="1" xfId="4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165" fontId="17" fillId="0" borderId="1" xfId="4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6" fontId="20" fillId="0" borderId="1" xfId="4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17" fillId="0" borderId="1" xfId="4" applyNumberFormat="1" applyFont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4" fillId="0" borderId="1" xfId="4" applyNumberFormat="1" applyFon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5" fillId="2" borderId="2" xfId="1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10" fillId="2" borderId="1" xfId="2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" fontId="10" fillId="2" borderId="1" xfId="2" applyNumberFormat="1" applyFont="1" applyFill="1" applyBorder="1" applyAlignment="1">
      <alignment horizontal="center" vertical="center"/>
    </xf>
    <xf numFmtId="1" fontId="13" fillId="2" borderId="1" xfId="2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</cellXfs>
  <cellStyles count="6">
    <cellStyle name="Normal" xfId="0" builtinId="0"/>
    <cellStyle name="Normal 2 14" xfId="2"/>
    <cellStyle name="Normal 2 14 2" xfId="3"/>
    <cellStyle name="Normal 3" xfId="5"/>
    <cellStyle name="Normal 3 2" xfId="1"/>
    <cellStyle name="Normal 7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topLeftCell="A4" workbookViewId="0">
      <pane ySplit="1" topLeftCell="A59" activePane="bottomLeft" state="frozen"/>
      <selection activeCell="A4" sqref="A4"/>
      <selection pane="bottomLeft" activeCell="D9" sqref="D9"/>
    </sheetView>
  </sheetViews>
  <sheetFormatPr defaultColWidth="9.140625" defaultRowHeight="15"/>
  <cols>
    <col min="1" max="1" width="39.140625" style="3" customWidth="1"/>
    <col min="2" max="2" width="14" style="3" customWidth="1"/>
    <col min="3" max="3" width="15" style="3" customWidth="1"/>
    <col min="4" max="4" width="16.7109375" style="24" customWidth="1"/>
    <col min="5" max="5" width="16.5703125" style="24" customWidth="1"/>
    <col min="6" max="7" width="17.85546875" style="24" customWidth="1"/>
    <col min="8" max="16384" width="9.140625" style="4"/>
  </cols>
  <sheetData>
    <row r="1" spans="1:7">
      <c r="A1" s="1"/>
      <c r="B1" s="2"/>
      <c r="C1" s="2"/>
    </row>
    <row r="2" spans="1:7">
      <c r="A2" s="1"/>
    </row>
    <row r="3" spans="1:7" ht="19.5" customHeight="1">
      <c r="A3" s="5" t="s">
        <v>0</v>
      </c>
      <c r="B3" s="5" t="s">
        <v>1</v>
      </c>
      <c r="C3" s="5" t="s">
        <v>2</v>
      </c>
      <c r="D3" s="25"/>
      <c r="E3" s="25"/>
      <c r="F3" s="25"/>
      <c r="G3" s="25"/>
    </row>
    <row r="4" spans="1:7" ht="53.25" customHeight="1">
      <c r="A4" s="5"/>
      <c r="B4" s="45" t="s">
        <v>67</v>
      </c>
      <c r="C4" s="45" t="s">
        <v>68</v>
      </c>
      <c r="D4" s="45" t="s">
        <v>61</v>
      </c>
      <c r="E4" s="45" t="s">
        <v>62</v>
      </c>
      <c r="F4" s="45" t="s">
        <v>63</v>
      </c>
      <c r="G4" s="45" t="s">
        <v>64</v>
      </c>
    </row>
    <row r="5" spans="1:7">
      <c r="A5" s="7" t="s">
        <v>3</v>
      </c>
      <c r="B5" s="8">
        <v>50</v>
      </c>
      <c r="C5" s="8">
        <v>50</v>
      </c>
      <c r="D5" s="26">
        <v>50</v>
      </c>
      <c r="E5" s="26">
        <v>50</v>
      </c>
      <c r="F5" s="26">
        <v>50</v>
      </c>
      <c r="G5" s="26">
        <v>50</v>
      </c>
    </row>
    <row r="6" spans="1:7">
      <c r="A6" s="7" t="s">
        <v>4</v>
      </c>
      <c r="B6" s="8">
        <v>50</v>
      </c>
      <c r="C6" s="8">
        <v>50</v>
      </c>
      <c r="D6" s="26">
        <v>50</v>
      </c>
      <c r="E6" s="26">
        <v>50</v>
      </c>
      <c r="F6" s="26">
        <v>50</v>
      </c>
      <c r="G6" s="26">
        <v>50</v>
      </c>
    </row>
    <row r="7" spans="1:7">
      <c r="A7" s="7" t="s">
        <v>5</v>
      </c>
      <c r="B7" s="8"/>
      <c r="C7" s="9">
        <v>46</v>
      </c>
      <c r="D7" s="26"/>
      <c r="E7" s="27"/>
      <c r="F7" s="28"/>
      <c r="G7" s="28"/>
    </row>
    <row r="8" spans="1:7">
      <c r="A8" s="7" t="s">
        <v>6</v>
      </c>
      <c r="B8" s="9">
        <v>48</v>
      </c>
      <c r="C8" s="8"/>
      <c r="D8" s="26"/>
      <c r="E8" s="55">
        <v>10</v>
      </c>
      <c r="F8" s="28"/>
      <c r="G8" s="26"/>
    </row>
    <row r="9" spans="1:7">
      <c r="A9" s="7" t="s">
        <v>7</v>
      </c>
      <c r="B9" s="8"/>
      <c r="C9" s="8"/>
      <c r="D9" s="9">
        <v>30</v>
      </c>
      <c r="E9" s="55">
        <v>32</v>
      </c>
      <c r="F9" s="56">
        <v>30</v>
      </c>
      <c r="G9" s="9">
        <v>40</v>
      </c>
    </row>
    <row r="10" spans="1:7">
      <c r="A10" s="7" t="s">
        <v>8</v>
      </c>
      <c r="B10" s="8"/>
      <c r="C10" s="8"/>
      <c r="D10" s="9">
        <v>15</v>
      </c>
      <c r="E10" s="29"/>
      <c r="F10" s="56">
        <v>12</v>
      </c>
      <c r="G10" s="26"/>
    </row>
    <row r="11" spans="1:7">
      <c r="A11" s="7" t="s">
        <v>9</v>
      </c>
      <c r="B11" s="8"/>
      <c r="C11" s="8"/>
      <c r="D11" s="26"/>
      <c r="E11" s="29"/>
      <c r="F11" s="28"/>
      <c r="G11" s="26"/>
    </row>
    <row r="12" spans="1:7" ht="15.75" customHeight="1">
      <c r="A12" s="7" t="s">
        <v>10</v>
      </c>
      <c r="B12" s="9">
        <v>8</v>
      </c>
      <c r="C12" s="9">
        <v>10</v>
      </c>
      <c r="D12" s="9">
        <v>10</v>
      </c>
      <c r="E12" s="55">
        <v>5</v>
      </c>
      <c r="F12" s="56">
        <v>10</v>
      </c>
      <c r="G12" s="9">
        <v>10</v>
      </c>
    </row>
    <row r="13" spans="1:7" ht="15.75" customHeight="1">
      <c r="A13" s="7" t="s">
        <v>11</v>
      </c>
      <c r="B13" s="8"/>
      <c r="C13" s="9">
        <v>1</v>
      </c>
      <c r="D13" s="9">
        <v>1</v>
      </c>
      <c r="E13" s="29"/>
      <c r="F13" s="56">
        <v>1</v>
      </c>
      <c r="G13" s="9">
        <v>1.2</v>
      </c>
    </row>
    <row r="14" spans="1:7">
      <c r="A14" s="7" t="s">
        <v>12</v>
      </c>
      <c r="B14" s="8">
        <v>4.5</v>
      </c>
      <c r="C14" s="8">
        <v>4.5</v>
      </c>
      <c r="D14" s="26">
        <v>4.5</v>
      </c>
      <c r="E14" s="29">
        <v>5</v>
      </c>
      <c r="F14" s="28">
        <v>4.5</v>
      </c>
      <c r="G14" s="26">
        <v>4.5</v>
      </c>
    </row>
    <row r="15" spans="1:7" ht="15.75" customHeight="1">
      <c r="A15" s="7" t="s">
        <v>13</v>
      </c>
      <c r="B15" s="8">
        <v>3</v>
      </c>
      <c r="C15" s="8">
        <v>2</v>
      </c>
      <c r="D15" s="26">
        <v>2</v>
      </c>
      <c r="E15" s="29">
        <v>3</v>
      </c>
      <c r="F15" s="28">
        <v>2</v>
      </c>
      <c r="G15" s="26">
        <v>2</v>
      </c>
    </row>
    <row r="16" spans="1:7" ht="15.75" customHeight="1">
      <c r="A16" s="7" t="s">
        <v>14</v>
      </c>
      <c r="B16" s="8">
        <v>1.5</v>
      </c>
      <c r="C16" s="8">
        <v>1.5</v>
      </c>
      <c r="D16" s="26">
        <v>1.5</v>
      </c>
      <c r="E16" s="29">
        <v>1.5</v>
      </c>
      <c r="F16" s="28">
        <v>1.5</v>
      </c>
      <c r="G16" s="26">
        <v>1.5</v>
      </c>
    </row>
    <row r="17" spans="1:7" ht="15.75" customHeight="1">
      <c r="A17" s="7" t="s">
        <v>15</v>
      </c>
      <c r="B17" s="8">
        <v>2.75</v>
      </c>
      <c r="C17" s="8">
        <v>2.75</v>
      </c>
      <c r="D17" s="26">
        <v>2.5</v>
      </c>
      <c r="E17" s="29">
        <v>2.75</v>
      </c>
      <c r="F17" s="28">
        <v>2.5</v>
      </c>
      <c r="G17" s="26">
        <v>2.5</v>
      </c>
    </row>
    <row r="18" spans="1:7">
      <c r="A18" s="7" t="s">
        <v>16</v>
      </c>
      <c r="B18" s="8">
        <v>1</v>
      </c>
      <c r="C18" s="8">
        <v>1</v>
      </c>
      <c r="D18" s="26">
        <v>1.5</v>
      </c>
      <c r="E18" s="29">
        <v>1.5</v>
      </c>
      <c r="F18" s="28">
        <v>1.5</v>
      </c>
      <c r="G18" s="26">
        <v>1.5</v>
      </c>
    </row>
    <row r="19" spans="1:7">
      <c r="A19" s="7" t="s">
        <v>17</v>
      </c>
      <c r="B19" s="8"/>
      <c r="C19" s="8"/>
      <c r="D19" s="26"/>
      <c r="E19" s="29"/>
      <c r="F19" s="28"/>
      <c r="G19" s="26"/>
    </row>
    <row r="20" spans="1:7">
      <c r="A20" s="7" t="s">
        <v>18</v>
      </c>
      <c r="B20" s="9">
        <v>1.2</v>
      </c>
      <c r="C20" s="9">
        <v>1.75</v>
      </c>
      <c r="D20" s="9">
        <v>1.3</v>
      </c>
      <c r="E20" s="55">
        <v>1.2</v>
      </c>
      <c r="F20" s="56">
        <v>1.1000000000000001</v>
      </c>
      <c r="G20" s="9">
        <v>1.1000000000000001</v>
      </c>
    </row>
    <row r="21" spans="1:7">
      <c r="A21" s="7" t="s">
        <v>19</v>
      </c>
      <c r="B21" s="9">
        <v>1.6</v>
      </c>
      <c r="C21" s="8"/>
      <c r="D21" s="9">
        <v>1.8</v>
      </c>
      <c r="E21" s="29"/>
      <c r="F21" s="56">
        <v>1.8</v>
      </c>
      <c r="G21" s="9">
        <v>1.8</v>
      </c>
    </row>
    <row r="22" spans="1:7">
      <c r="A22" s="7" t="s">
        <v>20</v>
      </c>
      <c r="B22" s="8"/>
      <c r="C22" s="9">
        <v>1.5</v>
      </c>
      <c r="D22" s="26"/>
      <c r="E22" s="55">
        <v>1.8</v>
      </c>
      <c r="F22" s="28"/>
      <c r="G22" s="26"/>
    </row>
    <row r="23" spans="1:7">
      <c r="A23" s="7" t="s">
        <v>21</v>
      </c>
      <c r="B23" s="8">
        <v>0.2</v>
      </c>
      <c r="C23" s="8">
        <v>0.1</v>
      </c>
      <c r="D23" s="26">
        <v>0.2</v>
      </c>
      <c r="E23" s="29">
        <v>0.2</v>
      </c>
      <c r="F23" s="28">
        <v>0.2</v>
      </c>
      <c r="G23" s="26">
        <v>0.2</v>
      </c>
    </row>
    <row r="24" spans="1:7" ht="15.75" hidden="1" customHeight="1">
      <c r="A24" s="10" t="s">
        <v>22</v>
      </c>
      <c r="B24" s="11">
        <v>166.45622707423581</v>
      </c>
      <c r="C24" s="11">
        <v>172.27528181289946</v>
      </c>
      <c r="D24" s="30"/>
      <c r="E24" s="31"/>
      <c r="F24" s="32"/>
      <c r="G24" s="30"/>
    </row>
    <row r="25" spans="1:7">
      <c r="A25" s="10" t="s">
        <v>23</v>
      </c>
      <c r="B25" s="11">
        <f>SUM(B5:B23)</f>
        <v>171.74999999999997</v>
      </c>
      <c r="C25" s="11">
        <f>SUM(C5:C23)</f>
        <v>172.1</v>
      </c>
      <c r="D25" s="30">
        <f>SUM(D5:D23)</f>
        <v>171.3</v>
      </c>
      <c r="E25" s="31">
        <f>SUM(E5:E24)</f>
        <v>163.95</v>
      </c>
      <c r="F25" s="32">
        <f>SUM(F5:F23)</f>
        <v>168.1</v>
      </c>
      <c r="G25" s="30">
        <f>SUM(G5:G23)</f>
        <v>166.29999999999998</v>
      </c>
    </row>
    <row r="26" spans="1:7">
      <c r="A26" s="10"/>
      <c r="B26" s="12"/>
      <c r="C26" s="12"/>
      <c r="F26" s="33"/>
      <c r="G26" s="33"/>
    </row>
    <row r="27" spans="1:7" ht="15.75">
      <c r="A27" s="13" t="s">
        <v>24</v>
      </c>
      <c r="B27" s="6"/>
      <c r="C27" s="6"/>
      <c r="D27" s="25"/>
      <c r="E27" s="25"/>
      <c r="F27" s="25"/>
      <c r="G27" s="25"/>
    </row>
    <row r="28" spans="1:7" ht="15.75">
      <c r="A28" s="14" t="s">
        <v>25</v>
      </c>
      <c r="B28" s="45" t="s">
        <v>59</v>
      </c>
      <c r="C28" s="45" t="s">
        <v>60</v>
      </c>
      <c r="D28" s="45" t="s">
        <v>61</v>
      </c>
      <c r="E28" s="45" t="s">
        <v>62</v>
      </c>
      <c r="F28" s="45" t="s">
        <v>63</v>
      </c>
      <c r="G28" s="45" t="s">
        <v>64</v>
      </c>
    </row>
    <row r="29" spans="1:7">
      <c r="A29" s="15" t="s">
        <v>26</v>
      </c>
      <c r="B29" s="15">
        <v>2.57</v>
      </c>
      <c r="C29" s="15">
        <v>2.65</v>
      </c>
      <c r="D29" s="34">
        <v>2.34</v>
      </c>
      <c r="E29" s="34">
        <v>2.14</v>
      </c>
      <c r="F29" s="25">
        <v>2.25</v>
      </c>
      <c r="G29" s="25">
        <v>2.25</v>
      </c>
    </row>
    <row r="30" spans="1:7">
      <c r="A30" s="15" t="s">
        <v>27</v>
      </c>
      <c r="B30" s="57">
        <v>16.7</v>
      </c>
      <c r="C30" s="57">
        <v>20.72</v>
      </c>
      <c r="D30" s="58">
        <v>17.989999999999998</v>
      </c>
      <c r="E30" s="58">
        <v>15.04</v>
      </c>
      <c r="F30" s="59">
        <v>16.29</v>
      </c>
      <c r="G30" s="59">
        <v>16.43</v>
      </c>
    </row>
    <row r="31" spans="1:7">
      <c r="A31" s="15" t="s">
        <v>28</v>
      </c>
      <c r="B31" s="15">
        <f>B30-B29</f>
        <v>14.129999999999999</v>
      </c>
      <c r="C31" s="15">
        <f>C30-C29</f>
        <v>18.07</v>
      </c>
      <c r="D31" s="15">
        <f t="shared" ref="D31:G31" si="0">D30-D29</f>
        <v>15.649999999999999</v>
      </c>
      <c r="E31" s="15">
        <f t="shared" si="0"/>
        <v>12.899999999999999</v>
      </c>
      <c r="F31" s="15">
        <f t="shared" si="0"/>
        <v>14.04</v>
      </c>
      <c r="G31" s="15">
        <f t="shared" si="0"/>
        <v>14.18</v>
      </c>
    </row>
    <row r="32" spans="1:7">
      <c r="A32" s="15" t="s">
        <v>29</v>
      </c>
      <c r="B32" s="15">
        <v>3.26</v>
      </c>
      <c r="C32" s="15">
        <v>2.23</v>
      </c>
      <c r="D32" s="35">
        <v>3.06</v>
      </c>
      <c r="E32" s="35">
        <v>2.86</v>
      </c>
      <c r="F32" s="35">
        <v>3.23</v>
      </c>
      <c r="G32" s="25">
        <v>3.22</v>
      </c>
    </row>
    <row r="33" spans="1:7">
      <c r="A33" s="15" t="s">
        <v>30</v>
      </c>
      <c r="B33" s="15">
        <v>3.05</v>
      </c>
      <c r="C33" s="15">
        <v>2.19</v>
      </c>
      <c r="D33" s="34">
        <v>2.93</v>
      </c>
      <c r="E33" s="34">
        <v>2.69</v>
      </c>
      <c r="F33" s="25">
        <v>3.02</v>
      </c>
      <c r="G33" s="25">
        <v>3.01</v>
      </c>
    </row>
    <row r="34" spans="1:7">
      <c r="A34" s="15" t="s">
        <v>31</v>
      </c>
      <c r="B34" s="15">
        <v>3.29</v>
      </c>
      <c r="C34" s="15">
        <v>2.3199999999999998</v>
      </c>
      <c r="D34" s="34">
        <v>3.15</v>
      </c>
      <c r="E34" s="34">
        <v>2.85</v>
      </c>
      <c r="F34" s="25">
        <v>3.26</v>
      </c>
      <c r="G34" s="25">
        <v>3.25</v>
      </c>
    </row>
    <row r="35" spans="1:7">
      <c r="A35" s="15" t="s">
        <v>32</v>
      </c>
      <c r="B35" s="15">
        <v>3.59</v>
      </c>
      <c r="C35" s="15">
        <v>2.4900000000000002</v>
      </c>
      <c r="D35" s="34">
        <v>3.41</v>
      </c>
      <c r="E35" s="34">
        <v>3.05</v>
      </c>
      <c r="F35" s="25">
        <v>3.55</v>
      </c>
      <c r="G35" s="25">
        <v>3.55</v>
      </c>
    </row>
    <row r="36" spans="1:7">
      <c r="A36" s="15" t="s">
        <v>33</v>
      </c>
      <c r="B36" s="15">
        <v>3.89</v>
      </c>
      <c r="C36" s="15">
        <v>2.7</v>
      </c>
      <c r="D36" s="34">
        <v>3.69</v>
      </c>
      <c r="E36" s="34">
        <v>3.28</v>
      </c>
      <c r="F36" s="25">
        <v>3.84</v>
      </c>
      <c r="G36" s="25">
        <v>3.85</v>
      </c>
    </row>
    <row r="37" spans="1:7">
      <c r="A37" s="15" t="s">
        <v>34</v>
      </c>
      <c r="B37" s="15">
        <v>4.08</v>
      </c>
      <c r="C37" s="15">
        <v>2.86</v>
      </c>
      <c r="D37" s="34">
        <v>3.87</v>
      </c>
      <c r="E37" s="34">
        <v>3.44</v>
      </c>
      <c r="F37" s="25">
        <v>4.0199999999999996</v>
      </c>
      <c r="G37" s="25">
        <v>4.04</v>
      </c>
    </row>
    <row r="38" spans="1:7">
      <c r="A38" s="15" t="s">
        <v>35</v>
      </c>
      <c r="B38" s="57">
        <v>5.83</v>
      </c>
      <c r="C38" s="57">
        <v>4.16</v>
      </c>
      <c r="D38" s="57">
        <v>5.77</v>
      </c>
      <c r="E38" s="57">
        <v>4.97</v>
      </c>
      <c r="F38" s="57">
        <v>5.81</v>
      </c>
      <c r="G38" s="57">
        <v>5.85</v>
      </c>
    </row>
    <row r="39" spans="1:7" ht="15.75">
      <c r="A39" s="16" t="s">
        <v>36</v>
      </c>
      <c r="B39" s="45" t="s">
        <v>59</v>
      </c>
      <c r="C39" s="45" t="s">
        <v>60</v>
      </c>
      <c r="D39" s="45" t="s">
        <v>61</v>
      </c>
      <c r="E39" s="45" t="s">
        <v>62</v>
      </c>
      <c r="F39" s="45" t="s">
        <v>63</v>
      </c>
      <c r="G39" s="45" t="s">
        <v>64</v>
      </c>
    </row>
    <row r="40" spans="1:7">
      <c r="A40" s="15" t="s">
        <v>37</v>
      </c>
      <c r="B40" s="17">
        <v>65</v>
      </c>
      <c r="C40" s="17">
        <v>68</v>
      </c>
      <c r="D40" s="36">
        <v>66</v>
      </c>
      <c r="E40" s="37">
        <v>61</v>
      </c>
      <c r="F40" s="38">
        <v>64</v>
      </c>
      <c r="G40" s="38">
        <v>64</v>
      </c>
    </row>
    <row r="41" spans="1:7">
      <c r="A41" s="15" t="s">
        <v>38</v>
      </c>
      <c r="B41" s="18">
        <v>2</v>
      </c>
      <c r="C41" s="18">
        <v>2.9</v>
      </c>
      <c r="D41" s="39">
        <v>2.5</v>
      </c>
      <c r="E41" s="40">
        <v>1.9</v>
      </c>
      <c r="F41" s="41">
        <v>2.2000000000000002</v>
      </c>
      <c r="G41" s="41">
        <v>2.1</v>
      </c>
    </row>
    <row r="42" spans="1:7">
      <c r="A42" s="15" t="s">
        <v>39</v>
      </c>
      <c r="B42" s="18">
        <v>5.7</v>
      </c>
      <c r="C42" s="18">
        <v>8.4</v>
      </c>
      <c r="D42" s="39">
        <v>7.1</v>
      </c>
      <c r="E42" s="40">
        <v>5.2</v>
      </c>
      <c r="F42" s="41">
        <v>6.1</v>
      </c>
      <c r="G42" s="41">
        <v>6.1</v>
      </c>
    </row>
    <row r="43" spans="1:7">
      <c r="A43" s="15" t="s">
        <v>40</v>
      </c>
      <c r="B43" s="60">
        <v>11.8</v>
      </c>
      <c r="C43" s="60">
        <v>15.6</v>
      </c>
      <c r="D43" s="60">
        <v>14</v>
      </c>
      <c r="E43" s="61">
        <v>10.8</v>
      </c>
      <c r="F43" s="62">
        <v>12.5</v>
      </c>
      <c r="G43" s="62">
        <v>12.6</v>
      </c>
    </row>
    <row r="44" spans="1:7">
      <c r="A44" s="15" t="s">
        <v>41</v>
      </c>
      <c r="B44" s="18">
        <v>25.6</v>
      </c>
      <c r="C44" s="18">
        <v>27.2</v>
      </c>
      <c r="D44" s="39">
        <v>27.9</v>
      </c>
      <c r="E44" s="40">
        <v>28.8</v>
      </c>
      <c r="F44" s="41">
        <v>28.7</v>
      </c>
      <c r="G44" s="41">
        <v>28.9</v>
      </c>
    </row>
    <row r="45" spans="1:7">
      <c r="A45" s="15" t="s">
        <v>42</v>
      </c>
      <c r="B45" s="57">
        <v>506</v>
      </c>
      <c r="C45" s="57">
        <v>468</v>
      </c>
      <c r="D45" s="57">
        <v>505</v>
      </c>
      <c r="E45" s="63">
        <v>571</v>
      </c>
      <c r="F45" s="59">
        <v>525</v>
      </c>
      <c r="G45" s="59">
        <v>524</v>
      </c>
    </row>
    <row r="46" spans="1:7">
      <c r="A46" s="15" t="s">
        <v>43</v>
      </c>
      <c r="B46" s="17">
        <v>114</v>
      </c>
      <c r="C46" s="17">
        <v>73</v>
      </c>
      <c r="D46" s="42">
        <v>122</v>
      </c>
      <c r="E46" s="42">
        <v>117</v>
      </c>
      <c r="F46" s="42">
        <v>115</v>
      </c>
      <c r="G46" s="42">
        <v>120</v>
      </c>
    </row>
    <row r="47" spans="1:7">
      <c r="A47" s="15" t="s">
        <v>44</v>
      </c>
      <c r="B47" s="64">
        <v>12954</v>
      </c>
      <c r="C47" s="64">
        <v>12730</v>
      </c>
      <c r="D47" s="64">
        <v>14090</v>
      </c>
      <c r="E47" s="64">
        <v>16445</v>
      </c>
      <c r="F47" s="64">
        <v>15068</v>
      </c>
      <c r="G47" s="64">
        <v>15144</v>
      </c>
    </row>
    <row r="48" spans="1:7">
      <c r="A48" s="15" t="s">
        <v>45</v>
      </c>
      <c r="B48" s="18">
        <v>7.5</v>
      </c>
      <c r="C48" s="18">
        <v>7.9</v>
      </c>
      <c r="D48" s="39">
        <v>8.1999999999999993</v>
      </c>
      <c r="E48" s="39">
        <v>9.6999999999999993</v>
      </c>
      <c r="F48" s="39">
        <v>8.8000000000000007</v>
      </c>
      <c r="G48" s="39">
        <v>8.6999999999999993</v>
      </c>
    </row>
    <row r="49" spans="1:7">
      <c r="A49" s="15"/>
      <c r="B49" s="18"/>
      <c r="C49" s="18"/>
      <c r="D49" s="39"/>
      <c r="E49" s="39"/>
      <c r="F49" s="39"/>
      <c r="G49" s="39"/>
    </row>
    <row r="50" spans="1:7">
      <c r="A50" s="19" t="s">
        <v>46</v>
      </c>
      <c r="B50" s="65">
        <v>78</v>
      </c>
      <c r="C50" s="65">
        <v>69.17</v>
      </c>
      <c r="D50" s="65">
        <v>69.040000000000006</v>
      </c>
      <c r="E50" s="66">
        <v>80.41</v>
      </c>
      <c r="F50" s="67">
        <v>84.55</v>
      </c>
      <c r="G50" s="67">
        <v>77.86</v>
      </c>
    </row>
    <row r="51" spans="1:7" ht="15.75">
      <c r="A51" s="16" t="s">
        <v>58</v>
      </c>
      <c r="B51" s="45" t="s">
        <v>59</v>
      </c>
      <c r="C51" s="45" t="s">
        <v>60</v>
      </c>
      <c r="D51" s="45" t="s">
        <v>61</v>
      </c>
      <c r="E51" s="45" t="s">
        <v>62</v>
      </c>
      <c r="F51" s="45" t="s">
        <v>63</v>
      </c>
      <c r="G51" s="45" t="s">
        <v>64</v>
      </c>
    </row>
    <row r="52" spans="1:7">
      <c r="A52" s="15" t="s">
        <v>37</v>
      </c>
      <c r="B52" s="17">
        <v>68.3</v>
      </c>
      <c r="C52" s="17">
        <v>72.400000000000006</v>
      </c>
      <c r="D52" s="36">
        <v>70</v>
      </c>
      <c r="E52" s="37">
        <v>66</v>
      </c>
      <c r="F52" s="38">
        <v>68</v>
      </c>
      <c r="G52" s="38">
        <v>68.099999999999994</v>
      </c>
    </row>
    <row r="53" spans="1:7">
      <c r="A53" s="15" t="s">
        <v>38</v>
      </c>
      <c r="B53" s="18">
        <v>3</v>
      </c>
      <c r="C53" s="18">
        <v>4.3</v>
      </c>
      <c r="D53" s="39">
        <v>3.5</v>
      </c>
      <c r="E53" s="40">
        <v>2.7</v>
      </c>
      <c r="F53" s="41">
        <v>3.1</v>
      </c>
      <c r="G53" s="41">
        <v>3</v>
      </c>
    </row>
    <row r="54" spans="1:7">
      <c r="A54" s="15" t="s">
        <v>39</v>
      </c>
      <c r="B54" s="18">
        <v>8.6</v>
      </c>
      <c r="C54" s="18">
        <v>11.7</v>
      </c>
      <c r="D54" s="39">
        <v>9.9</v>
      </c>
      <c r="E54" s="40">
        <v>7.7</v>
      </c>
      <c r="F54" s="41">
        <v>8.8000000000000007</v>
      </c>
      <c r="G54" s="41">
        <v>8.6999999999999993</v>
      </c>
    </row>
    <row r="55" spans="1:7">
      <c r="A55" s="15" t="s">
        <v>40</v>
      </c>
      <c r="B55" s="18">
        <v>15.3</v>
      </c>
      <c r="C55" s="18">
        <v>19</v>
      </c>
      <c r="D55" s="39">
        <v>17.2</v>
      </c>
      <c r="E55" s="40">
        <v>14.5</v>
      </c>
      <c r="F55" s="41">
        <v>16.100000000000001</v>
      </c>
      <c r="G55" s="41">
        <v>16</v>
      </c>
    </row>
    <row r="56" spans="1:7">
      <c r="A56" s="15" t="s">
        <v>41</v>
      </c>
      <c r="B56" s="18">
        <v>23.5</v>
      </c>
      <c r="C56" s="18">
        <v>24</v>
      </c>
      <c r="D56" s="39">
        <v>25.6</v>
      </c>
      <c r="E56" s="40">
        <v>26.1</v>
      </c>
      <c r="F56" s="41">
        <v>25.9</v>
      </c>
      <c r="G56" s="41">
        <v>27.1</v>
      </c>
    </row>
    <row r="57" spans="1:7">
      <c r="A57" s="15" t="s">
        <v>42</v>
      </c>
      <c r="B57" s="57">
        <v>442</v>
      </c>
      <c r="C57" s="57">
        <v>384</v>
      </c>
      <c r="D57" s="57">
        <v>433</v>
      </c>
      <c r="E57" s="63">
        <v>473</v>
      </c>
      <c r="F57" s="59">
        <v>446</v>
      </c>
      <c r="G57" s="59">
        <v>466</v>
      </c>
    </row>
    <row r="58" spans="1:7">
      <c r="A58" s="15" t="s">
        <v>43</v>
      </c>
      <c r="B58" s="17">
        <v>57.44</v>
      </c>
      <c r="C58" s="17">
        <v>55.45</v>
      </c>
      <c r="D58" s="42">
        <v>56.51</v>
      </c>
      <c r="E58" s="42">
        <v>75.17</v>
      </c>
      <c r="F58" s="42">
        <v>59.24</v>
      </c>
      <c r="G58" s="42">
        <v>65</v>
      </c>
    </row>
    <row r="59" spans="1:7">
      <c r="A59" s="15" t="s">
        <v>44</v>
      </c>
      <c r="B59" s="64">
        <f>B57*B56</f>
        <v>10387</v>
      </c>
      <c r="C59" s="64">
        <f t="shared" ref="C59:G59" si="1">C57*C56</f>
        <v>9216</v>
      </c>
      <c r="D59" s="64">
        <f t="shared" si="1"/>
        <v>11084.800000000001</v>
      </c>
      <c r="E59" s="64">
        <f t="shared" si="1"/>
        <v>12345.300000000001</v>
      </c>
      <c r="F59" s="64">
        <f t="shared" si="1"/>
        <v>11551.4</v>
      </c>
      <c r="G59" s="64">
        <f t="shared" si="1"/>
        <v>12628.6</v>
      </c>
    </row>
    <row r="60" spans="1:7">
      <c r="A60" s="15" t="s">
        <v>45</v>
      </c>
      <c r="B60" s="18">
        <f>15.58/2.35</f>
        <v>6.6297872340425528</v>
      </c>
      <c r="C60" s="18">
        <f>14.53/2.33</f>
        <v>6.236051502145922</v>
      </c>
      <c r="D60" s="39">
        <f>17.12/2.34</f>
        <v>7.3162393162393169</v>
      </c>
      <c r="E60" s="39">
        <f>18.17/2.37</f>
        <v>7.666666666666667</v>
      </c>
      <c r="F60" s="39">
        <f>17.43/2.4</f>
        <v>7.2625000000000002</v>
      </c>
      <c r="G60" s="39">
        <f>19.09/2.38</f>
        <v>8.0210084033613445</v>
      </c>
    </row>
    <row r="61" spans="1:7">
      <c r="A61" s="15"/>
      <c r="B61" s="18"/>
      <c r="C61" s="15"/>
      <c r="D61" s="39"/>
      <c r="E61" s="40"/>
      <c r="F61" s="25"/>
      <c r="G61" s="25"/>
    </row>
    <row r="62" spans="1:7" ht="15.75">
      <c r="A62" s="16" t="s">
        <v>47</v>
      </c>
      <c r="B62" s="45" t="s">
        <v>59</v>
      </c>
      <c r="C62" s="45" t="s">
        <v>60</v>
      </c>
      <c r="D62" s="45" t="s">
        <v>61</v>
      </c>
      <c r="E62" s="45" t="s">
        <v>62</v>
      </c>
      <c r="F62" s="45" t="s">
        <v>63</v>
      </c>
      <c r="G62" s="45" t="s">
        <v>64</v>
      </c>
    </row>
    <row r="63" spans="1:7">
      <c r="A63" s="20" t="s">
        <v>48</v>
      </c>
      <c r="B63" s="20">
        <v>18</v>
      </c>
      <c r="C63" s="20">
        <v>18</v>
      </c>
      <c r="D63" s="39">
        <v>17</v>
      </c>
      <c r="E63" s="39">
        <v>16</v>
      </c>
      <c r="F63" s="25">
        <v>17</v>
      </c>
      <c r="G63" s="25">
        <v>16</v>
      </c>
    </row>
    <row r="64" spans="1:7">
      <c r="A64" s="20" t="s">
        <v>49</v>
      </c>
      <c r="B64" s="20">
        <v>48</v>
      </c>
      <c r="C64" s="20">
        <v>47</v>
      </c>
      <c r="D64" s="39">
        <v>45</v>
      </c>
      <c r="E64" s="39">
        <v>41</v>
      </c>
      <c r="F64" s="25">
        <v>41</v>
      </c>
      <c r="G64" s="25">
        <v>40</v>
      </c>
    </row>
    <row r="65" spans="1:7" ht="15.75">
      <c r="A65" s="16" t="s">
        <v>50</v>
      </c>
      <c r="B65" s="45" t="s">
        <v>59</v>
      </c>
      <c r="C65" s="45" t="s">
        <v>60</v>
      </c>
      <c r="D65" s="45" t="s">
        <v>61</v>
      </c>
      <c r="E65" s="45" t="s">
        <v>62</v>
      </c>
      <c r="F65" s="45" t="s">
        <v>63</v>
      </c>
      <c r="G65" s="45" t="s">
        <v>64</v>
      </c>
    </row>
    <row r="66" spans="1:7">
      <c r="A66" s="20" t="s">
        <v>51</v>
      </c>
      <c r="B66" s="20">
        <v>100</v>
      </c>
      <c r="C66" s="20">
        <v>120</v>
      </c>
      <c r="D66" s="42">
        <v>111</v>
      </c>
      <c r="E66" s="42">
        <v>99</v>
      </c>
      <c r="F66" s="25">
        <v>102</v>
      </c>
      <c r="G66" s="25">
        <v>110</v>
      </c>
    </row>
    <row r="67" spans="1:7" ht="18">
      <c r="A67" s="16" t="s">
        <v>52</v>
      </c>
      <c r="B67" s="45" t="s">
        <v>59</v>
      </c>
      <c r="C67" s="45" t="s">
        <v>60</v>
      </c>
      <c r="D67" s="45" t="s">
        <v>61</v>
      </c>
      <c r="E67" s="45" t="s">
        <v>62</v>
      </c>
      <c r="F67" s="45" t="s">
        <v>63</v>
      </c>
      <c r="G67" s="45" t="s">
        <v>64</v>
      </c>
    </row>
    <row r="68" spans="1:7">
      <c r="A68" s="20" t="s">
        <v>53</v>
      </c>
      <c r="B68" s="20">
        <v>5.9</v>
      </c>
      <c r="C68" s="20">
        <v>6.5</v>
      </c>
      <c r="D68" s="43">
        <v>6.06</v>
      </c>
      <c r="E68" s="43">
        <v>5.37</v>
      </c>
      <c r="F68" s="43">
        <v>5.63</v>
      </c>
      <c r="G68" s="43">
        <v>5.68</v>
      </c>
    </row>
    <row r="69" spans="1:7">
      <c r="A69" s="20" t="s">
        <v>54</v>
      </c>
      <c r="B69" s="20">
        <v>1.21</v>
      </c>
      <c r="C69" s="20">
        <v>1.17</v>
      </c>
      <c r="D69" s="43">
        <v>1.1299999999999999</v>
      </c>
      <c r="E69" s="54">
        <v>1</v>
      </c>
      <c r="F69" s="43">
        <v>1.06</v>
      </c>
      <c r="G69" s="43">
        <v>1.07</v>
      </c>
    </row>
    <row r="70" spans="1:7">
      <c r="A70" s="20" t="s">
        <v>55</v>
      </c>
      <c r="B70" s="52">
        <f t="shared" ref="B70:G70" si="2">B69/B68</f>
        <v>0.20508474576271185</v>
      </c>
      <c r="C70" s="52">
        <f t="shared" si="2"/>
        <v>0.18</v>
      </c>
      <c r="D70" s="46">
        <f t="shared" si="2"/>
        <v>0.18646864686468645</v>
      </c>
      <c r="E70" s="46">
        <f t="shared" si="2"/>
        <v>0.18621973929236499</v>
      </c>
      <c r="F70" s="46">
        <f t="shared" si="2"/>
        <v>0.18827708703374779</v>
      </c>
      <c r="G70" s="46">
        <f t="shared" si="2"/>
        <v>0.18838028169014087</v>
      </c>
    </row>
    <row r="71" spans="1:7">
      <c r="A71" s="20" t="s">
        <v>56</v>
      </c>
      <c r="B71" s="20">
        <v>3.3399999999999999E-2</v>
      </c>
      <c r="C71" s="20">
        <v>2.6800000000000001E-2</v>
      </c>
      <c r="D71" s="43">
        <v>2.9700000000000001E-2</v>
      </c>
      <c r="E71" s="43">
        <v>3.3500000000000002E-2</v>
      </c>
      <c r="F71" s="43">
        <v>3.2300000000000002E-2</v>
      </c>
      <c r="G71" s="43">
        <v>3.2000000000000001E-2</v>
      </c>
    </row>
    <row r="72" spans="1:7">
      <c r="A72" s="20" t="s">
        <v>57</v>
      </c>
      <c r="B72" s="21">
        <f>C70/B70*100</f>
        <v>87.768595041322314</v>
      </c>
      <c r="C72" s="22">
        <v>100</v>
      </c>
      <c r="D72" s="44">
        <f>C70/D70*100</f>
        <v>96.530973451327441</v>
      </c>
      <c r="E72" s="44">
        <f>$C70/E70*100</f>
        <v>96.66</v>
      </c>
      <c r="F72" s="44">
        <f t="shared" ref="F72" si="3">$C70/F70*100</f>
        <v>95.603773584905653</v>
      </c>
      <c r="G72" s="44">
        <f>$C70/G70*100</f>
        <v>95.551401869158852</v>
      </c>
    </row>
    <row r="73" spans="1:7" hidden="1">
      <c r="A73" s="20" t="s">
        <v>66</v>
      </c>
      <c r="B73" s="50">
        <f>B70/B68</f>
        <v>3.4760126400459633E-2</v>
      </c>
      <c r="C73" s="50">
        <f t="shared" ref="C73:G73" si="4">C70/C68</f>
        <v>2.769230769230769E-2</v>
      </c>
      <c r="D73" s="50">
        <f t="shared" si="4"/>
        <v>3.077040377305057E-2</v>
      </c>
      <c r="E73" s="50">
        <f t="shared" si="4"/>
        <v>3.4677791302116387E-2</v>
      </c>
      <c r="F73" s="50">
        <f t="shared" si="4"/>
        <v>3.3441756133880604E-2</v>
      </c>
      <c r="G73" s="50">
        <f t="shared" si="4"/>
        <v>3.3165542551081138E-2</v>
      </c>
    </row>
    <row r="74" spans="1:7" hidden="1">
      <c r="A74" s="20" t="s">
        <v>65</v>
      </c>
      <c r="B74" s="21">
        <f>$C73/B73*100</f>
        <v>79.666878575969491</v>
      </c>
      <c r="C74" s="21">
        <f>$C73/C73*100</f>
        <v>100</v>
      </c>
      <c r="D74" s="21">
        <f t="shared" ref="D74:F74" si="5">$C73/D73*100</f>
        <v>89.996569094622188</v>
      </c>
      <c r="E74" s="21">
        <f t="shared" si="5"/>
        <v>79.856030769230756</v>
      </c>
      <c r="F74" s="21">
        <f t="shared" si="5"/>
        <v>82.807576197387505</v>
      </c>
      <c r="G74" s="21">
        <f>$C73/G73*100</f>
        <v>83.497225017972667</v>
      </c>
    </row>
    <row r="75" spans="1:7">
      <c r="C75" s="47"/>
      <c r="D75" s="49"/>
      <c r="E75" s="49"/>
      <c r="F75" s="49"/>
      <c r="G75" s="49"/>
    </row>
    <row r="76" spans="1:7">
      <c r="B76" s="23"/>
    </row>
    <row r="77" spans="1:7">
      <c r="C77" s="23"/>
    </row>
    <row r="78" spans="1:7">
      <c r="B78" s="23"/>
      <c r="C78" s="23"/>
      <c r="D78" s="53"/>
      <c r="E78" s="53"/>
      <c r="F78" s="53"/>
      <c r="G78" s="53"/>
    </row>
    <row r="79" spans="1:7">
      <c r="B79" s="51"/>
      <c r="C79" s="47"/>
      <c r="D79" s="49"/>
      <c r="E79" s="49"/>
      <c r="F79" s="49"/>
      <c r="G79" s="49"/>
    </row>
    <row r="80" spans="1:7">
      <c r="B80" s="48"/>
      <c r="C80" s="48"/>
      <c r="D80" s="48"/>
      <c r="E80" s="48"/>
      <c r="F80" s="48"/>
      <c r="G80" s="48"/>
    </row>
    <row r="81" spans="2:7">
      <c r="D81" s="3"/>
      <c r="E81" s="3"/>
      <c r="F81" s="3"/>
      <c r="G81" s="3"/>
    </row>
    <row r="82" spans="2:7">
      <c r="B82" s="48"/>
      <c r="C82" s="48"/>
      <c r="D82" s="48"/>
      <c r="E82" s="48"/>
      <c r="F82" s="48"/>
      <c r="G82" s="48"/>
    </row>
    <row r="83" spans="2:7">
      <c r="B83" s="51"/>
      <c r="C83" s="51"/>
      <c r="D83" s="51"/>
      <c r="E83" s="51"/>
      <c r="F83" s="51"/>
      <c r="G83" s="5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Formulation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Sreekanth C</dc:creator>
  <cp:lastModifiedBy>Sreekanth C</cp:lastModifiedBy>
  <cp:lastPrinted>2022-01-07T11:16:00Z</cp:lastPrinted>
  <dcterms:created xsi:type="dcterms:W3CDTF">2022-01-07T10:56:44Z</dcterms:created>
  <dcterms:modified xsi:type="dcterms:W3CDTF">2023-02-22T11:04:18Z</dcterms:modified>
</cp:coreProperties>
</file>