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940" windowHeight="4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50" i="1"/>
  <c r="C48" i="1"/>
  <c r="C47" i="1"/>
  <c r="C45" i="1"/>
  <c r="C44" i="1"/>
  <c r="C41" i="1"/>
  <c r="C37" i="1"/>
  <c r="C27" i="1" l="1"/>
  <c r="C25" i="1"/>
  <c r="C23" i="1"/>
  <c r="B5" i="1"/>
  <c r="C28" i="1" l="1"/>
  <c r="C26" i="1"/>
  <c r="C24" i="1"/>
  <c r="C12" i="1"/>
  <c r="D27" i="1" l="1"/>
  <c r="E5" i="1"/>
  <c r="E4" i="1"/>
  <c r="D25" i="1"/>
  <c r="D20" i="1" l="1"/>
  <c r="D18" i="1"/>
  <c r="C20" i="1"/>
  <c r="C18" i="1"/>
  <c r="D16" i="1"/>
  <c r="C16" i="1"/>
  <c r="D23" i="1" l="1"/>
  <c r="C5" i="1"/>
  <c r="C6" i="1" l="1"/>
  <c r="C7" i="1"/>
  <c r="C8" i="1"/>
  <c r="C9" i="1"/>
  <c r="C10" i="1"/>
  <c r="C11" i="1"/>
  <c r="B7" i="1"/>
  <c r="C3" i="1" l="1"/>
</calcChain>
</file>

<file path=xl/sharedStrings.xml><?xml version="1.0" encoding="utf-8"?>
<sst xmlns="http://schemas.openxmlformats.org/spreadsheetml/2006/main" count="51" uniqueCount="43">
  <si>
    <t>Robot Charger Dimensions</t>
  </si>
  <si>
    <t>Parameter Name</t>
  </si>
  <si>
    <t>Center Charging Prong to Charging Prong</t>
  </si>
  <si>
    <t>Value (in)</t>
  </si>
  <si>
    <t>Value (mm)</t>
  </si>
  <si>
    <t>Emmitter Angle Relative to Normal Eachother</t>
  </si>
  <si>
    <t>45 deg</t>
  </si>
  <si>
    <t>Corner Workpoint (0,0) to Dock Inner Edge Center 1, X</t>
  </si>
  <si>
    <t>Corner Workpoint (0,0) to Dock Inner Edge Center 1, Y</t>
  </si>
  <si>
    <t>Corner Workpoint (0,0) to Dock Inner Edge Center 2, X</t>
  </si>
  <si>
    <t>Corner Workpoint (0,0) to Dock Inner Edge Center 2, Y</t>
  </si>
  <si>
    <t>Corner Workpoint (0,0) to Dock Inner Edge Center 3, X</t>
  </si>
  <si>
    <t>Corner Workpoint (0,0) to Dock Inner Edge Center 3, Y</t>
  </si>
  <si>
    <t>IR Beacon Center to Center Horizontal</t>
  </si>
  <si>
    <t>Charging Pad 1 Pos X</t>
  </si>
  <si>
    <t>Charging Pad 2 Pos X</t>
  </si>
  <si>
    <t>Charging Pad 3 Pos X</t>
  </si>
  <si>
    <t>Charging Pad 1 Pos Y</t>
  </si>
  <si>
    <t>Charging Pad 2 Pos Y</t>
  </si>
  <si>
    <t>Charging Pad 3 Pos Y</t>
  </si>
  <si>
    <t>IR Transmitter 1 Pos</t>
  </si>
  <si>
    <t>IR Transmitter 2 Pos</t>
  </si>
  <si>
    <t>IR Beacon Vertical Pos</t>
  </si>
  <si>
    <t>#8 Mounting Holes Positions</t>
  </si>
  <si>
    <t>X</t>
  </si>
  <si>
    <t>Hole 1</t>
  </si>
  <si>
    <t>Hole 2</t>
  </si>
  <si>
    <t>Hole 4</t>
  </si>
  <si>
    <t>Hole 3</t>
  </si>
  <si>
    <t>5V Power Connector Positions</t>
  </si>
  <si>
    <t>Left</t>
  </si>
  <si>
    <t xml:space="preserve">Right </t>
  </si>
  <si>
    <t>Y</t>
  </si>
  <si>
    <t>Board to Board Power Connector Positions</t>
  </si>
  <si>
    <t>Right</t>
  </si>
  <si>
    <t>270 deg</t>
  </si>
  <si>
    <t>IR Mounting Holes</t>
  </si>
  <si>
    <t>Slot 0, Left</t>
  </si>
  <si>
    <t>Slot 0, Right</t>
  </si>
  <si>
    <t>Slot 1, Left</t>
  </si>
  <si>
    <t>Slot 1, Right</t>
  </si>
  <si>
    <t>Slot 2, Left</t>
  </si>
  <si>
    <t>Slot 2,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</si>
</sst>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0" fontId="2" fillId="0" borderId="1" xfId="2"/>
    <xf numFmtId="0" fontId="3" fillId="0" borderId="0" xfId="0" applyFont="1"/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C17" sqref="C17"/>
    </sheetView>
  </sheetViews>
  <sheetFormatPr defaultRowHeight="15" x14ac:dyDescent="0.25"/>
  <cols>
    <col min="1" max="1" width="49.42578125" bestFit="1" customWidth="1"/>
    <col min="2" max="2" width="11.42578125" bestFit="1" customWidth="1"/>
  </cols>
  <sheetData>
    <row r="1" spans="1:6" ht="22.5" x14ac:dyDescent="0.3">
      <c r="A1" s="3" t="s">
        <v>0</v>
      </c>
      <c r="B1" s="3"/>
      <c r="C1" s="3"/>
      <c r="D1" s="3"/>
      <c r="E1" s="3"/>
      <c r="F1" s="3"/>
    </row>
    <row r="2" spans="1:6" ht="15.75" thickBot="1" x14ac:dyDescent="0.3">
      <c r="A2" s="1" t="s">
        <v>1</v>
      </c>
      <c r="B2" s="1" t="s">
        <v>3</v>
      </c>
      <c r="C2" s="1" t="s">
        <v>4</v>
      </c>
    </row>
    <row r="3" spans="1:6" x14ac:dyDescent="0.25">
      <c r="A3" t="s">
        <v>2</v>
      </c>
      <c r="B3">
        <v>2.1659999999999999</v>
      </c>
      <c r="C3">
        <f>B3*25.4</f>
        <v>55.016399999999997</v>
      </c>
    </row>
    <row r="4" spans="1:6" x14ac:dyDescent="0.25">
      <c r="A4" t="s">
        <v>5</v>
      </c>
      <c r="B4" t="s">
        <v>6</v>
      </c>
      <c r="D4">
        <v>270</v>
      </c>
      <c r="E4">
        <f>270-45/2</f>
        <v>247.5</v>
      </c>
    </row>
    <row r="5" spans="1:6" x14ac:dyDescent="0.25">
      <c r="A5" t="s">
        <v>13</v>
      </c>
      <c r="B5">
        <f>2*0.68659</f>
        <v>1.3731800000000001</v>
      </c>
      <c r="C5">
        <f>B5*2.54</f>
        <v>3.4878772000000002</v>
      </c>
      <c r="E5">
        <f>270+45/2</f>
        <v>292.5</v>
      </c>
    </row>
    <row r="6" spans="1:6" x14ac:dyDescent="0.25">
      <c r="A6" t="s">
        <v>7</v>
      </c>
      <c r="B6">
        <v>3</v>
      </c>
      <c r="C6">
        <f t="shared" ref="C6:C12" si="0">B6*25.4</f>
        <v>76.199999999999989</v>
      </c>
    </row>
    <row r="7" spans="1:6" x14ac:dyDescent="0.25">
      <c r="A7" t="s">
        <v>8</v>
      </c>
      <c r="B7">
        <f>2.925-4.4/2</f>
        <v>0.72499999999999964</v>
      </c>
      <c r="C7">
        <f t="shared" si="0"/>
        <v>18.414999999999988</v>
      </c>
    </row>
    <row r="8" spans="1:6" x14ac:dyDescent="0.25">
      <c r="A8" t="s">
        <v>9</v>
      </c>
      <c r="B8">
        <v>9</v>
      </c>
      <c r="C8">
        <f t="shared" si="0"/>
        <v>228.6</v>
      </c>
    </row>
    <row r="9" spans="1:6" x14ac:dyDescent="0.25">
      <c r="A9" t="s">
        <v>10</v>
      </c>
      <c r="B9">
        <v>0.72499999999999998</v>
      </c>
      <c r="C9">
        <f t="shared" si="0"/>
        <v>18.414999999999999</v>
      </c>
    </row>
    <row r="10" spans="1:6" x14ac:dyDescent="0.25">
      <c r="A10" t="s">
        <v>11</v>
      </c>
      <c r="B10">
        <v>15</v>
      </c>
      <c r="C10">
        <f t="shared" si="0"/>
        <v>381</v>
      </c>
    </row>
    <row r="11" spans="1:6" x14ac:dyDescent="0.25">
      <c r="A11" t="s">
        <v>12</v>
      </c>
      <c r="B11">
        <v>0.72499999999999998</v>
      </c>
      <c r="C11">
        <f t="shared" si="0"/>
        <v>18.414999999999999</v>
      </c>
    </row>
    <row r="12" spans="1:6" x14ac:dyDescent="0.25">
      <c r="A12" t="s">
        <v>22</v>
      </c>
      <c r="B12">
        <v>0.46</v>
      </c>
      <c r="C12">
        <f t="shared" si="0"/>
        <v>11.683999999999999</v>
      </c>
    </row>
    <row r="16" spans="1:6" x14ac:dyDescent="0.25">
      <c r="A16" t="s">
        <v>14</v>
      </c>
      <c r="C16">
        <f>1000+$B$6*1000-$B$3*1000/2</f>
        <v>2917</v>
      </c>
      <c r="D16">
        <f>1000+$B$6*1000+$B$3*1000/2</f>
        <v>5083</v>
      </c>
    </row>
    <row r="17" spans="1:4" x14ac:dyDescent="0.25">
      <c r="A17" t="s">
        <v>17</v>
      </c>
      <c r="C17">
        <v>1700</v>
      </c>
    </row>
    <row r="18" spans="1:4" x14ac:dyDescent="0.25">
      <c r="A18" t="s">
        <v>15</v>
      </c>
      <c r="C18">
        <f>1000+$B$8*1000-$B$3*1000/2</f>
        <v>8917</v>
      </c>
      <c r="D18">
        <f>1000+$B$8*1000+$B$3*1000/2</f>
        <v>11083</v>
      </c>
    </row>
    <row r="19" spans="1:4" x14ac:dyDescent="0.25">
      <c r="A19" t="s">
        <v>18</v>
      </c>
      <c r="C19">
        <v>1700</v>
      </c>
    </row>
    <row r="20" spans="1:4" x14ac:dyDescent="0.25">
      <c r="A20" t="s">
        <v>16</v>
      </c>
      <c r="C20">
        <f>1000+$B$10*1000-$B$3*1000/2</f>
        <v>14917</v>
      </c>
      <c r="D20">
        <f>1000+$B$10*1000+$B$3*1000/2</f>
        <v>17083</v>
      </c>
    </row>
    <row r="21" spans="1:4" x14ac:dyDescent="0.25">
      <c r="A21" t="s">
        <v>19</v>
      </c>
      <c r="C21">
        <v>1700</v>
      </c>
    </row>
    <row r="23" spans="1:4" x14ac:dyDescent="0.25">
      <c r="A23" t="s">
        <v>20</v>
      </c>
      <c r="C23">
        <f>ROUND(1000+$B$6*1000-$B$5*1000/2,0)</f>
        <v>3313</v>
      </c>
      <c r="D23">
        <f>1000+$B$6*1000+$B$5*1000/2</f>
        <v>4686.59</v>
      </c>
    </row>
    <row r="24" spans="1:4" x14ac:dyDescent="0.25">
      <c r="C24">
        <f>($B$12+1)*1000</f>
        <v>1460</v>
      </c>
    </row>
    <row r="25" spans="1:4" x14ac:dyDescent="0.25">
      <c r="A25" t="s">
        <v>21</v>
      </c>
      <c r="C25">
        <f>ROUND(1000+$B$8*1000-$B$5*1000/2,0)</f>
        <v>9313</v>
      </c>
      <c r="D25">
        <f>1000+$B$8*1000+$B$5*1000/2</f>
        <v>10686.59</v>
      </c>
    </row>
    <row r="26" spans="1:4" x14ac:dyDescent="0.25">
      <c r="C26">
        <f>($B$12+1)*1000</f>
        <v>1460</v>
      </c>
    </row>
    <row r="27" spans="1:4" x14ac:dyDescent="0.25">
      <c r="A27" t="s">
        <v>21</v>
      </c>
      <c r="C27">
        <f>ROUND(1000+$B$10*1000-$B$5*1000/2,0)</f>
        <v>15313</v>
      </c>
      <c r="D27">
        <f>1000+$B$10*1000+$B$5*1000/2</f>
        <v>16686.59</v>
      </c>
    </row>
    <row r="28" spans="1:4" x14ac:dyDescent="0.25">
      <c r="C28">
        <f>($B$12+1)*1000</f>
        <v>1460</v>
      </c>
    </row>
    <row r="29" spans="1:4" x14ac:dyDescent="0.25">
      <c r="C29" s="2" t="s">
        <v>24</v>
      </c>
      <c r="D29" s="2" t="s">
        <v>32</v>
      </c>
    </row>
    <row r="30" spans="1:4" x14ac:dyDescent="0.25">
      <c r="A30" t="s">
        <v>23</v>
      </c>
      <c r="B30" t="s">
        <v>25</v>
      </c>
      <c r="C30">
        <v>1250</v>
      </c>
      <c r="D30">
        <v>1500</v>
      </c>
    </row>
    <row r="31" spans="1:4" x14ac:dyDescent="0.25">
      <c r="B31" t="s">
        <v>26</v>
      </c>
      <c r="C31">
        <v>1250</v>
      </c>
      <c r="D31">
        <v>5125</v>
      </c>
    </row>
    <row r="32" spans="1:4" x14ac:dyDescent="0.25">
      <c r="B32" t="s">
        <v>28</v>
      </c>
      <c r="C32">
        <v>18750</v>
      </c>
      <c r="D32">
        <v>5125</v>
      </c>
    </row>
    <row r="33" spans="1:5" x14ac:dyDescent="0.25">
      <c r="B33" t="s">
        <v>27</v>
      </c>
      <c r="C33">
        <v>18750</v>
      </c>
      <c r="D33">
        <v>1500</v>
      </c>
    </row>
    <row r="35" spans="1:5" x14ac:dyDescent="0.25">
      <c r="C35" s="2" t="s">
        <v>24</v>
      </c>
      <c r="D35" s="2" t="s">
        <v>32</v>
      </c>
    </row>
    <row r="36" spans="1:5" x14ac:dyDescent="0.25">
      <c r="A36" t="s">
        <v>29</v>
      </c>
      <c r="B36" t="s">
        <v>30</v>
      </c>
      <c r="C36">
        <v>1770</v>
      </c>
      <c r="D36">
        <v>1500</v>
      </c>
    </row>
    <row r="37" spans="1:5" x14ac:dyDescent="0.25">
      <c r="B37" t="s">
        <v>31</v>
      </c>
      <c r="C37">
        <f>18000+1000-770</f>
        <v>18230</v>
      </c>
      <c r="D37">
        <v>1500</v>
      </c>
    </row>
    <row r="39" spans="1:5" x14ac:dyDescent="0.25">
      <c r="C39" s="2" t="s">
        <v>24</v>
      </c>
      <c r="D39" s="2" t="s">
        <v>32</v>
      </c>
    </row>
    <row r="40" spans="1:5" x14ac:dyDescent="0.25">
      <c r="A40" t="s">
        <v>33</v>
      </c>
      <c r="B40" t="s">
        <v>30</v>
      </c>
      <c r="C40">
        <v>2300</v>
      </c>
      <c r="D40">
        <v>1700</v>
      </c>
      <c r="E40" t="s">
        <v>35</v>
      </c>
    </row>
    <row r="41" spans="1:5" x14ac:dyDescent="0.25">
      <c r="B41" t="s">
        <v>34</v>
      </c>
      <c r="C41">
        <f>18000+1000-1300</f>
        <v>17700</v>
      </c>
      <c r="D41">
        <v>1700</v>
      </c>
    </row>
    <row r="43" spans="1:5" x14ac:dyDescent="0.25">
      <c r="A43" t="s">
        <v>36</v>
      </c>
      <c r="C43" s="2" t="s">
        <v>24</v>
      </c>
      <c r="D43" s="2" t="s">
        <v>32</v>
      </c>
    </row>
    <row r="44" spans="1:5" x14ac:dyDescent="0.25">
      <c r="B44" t="s">
        <v>37</v>
      </c>
      <c r="C44">
        <f>$B$6*1000-0.375*1000+1000</f>
        <v>3625</v>
      </c>
      <c r="D44">
        <v>1600</v>
      </c>
    </row>
    <row r="45" spans="1:5" x14ac:dyDescent="0.25">
      <c r="B45" t="s">
        <v>38</v>
      </c>
      <c r="C45">
        <f>$B$6*1000+0.375*1000+1000</f>
        <v>4375</v>
      </c>
      <c r="D45">
        <v>1600</v>
      </c>
    </row>
    <row r="47" spans="1:5" x14ac:dyDescent="0.25">
      <c r="B47" t="s">
        <v>39</v>
      </c>
      <c r="C47">
        <f>$B$8*1000-0.375*1000+1000</f>
        <v>9625</v>
      </c>
      <c r="D47">
        <v>1600</v>
      </c>
    </row>
    <row r="48" spans="1:5" x14ac:dyDescent="0.25">
      <c r="B48" t="s">
        <v>40</v>
      </c>
      <c r="C48">
        <f>$B$8*1000+0.375*1000+1000</f>
        <v>10375</v>
      </c>
      <c r="D48">
        <v>1600</v>
      </c>
    </row>
    <row r="50" spans="2:4" x14ac:dyDescent="0.25">
      <c r="B50" t="s">
        <v>41</v>
      </c>
      <c r="C50">
        <f>$B$10*1000-0.375*1000+1000</f>
        <v>15625</v>
      </c>
      <c r="D50">
        <v>1600</v>
      </c>
    </row>
    <row r="51" spans="2:4" x14ac:dyDescent="0.25">
      <c r="B51" t="s">
        <v>42</v>
      </c>
      <c r="C51">
        <f>$B$10*1000+0.375*1000+1000</f>
        <v>16375</v>
      </c>
      <c r="D51">
        <v>1600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jmclurkin</dc:creator>
  <cp:lastModifiedBy>Jeremy Hunt</cp:lastModifiedBy>
  <dcterms:created xsi:type="dcterms:W3CDTF">2012-03-22T02:54:40Z</dcterms:created>
  <dcterms:modified xsi:type="dcterms:W3CDTF">2012-04-13T20:29:52Z</dcterms:modified>
</cp:coreProperties>
</file>