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ravis\Documents\GitHub\GTEP_SIDS\"/>
    </mc:Choice>
  </mc:AlternateContent>
  <xr:revisionPtr revIDLastSave="0" documentId="13_ncr:1_{AE45DDC0-8FB7-4B53-9379-B7757310D980}" xr6:coauthVersionLast="45" xr6:coauthVersionMax="45" xr10:uidLastSave="{00000000-0000-0000-0000-000000000000}"/>
  <bookViews>
    <workbookView xWindow="-96" yWindow="-96" windowWidth="23232" windowHeight="12552" tabRatio="712" firstSheet="18" activeTab="21" xr2:uid="{00000000-000D-0000-FFFF-FFFF00000000}"/>
  </bookViews>
  <sheets>
    <sheet name="Index" sheetId="21" r:id="rId1"/>
    <sheet name="Set_Time" sheetId="1" r:id="rId2"/>
    <sheet name="Set_Nodes" sheetId="2" r:id="rId3"/>
    <sheet name="Set_Plant" sheetId="9" r:id="rId4"/>
    <sheet name="Set_TLine" sheetId="4" r:id="rId5"/>
    <sheet name="Set_tec" sheetId="22" r:id="rId6"/>
    <sheet name="Set_PlantType" sheetId="23" r:id="rId7"/>
    <sheet name="Set_MapPlant" sheetId="5" r:id="rId8"/>
    <sheet name="Set_Policy" sheetId="30" r:id="rId9"/>
    <sheet name="Aliases" sheetId="17" r:id="rId10"/>
    <sheet name="Set_MapTline" sheetId="24" r:id="rId11"/>
    <sheet name="Par_TLineData" sheetId="7" r:id="rId12"/>
    <sheet name="Par_PlantData" sheetId="26" r:id="rId13"/>
    <sheet name="Par_AvailabilityFactor" sheetId="25" r:id="rId14"/>
    <sheet name="Par_AvgRain" sheetId="38" r:id="rId15"/>
    <sheet name="Par_FuelPriceBaseline" sheetId="15" r:id="rId16"/>
    <sheet name="Par_FuelPriceLow" sheetId="36" r:id="rId17"/>
    <sheet name="Par_FuelPriceHigh" sheetId="37" r:id="rId18"/>
    <sheet name="Par_demand" sheetId="18" r:id="rId19"/>
    <sheet name="Peak_demand_MW" sheetId="20" r:id="rId20"/>
    <sheet name="Par_Scalar" sheetId="12" r:id="rId21"/>
    <sheet name="Par_CalData" sheetId="28" r:id="rId22"/>
  </sheets>
  <externalReferences>
    <externalReference r:id="rId23"/>
  </externalReferences>
  <definedNames>
    <definedName name="bll2Btu">Par_Scalar!$C$5</definedName>
    <definedName name="btu">#REF!</definedName>
    <definedName name="dow">Set_Time!$D$2:$J$2</definedName>
    <definedName name="kcal2Btu">Par_Scalar!$C$4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32" i="18" l="1"/>
  <c r="A1733" i="18" s="1"/>
  <c r="A1734" i="18" s="1"/>
  <c r="A1735" i="18" s="1"/>
  <c r="A1736" i="18" s="1"/>
  <c r="A1737" i="18" s="1"/>
  <c r="A1738" i="18" s="1"/>
  <c r="A1739" i="18" s="1"/>
  <c r="A1740" i="18" s="1"/>
  <c r="A1741" i="18" s="1"/>
  <c r="A1742" i="18" s="1"/>
  <c r="A1743" i="18" s="1"/>
  <c r="A1744" i="18" s="1"/>
  <c r="A1745" i="18" s="1"/>
  <c r="A1746" i="18" s="1"/>
  <c r="A1747" i="18" s="1"/>
  <c r="A1748" i="18" s="1"/>
  <c r="A1749" i="18" s="1"/>
  <c r="A1750" i="18" s="1"/>
  <c r="A1751" i="18" s="1"/>
  <c r="A1752" i="18" s="1"/>
  <c r="A1753" i="18" s="1"/>
  <c r="A1754" i="18" s="1"/>
  <c r="A1755" i="18" s="1"/>
  <c r="A1756" i="18" s="1"/>
  <c r="A1757" i="18" s="1"/>
  <c r="A1758" i="18" s="1"/>
  <c r="A1759" i="18" s="1"/>
  <c r="A1760" i="18" s="1"/>
  <c r="A1761" i="18" s="1"/>
  <c r="A1762" i="18" s="1"/>
  <c r="A1763" i="18" s="1"/>
  <c r="A1764" i="18" s="1"/>
  <c r="A1765" i="18" s="1"/>
  <c r="A1766" i="18" s="1"/>
  <c r="A1767" i="18" s="1"/>
  <c r="A1768" i="18" s="1"/>
  <c r="A1769" i="18" s="1"/>
  <c r="A1770" i="18" s="1"/>
  <c r="A1771" i="18" s="1"/>
  <c r="A1772" i="18" s="1"/>
  <c r="A1773" i="18" s="1"/>
  <c r="A1774" i="18" s="1"/>
  <c r="A1775" i="18" s="1"/>
  <c r="A1776" i="18" s="1"/>
  <c r="A1777" i="18" s="1"/>
  <c r="A1778" i="18" s="1"/>
  <c r="A1779" i="18" s="1"/>
  <c r="A1780" i="18" s="1"/>
  <c r="A1781" i="18" s="1"/>
  <c r="A1782" i="18" s="1"/>
  <c r="A1783" i="18" s="1"/>
  <c r="A1784" i="18" s="1"/>
  <c r="A1785" i="18" s="1"/>
  <c r="A1786" i="18" s="1"/>
  <c r="A1787" i="18" s="1"/>
  <c r="A1788" i="18" s="1"/>
  <c r="A1789" i="18" s="1"/>
  <c r="A1790" i="18" s="1"/>
  <c r="A1791" i="18" s="1"/>
  <c r="A1792" i="18" s="1"/>
  <c r="A1793" i="18" s="1"/>
  <c r="A1794" i="18" s="1"/>
  <c r="A1795" i="18" s="1"/>
  <c r="A1796" i="18" s="1"/>
  <c r="A1797" i="18" s="1"/>
  <c r="A1798" i="18" s="1"/>
  <c r="A1799" i="18" s="1"/>
  <c r="A1800" i="18" s="1"/>
  <c r="A1801" i="18" s="1"/>
  <c r="A1802" i="18" s="1"/>
  <c r="A1803" i="18" s="1"/>
  <c r="A1804" i="18" s="1"/>
  <c r="A1805" i="18" s="1"/>
  <c r="A1806" i="18" s="1"/>
  <c r="A1807" i="18" s="1"/>
  <c r="A1808" i="18" s="1"/>
  <c r="A1809" i="18" s="1"/>
  <c r="A1810" i="18" s="1"/>
  <c r="A1811" i="18" s="1"/>
  <c r="A1812" i="18" s="1"/>
  <c r="A1813" i="18" s="1"/>
  <c r="A1814" i="18" s="1"/>
  <c r="A1815" i="18" s="1"/>
  <c r="A1816" i="18" s="1"/>
  <c r="A1817" i="18" s="1"/>
  <c r="A1818" i="18" s="1"/>
  <c r="A1819" i="18" s="1"/>
  <c r="A1820" i="18" s="1"/>
  <c r="A1821" i="18" s="1"/>
  <c r="A1822" i="18" s="1"/>
  <c r="A1823" i="18" s="1"/>
  <c r="A1824" i="18" s="1"/>
  <c r="A1825" i="18" s="1"/>
  <c r="A1826" i="18" s="1"/>
  <c r="A1827" i="18" s="1"/>
  <c r="A1828" i="18" s="1"/>
  <c r="A1829" i="18" s="1"/>
  <c r="A1830" i="18" s="1"/>
  <c r="A1831" i="18" s="1"/>
  <c r="A1832" i="18" s="1"/>
  <c r="A1833" i="18" s="1"/>
  <c r="A1834" i="18" s="1"/>
  <c r="A1835" i="18" s="1"/>
  <c r="A1836" i="18" s="1"/>
  <c r="A1837" i="18" s="1"/>
  <c r="A1838" i="18" s="1"/>
  <c r="A1839" i="18" s="1"/>
  <c r="A1840" i="18" s="1"/>
  <c r="A1841" i="18" s="1"/>
  <c r="A1842" i="18" s="1"/>
  <c r="A1843" i="18" s="1"/>
  <c r="A1844" i="18" s="1"/>
  <c r="A1845" i="18" s="1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A1867" i="18" s="1"/>
  <c r="A1868" i="18" s="1"/>
  <c r="A1869" i="18" s="1"/>
  <c r="A1870" i="18" s="1"/>
  <c r="A1871" i="18" s="1"/>
  <c r="A1872" i="18" s="1"/>
  <c r="A1873" i="18" s="1"/>
  <c r="A1874" i="18" s="1"/>
  <c r="A1875" i="18" s="1"/>
  <c r="A1876" i="18" s="1"/>
  <c r="A1877" i="18" s="1"/>
  <c r="A1878" i="18" s="1"/>
  <c r="A1879" i="18" s="1"/>
  <c r="A1880" i="18" s="1"/>
  <c r="A1881" i="18" s="1"/>
  <c r="A1882" i="18" s="1"/>
  <c r="A1883" i="18" s="1"/>
  <c r="A1884" i="18" s="1"/>
  <c r="A1885" i="18" s="1"/>
  <c r="A1886" i="18" s="1"/>
  <c r="A1887" i="18" s="1"/>
  <c r="A1888" i="18" s="1"/>
  <c r="A1889" i="18" s="1"/>
  <c r="A1890" i="18" s="1"/>
  <c r="A1891" i="18" s="1"/>
  <c r="A1892" i="18" s="1"/>
  <c r="A1893" i="18" s="1"/>
  <c r="A1894" i="18" s="1"/>
  <c r="A1895" i="18" s="1"/>
  <c r="A1896" i="18" s="1"/>
  <c r="A1897" i="18" s="1"/>
  <c r="A1898" i="18" s="1"/>
  <c r="A1899" i="18" s="1"/>
  <c r="A1900" i="18" s="1"/>
  <c r="A1901" i="18" s="1"/>
  <c r="A1902" i="18" s="1"/>
  <c r="A1903" i="18" s="1"/>
  <c r="A1904" i="18" s="1"/>
  <c r="A1905" i="18" s="1"/>
  <c r="A1906" i="18" s="1"/>
  <c r="A1907" i="18" s="1"/>
  <c r="A1908" i="18" s="1"/>
  <c r="A1909" i="18" s="1"/>
  <c r="A1910" i="18" s="1"/>
  <c r="A1911" i="18" s="1"/>
  <c r="A1912" i="18" s="1"/>
  <c r="A1913" i="18" s="1"/>
  <c r="A1914" i="18" s="1"/>
  <c r="A1915" i="18" s="1"/>
  <c r="A1916" i="18" s="1"/>
  <c r="A1917" i="18" s="1"/>
  <c r="A1918" i="18" s="1"/>
  <c r="A1919" i="18" s="1"/>
  <c r="A1920" i="18" s="1"/>
  <c r="A1921" i="18" s="1"/>
  <c r="A1922" i="18" s="1"/>
  <c r="A1540" i="18"/>
  <c r="A1541" i="18" s="1"/>
  <c r="A1542" i="18" s="1"/>
  <c r="A1543" i="18" s="1"/>
  <c r="A1544" i="18" s="1"/>
  <c r="A1545" i="18" s="1"/>
  <c r="A1546" i="18" s="1"/>
  <c r="A1547" i="18" s="1"/>
  <c r="A1548" i="18" s="1"/>
  <c r="A1549" i="18" s="1"/>
  <c r="A1550" i="18" s="1"/>
  <c r="A1551" i="18" s="1"/>
  <c r="A1552" i="18" s="1"/>
  <c r="A1553" i="18" s="1"/>
  <c r="A1554" i="18" s="1"/>
  <c r="A1555" i="18" s="1"/>
  <c r="A1556" i="18" s="1"/>
  <c r="A1557" i="18" s="1"/>
  <c r="A1558" i="18" s="1"/>
  <c r="A1559" i="18" s="1"/>
  <c r="A1560" i="18" s="1"/>
  <c r="A1561" i="18" s="1"/>
  <c r="A1562" i="18" s="1"/>
  <c r="A1563" i="18" s="1"/>
  <c r="A1564" i="18" s="1"/>
  <c r="A1565" i="18" s="1"/>
  <c r="A1566" i="18" s="1"/>
  <c r="A1567" i="18" s="1"/>
  <c r="A1568" i="18" s="1"/>
  <c r="A1569" i="18" s="1"/>
  <c r="A1570" i="18" s="1"/>
  <c r="A1571" i="18" s="1"/>
  <c r="A1572" i="18" s="1"/>
  <c r="A1573" i="18" s="1"/>
  <c r="A1574" i="18" s="1"/>
  <c r="A1575" i="18" s="1"/>
  <c r="A1576" i="18" s="1"/>
  <c r="A1577" i="18" s="1"/>
  <c r="A1578" i="18" s="1"/>
  <c r="A1579" i="18" s="1"/>
  <c r="A1580" i="18" s="1"/>
  <c r="A1581" i="18" s="1"/>
  <c r="A1582" i="18" s="1"/>
  <c r="A1583" i="18" s="1"/>
  <c r="A1584" i="18" s="1"/>
  <c r="A1585" i="18" s="1"/>
  <c r="A1586" i="18" s="1"/>
  <c r="A1587" i="18" s="1"/>
  <c r="A1588" i="18" s="1"/>
  <c r="A1589" i="18" s="1"/>
  <c r="A1590" i="18" s="1"/>
  <c r="A1591" i="18" s="1"/>
  <c r="A1592" i="18" s="1"/>
  <c r="A1593" i="18" s="1"/>
  <c r="A1594" i="18" s="1"/>
  <c r="A1595" i="18" s="1"/>
  <c r="A1596" i="18" s="1"/>
  <c r="A1597" i="18" s="1"/>
  <c r="A1598" i="18" s="1"/>
  <c r="A1599" i="18" s="1"/>
  <c r="A1600" i="18" s="1"/>
  <c r="A1601" i="18" s="1"/>
  <c r="A1602" i="18" s="1"/>
  <c r="A1603" i="18" s="1"/>
  <c r="A1604" i="18" s="1"/>
  <c r="A1605" i="18" s="1"/>
  <c r="A1606" i="18" s="1"/>
  <c r="A1607" i="18" s="1"/>
  <c r="A1608" i="18" s="1"/>
  <c r="A1609" i="18" s="1"/>
  <c r="A1610" i="18" s="1"/>
  <c r="A1611" i="18" s="1"/>
  <c r="A1612" i="18" s="1"/>
  <c r="A1613" i="18" s="1"/>
  <c r="A1614" i="18" s="1"/>
  <c r="A1615" i="18" s="1"/>
  <c r="A1616" i="18" s="1"/>
  <c r="A1617" i="18" s="1"/>
  <c r="A1618" i="18" s="1"/>
  <c r="A1619" i="18" s="1"/>
  <c r="A1620" i="18" s="1"/>
  <c r="A1621" i="18" s="1"/>
  <c r="A1622" i="18" s="1"/>
  <c r="A1623" i="18" s="1"/>
  <c r="A1624" i="18" s="1"/>
  <c r="A1625" i="18" s="1"/>
  <c r="A1626" i="18" s="1"/>
  <c r="A1627" i="18" s="1"/>
  <c r="A1628" i="18" s="1"/>
  <c r="A1629" i="18" s="1"/>
  <c r="A1630" i="18" s="1"/>
  <c r="A1631" i="18" s="1"/>
  <c r="A1632" i="18" s="1"/>
  <c r="A1633" i="18" s="1"/>
  <c r="A1634" i="18" s="1"/>
  <c r="A1635" i="18" s="1"/>
  <c r="A1636" i="18" s="1"/>
  <c r="A1637" i="18" s="1"/>
  <c r="A1638" i="18" s="1"/>
  <c r="A1639" i="18" s="1"/>
  <c r="A1640" i="18" s="1"/>
  <c r="A1641" i="18" s="1"/>
  <c r="A1642" i="18" s="1"/>
  <c r="A1643" i="18" s="1"/>
  <c r="A1644" i="18" s="1"/>
  <c r="A1645" i="18" s="1"/>
  <c r="A1646" i="18" s="1"/>
  <c r="A1647" i="18" s="1"/>
  <c r="A1648" i="18" s="1"/>
  <c r="A1649" i="18" s="1"/>
  <c r="A1650" i="18" s="1"/>
  <c r="A1651" i="18" s="1"/>
  <c r="A1652" i="18" s="1"/>
  <c r="A1653" i="18" s="1"/>
  <c r="A1654" i="18" s="1"/>
  <c r="A1655" i="18" s="1"/>
  <c r="A1656" i="18" s="1"/>
  <c r="A1657" i="18" s="1"/>
  <c r="A1658" i="18" s="1"/>
  <c r="A1659" i="18" s="1"/>
  <c r="A1660" i="18" s="1"/>
  <c r="A1661" i="18" s="1"/>
  <c r="A1662" i="18" s="1"/>
  <c r="A1663" i="18" s="1"/>
  <c r="A1664" i="18" s="1"/>
  <c r="A1665" i="18" s="1"/>
  <c r="A1666" i="18" s="1"/>
  <c r="A1667" i="18" s="1"/>
  <c r="A1668" i="18" s="1"/>
  <c r="A1669" i="18" s="1"/>
  <c r="A1670" i="18" s="1"/>
  <c r="A1671" i="18" s="1"/>
  <c r="A1672" i="18" s="1"/>
  <c r="A1673" i="18" s="1"/>
  <c r="A1674" i="18" s="1"/>
  <c r="A1675" i="18" s="1"/>
  <c r="A1676" i="18" s="1"/>
  <c r="A1677" i="18" s="1"/>
  <c r="A1678" i="18" s="1"/>
  <c r="A1679" i="18" s="1"/>
  <c r="A1680" i="18" s="1"/>
  <c r="A1681" i="18" s="1"/>
  <c r="A1682" i="18" s="1"/>
  <c r="A1683" i="18" s="1"/>
  <c r="A1684" i="18" s="1"/>
  <c r="A1685" i="18" s="1"/>
  <c r="A1686" i="18" s="1"/>
  <c r="A1687" i="18" s="1"/>
  <c r="A1688" i="18" s="1"/>
  <c r="A1689" i="18" s="1"/>
  <c r="A1690" i="18" s="1"/>
  <c r="A1691" i="18" s="1"/>
  <c r="A1692" i="18" s="1"/>
  <c r="A1693" i="18" s="1"/>
  <c r="A1694" i="18" s="1"/>
  <c r="A1695" i="18" s="1"/>
  <c r="A1696" i="18" s="1"/>
  <c r="A1697" i="18" s="1"/>
  <c r="A1698" i="18" s="1"/>
  <c r="A1699" i="18" s="1"/>
  <c r="A1700" i="18" s="1"/>
  <c r="A1701" i="18" s="1"/>
  <c r="A1702" i="18" s="1"/>
  <c r="A1703" i="18" s="1"/>
  <c r="A1704" i="18" s="1"/>
  <c r="A1705" i="18" s="1"/>
  <c r="A1706" i="18" s="1"/>
  <c r="A1707" i="18" s="1"/>
  <c r="A1708" i="18" s="1"/>
  <c r="A1709" i="18" s="1"/>
  <c r="A1710" i="18" s="1"/>
  <c r="A1711" i="18" s="1"/>
  <c r="A1712" i="18" s="1"/>
  <c r="A1713" i="18" s="1"/>
  <c r="A1714" i="18" s="1"/>
  <c r="A1715" i="18" s="1"/>
  <c r="A1716" i="18" s="1"/>
  <c r="A1717" i="18" s="1"/>
  <c r="A1718" i="18" s="1"/>
  <c r="A1719" i="18" s="1"/>
  <c r="A1720" i="18" s="1"/>
  <c r="A1721" i="18" s="1"/>
  <c r="A1722" i="18" s="1"/>
  <c r="A1723" i="18" s="1"/>
  <c r="A1724" i="18" s="1"/>
  <c r="A1725" i="18" s="1"/>
  <c r="A1726" i="18" s="1"/>
  <c r="A1727" i="18" s="1"/>
  <c r="A1728" i="18" s="1"/>
  <c r="A1729" i="18" s="1"/>
  <c r="A1730" i="18" s="1"/>
  <c r="A1348" i="18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A1501" i="18" s="1"/>
  <c r="A1502" i="18" s="1"/>
  <c r="A1503" i="18" s="1"/>
  <c r="A1504" i="18" s="1"/>
  <c r="A1505" i="18" s="1"/>
  <c r="A1506" i="18" s="1"/>
  <c r="A1507" i="18" s="1"/>
  <c r="A1508" i="18" s="1"/>
  <c r="A1509" i="18" s="1"/>
  <c r="A1510" i="18" s="1"/>
  <c r="A1511" i="18" s="1"/>
  <c r="A1512" i="18" s="1"/>
  <c r="A1513" i="18" s="1"/>
  <c r="A1514" i="18" s="1"/>
  <c r="A1515" i="18" s="1"/>
  <c r="A1516" i="18" s="1"/>
  <c r="A1517" i="18" s="1"/>
  <c r="A1518" i="18" s="1"/>
  <c r="A1519" i="18" s="1"/>
  <c r="A1520" i="18" s="1"/>
  <c r="A1521" i="18" s="1"/>
  <c r="A1522" i="18" s="1"/>
  <c r="A1523" i="18" s="1"/>
  <c r="A1524" i="18" s="1"/>
  <c r="A1525" i="18" s="1"/>
  <c r="A1526" i="18" s="1"/>
  <c r="A1527" i="18" s="1"/>
  <c r="A1528" i="18" s="1"/>
  <c r="A1529" i="18" s="1"/>
  <c r="A1530" i="18" s="1"/>
  <c r="A1531" i="18" s="1"/>
  <c r="A1532" i="18" s="1"/>
  <c r="A1533" i="18" s="1"/>
  <c r="A1534" i="18" s="1"/>
  <c r="A1535" i="18" s="1"/>
  <c r="A1536" i="18" s="1"/>
  <c r="A1537" i="18" s="1"/>
  <c r="A1538" i="18" s="1"/>
  <c r="A1156" i="18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964" i="18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772" i="18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580" i="18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389" i="18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388" i="18"/>
  <c r="A196" i="18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17" i="25"/>
  <c r="D17" i="25"/>
  <c r="E16" i="25"/>
  <c r="D16" i="25"/>
  <c r="K15" i="25"/>
  <c r="G15" i="25"/>
  <c r="F15" i="25"/>
  <c r="E15" i="25"/>
  <c r="D15" i="25"/>
  <c r="C15" i="25"/>
  <c r="K14" i="25"/>
  <c r="G14" i="25"/>
  <c r="F14" i="25"/>
  <c r="E14" i="25"/>
  <c r="D14" i="25"/>
  <c r="C14" i="25"/>
  <c r="K13" i="25"/>
  <c r="G13" i="25"/>
  <c r="F13" i="25"/>
  <c r="E13" i="25"/>
  <c r="D13" i="25"/>
  <c r="C13" i="25"/>
  <c r="K12" i="25"/>
  <c r="G12" i="25"/>
  <c r="F12" i="25"/>
  <c r="E12" i="25"/>
  <c r="D12" i="25"/>
  <c r="C12" i="25"/>
  <c r="W88" i="26"/>
  <c r="V88" i="26"/>
  <c r="V87" i="26"/>
  <c r="W87" i="26" s="1"/>
  <c r="W86" i="26"/>
  <c r="V86" i="26"/>
  <c r="V85" i="26"/>
  <c r="W85" i="26" s="1"/>
  <c r="W84" i="26"/>
  <c r="V84" i="26"/>
  <c r="V83" i="26"/>
  <c r="W83" i="26" s="1"/>
  <c r="W82" i="26"/>
  <c r="V82" i="26"/>
  <c r="V81" i="26"/>
  <c r="W81" i="26" s="1"/>
  <c r="W80" i="26"/>
  <c r="V80" i="26"/>
  <c r="V79" i="26"/>
  <c r="W79" i="26" s="1"/>
  <c r="W78" i="26"/>
  <c r="V78" i="26"/>
  <c r="V77" i="26"/>
  <c r="W77" i="26" s="1"/>
  <c r="S77" i="26"/>
  <c r="J77" i="26"/>
  <c r="V76" i="26"/>
  <c r="W76" i="26" s="1"/>
  <c r="S76" i="26"/>
  <c r="J76" i="26"/>
  <c r="V75" i="26"/>
  <c r="W75" i="26" s="1"/>
  <c r="S75" i="26"/>
  <c r="J75" i="26"/>
  <c r="V74" i="26"/>
  <c r="W74" i="26" s="1"/>
  <c r="S74" i="26"/>
  <c r="J74" i="26"/>
  <c r="V73" i="26"/>
  <c r="W73" i="26" s="1"/>
  <c r="S73" i="26"/>
  <c r="J73" i="26"/>
  <c r="V72" i="26"/>
  <c r="W72" i="26" s="1"/>
  <c r="S72" i="26"/>
  <c r="J72" i="26"/>
  <c r="V71" i="26"/>
  <c r="W71" i="26" s="1"/>
  <c r="S71" i="26"/>
  <c r="J71" i="26"/>
  <c r="V70" i="26"/>
  <c r="W70" i="26" s="1"/>
  <c r="S70" i="26"/>
  <c r="J70" i="26"/>
  <c r="V69" i="26"/>
  <c r="W69" i="26" s="1"/>
  <c r="S69" i="26"/>
  <c r="J69" i="26"/>
  <c r="V68" i="26"/>
  <c r="W68" i="26" s="1"/>
  <c r="S68" i="26"/>
  <c r="J68" i="26"/>
  <c r="V67" i="26"/>
  <c r="W67" i="26" s="1"/>
  <c r="S67" i="26"/>
  <c r="J67" i="26"/>
  <c r="V66" i="26"/>
  <c r="W66" i="26" s="1"/>
  <c r="S66" i="26"/>
  <c r="J66" i="26"/>
  <c r="V65" i="26"/>
  <c r="W65" i="26" s="1"/>
  <c r="S65" i="26"/>
  <c r="J65" i="26"/>
  <c r="V64" i="26"/>
  <c r="W64" i="26" s="1"/>
  <c r="S64" i="26"/>
  <c r="J64" i="26"/>
  <c r="V63" i="26"/>
  <c r="W63" i="26" s="1"/>
  <c r="S63" i="26"/>
  <c r="J63" i="26"/>
  <c r="V62" i="26"/>
  <c r="W62" i="26" s="1"/>
  <c r="U62" i="26"/>
  <c r="S62" i="26"/>
  <c r="R62" i="26"/>
  <c r="W61" i="26"/>
  <c r="V61" i="26"/>
  <c r="U61" i="26"/>
  <c r="R61" i="26"/>
  <c r="S61" i="26" s="1"/>
  <c r="V60" i="26"/>
  <c r="W60" i="26" s="1"/>
  <c r="U60" i="26"/>
  <c r="S60" i="26"/>
  <c r="R60" i="26"/>
  <c r="W59" i="26"/>
  <c r="V59" i="26"/>
  <c r="U59" i="26"/>
  <c r="R59" i="26"/>
  <c r="S59" i="26" s="1"/>
  <c r="V58" i="26"/>
  <c r="W58" i="26" s="1"/>
  <c r="U58" i="26"/>
  <c r="S58" i="26"/>
  <c r="R58" i="26"/>
  <c r="W57" i="26"/>
  <c r="V57" i="26"/>
  <c r="U57" i="26"/>
  <c r="R57" i="26"/>
  <c r="S57" i="26" s="1"/>
  <c r="V56" i="26"/>
  <c r="W56" i="26" s="1"/>
  <c r="U56" i="26"/>
  <c r="S56" i="26"/>
  <c r="R56" i="26"/>
  <c r="W55" i="26"/>
  <c r="V55" i="26"/>
  <c r="U55" i="26"/>
  <c r="R55" i="26"/>
  <c r="S55" i="26" s="1"/>
  <c r="V54" i="26"/>
  <c r="W54" i="26" s="1"/>
  <c r="S54" i="26"/>
  <c r="J54" i="26"/>
  <c r="V53" i="26"/>
  <c r="W53" i="26" s="1"/>
  <c r="S53" i="26"/>
  <c r="V52" i="26"/>
  <c r="W52" i="26" s="1"/>
  <c r="S52" i="26"/>
  <c r="J52" i="26"/>
  <c r="J62" i="26" s="1"/>
  <c r="V51" i="26"/>
  <c r="W51" i="26" s="1"/>
  <c r="T51" i="26"/>
  <c r="S51" i="26"/>
  <c r="V50" i="26"/>
  <c r="W50" i="26" s="1"/>
  <c r="T50" i="26"/>
  <c r="S50" i="26"/>
  <c r="V49" i="26"/>
  <c r="W49" i="26" s="1"/>
  <c r="T49" i="26"/>
  <c r="S49" i="26"/>
  <c r="V48" i="26"/>
  <c r="W48" i="26" s="1"/>
  <c r="T48" i="26"/>
  <c r="S48" i="26"/>
  <c r="V47" i="26"/>
  <c r="W47" i="26" s="1"/>
  <c r="S47" i="26"/>
  <c r="W46" i="26"/>
  <c r="V46" i="26"/>
  <c r="S46" i="26"/>
  <c r="W45" i="26"/>
  <c r="V45" i="26"/>
  <c r="S45" i="26"/>
  <c r="W44" i="26"/>
  <c r="V44" i="26"/>
  <c r="S44" i="26"/>
  <c r="V43" i="26"/>
  <c r="W43" i="26" s="1"/>
  <c r="S43" i="26"/>
  <c r="W42" i="26"/>
  <c r="V42" i="26"/>
  <c r="S42" i="26"/>
  <c r="W41" i="26"/>
  <c r="V41" i="26"/>
  <c r="S41" i="26"/>
  <c r="W40" i="26"/>
  <c r="V40" i="26"/>
  <c r="S40" i="26"/>
  <c r="V39" i="26"/>
  <c r="W39" i="26" s="1"/>
  <c r="S39" i="26"/>
  <c r="W38" i="26"/>
  <c r="V38" i="26"/>
  <c r="S38" i="26"/>
  <c r="W37" i="26"/>
  <c r="V37" i="26"/>
  <c r="S37" i="26"/>
  <c r="W36" i="26"/>
  <c r="V36" i="26"/>
  <c r="S36" i="26"/>
  <c r="V35" i="26"/>
  <c r="W35" i="26" s="1"/>
  <c r="S35" i="26"/>
  <c r="S34" i="26"/>
  <c r="R33" i="26"/>
  <c r="S33" i="26" s="1"/>
  <c r="S32" i="26"/>
  <c r="R32" i="26"/>
  <c r="R31" i="26"/>
  <c r="S31" i="26" s="1"/>
  <c r="S30" i="26"/>
  <c r="R30" i="26"/>
  <c r="S29" i="26"/>
  <c r="S28" i="26"/>
  <c r="S27" i="26"/>
  <c r="S26" i="26"/>
  <c r="S25" i="26"/>
  <c r="S24" i="26"/>
  <c r="S23" i="26"/>
  <c r="S22" i="26"/>
  <c r="S21" i="26"/>
  <c r="P21" i="26"/>
  <c r="G21" i="26"/>
  <c r="P20" i="26"/>
  <c r="G20" i="26"/>
  <c r="P19" i="26"/>
  <c r="G19" i="26"/>
  <c r="P18" i="26"/>
  <c r="G18" i="26"/>
  <c r="S17" i="26"/>
  <c r="P17" i="26"/>
  <c r="G17" i="26"/>
  <c r="S16" i="26"/>
  <c r="P16" i="26"/>
  <c r="G16" i="26"/>
  <c r="S15" i="26"/>
  <c r="P15" i="26"/>
  <c r="G15" i="26"/>
  <c r="S14" i="26"/>
  <c r="P14" i="26"/>
  <c r="G14" i="26"/>
  <c r="S13" i="26"/>
  <c r="P13" i="26"/>
  <c r="G13" i="26"/>
  <c r="S12" i="26"/>
  <c r="P12" i="26"/>
  <c r="G12" i="26"/>
  <c r="S11" i="26"/>
  <c r="P11" i="26"/>
  <c r="G11" i="26"/>
  <c r="S10" i="26"/>
  <c r="P10" i="26"/>
  <c r="G10" i="26"/>
  <c r="S9" i="26"/>
  <c r="P9" i="26"/>
  <c r="G9" i="26"/>
  <c r="S8" i="26"/>
  <c r="P8" i="26"/>
  <c r="G8" i="26"/>
  <c r="S7" i="26"/>
  <c r="P7" i="26"/>
  <c r="G7" i="26"/>
  <c r="S6" i="26"/>
  <c r="P6" i="26"/>
  <c r="G6" i="26"/>
  <c r="S5" i="26"/>
  <c r="P5" i="26"/>
  <c r="G5" i="26"/>
  <c r="S4" i="26"/>
  <c r="S20" i="26" s="1"/>
  <c r="P4" i="26"/>
  <c r="G4" i="26"/>
  <c r="J55" i="26" l="1"/>
  <c r="J57" i="26"/>
  <c r="J59" i="26"/>
  <c r="J61" i="26"/>
  <c r="J53" i="26"/>
  <c r="J56" i="26"/>
  <c r="J58" i="26"/>
  <c r="J60" i="26"/>
  <c r="S19" i="26"/>
  <c r="G43" i="7" l="1"/>
  <c r="H43" i="7" s="1"/>
  <c r="I43" i="7" s="1"/>
  <c r="G44" i="7"/>
  <c r="H44" i="7" s="1"/>
  <c r="I44" i="7" s="1"/>
  <c r="G45" i="7"/>
  <c r="H45" i="7" s="1"/>
  <c r="I45" i="7" s="1"/>
  <c r="G42" i="7"/>
  <c r="H42" i="7" s="1"/>
  <c r="I42" i="7" s="1"/>
  <c r="D43" i="7"/>
  <c r="D44" i="7"/>
  <c r="D45" i="7"/>
  <c r="D42" i="7"/>
  <c r="G28" i="7" l="1"/>
  <c r="H28" i="7" s="1"/>
  <c r="I28" i="7" s="1"/>
  <c r="D9" i="7"/>
  <c r="C9" i="7"/>
  <c r="C5" i="7" l="1"/>
  <c r="C6" i="7"/>
  <c r="C7" i="7"/>
  <c r="C8" i="7"/>
  <c r="C10" i="7"/>
  <c r="C11" i="7"/>
  <c r="C12" i="7"/>
  <c r="C13" i="7"/>
  <c r="C14" i="7"/>
  <c r="C15" i="7"/>
  <c r="C16" i="7"/>
  <c r="C4" i="7"/>
  <c r="C18" i="7"/>
  <c r="C19" i="7"/>
  <c r="C20" i="7"/>
  <c r="C17" i="7"/>
  <c r="C22" i="7"/>
  <c r="C21" i="7"/>
  <c r="C45" i="7" l="1"/>
  <c r="C42" i="7"/>
  <c r="C43" i="7"/>
  <c r="C44" i="7"/>
  <c r="D22" i="7"/>
  <c r="D21" i="7"/>
  <c r="D5" i="7"/>
  <c r="D6" i="7"/>
  <c r="D7" i="7"/>
  <c r="D8" i="7"/>
  <c r="D10" i="7"/>
  <c r="D11" i="7"/>
  <c r="D12" i="7"/>
  <c r="D13" i="7"/>
  <c r="D14" i="7"/>
  <c r="D15" i="7"/>
  <c r="D16" i="7"/>
  <c r="D4" i="7"/>
  <c r="D18" i="7"/>
  <c r="D19" i="7"/>
  <c r="D20" i="7"/>
  <c r="D17" i="7"/>
  <c r="G24" i="7" l="1"/>
  <c r="H24" i="7" s="1"/>
  <c r="I24" i="7" s="1"/>
  <c r="G25" i="7"/>
  <c r="H25" i="7" s="1"/>
  <c r="I25" i="7" s="1"/>
  <c r="G26" i="7"/>
  <c r="H26" i="7" s="1"/>
  <c r="I26" i="7" s="1"/>
  <c r="G27" i="7"/>
  <c r="H27" i="7" s="1"/>
  <c r="I27" i="7" s="1"/>
  <c r="G29" i="7"/>
  <c r="H29" i="7" s="1"/>
  <c r="I29" i="7" s="1"/>
  <c r="G30" i="7"/>
  <c r="H30" i="7" s="1"/>
  <c r="I30" i="7" s="1"/>
  <c r="G31" i="7"/>
  <c r="H31" i="7" s="1"/>
  <c r="I31" i="7" s="1"/>
  <c r="G32" i="7"/>
  <c r="H32" i="7" s="1"/>
  <c r="I32" i="7" s="1"/>
  <c r="G33" i="7"/>
  <c r="H33" i="7" s="1"/>
  <c r="I33" i="7" s="1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39" i="7"/>
  <c r="H39" i="7" s="1"/>
  <c r="I39" i="7" s="1"/>
  <c r="G40" i="7"/>
  <c r="H40" i="7" s="1"/>
  <c r="I40" i="7" s="1"/>
  <c r="G41" i="7"/>
  <c r="H41" i="7" s="1"/>
  <c r="I41" i="7" s="1"/>
  <c r="G23" i="7"/>
  <c r="H23" i="7" s="1"/>
  <c r="I2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82" authorId="0" shapeId="0" xr:uid="{246AFDC6-0588-4747-938B-B5A434873C84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Mid St. Thomas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  <author>TA</author>
  </authors>
  <commentList>
    <comment ref="J2" authorId="0" shapeId="0" xr:uid="{227CB4A9-A829-4A7B-A3B6-E0CCC47E6C2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1. EIA has capacity factors for solar PV for different months. They are all higher than "New Solar" so I set the capacity factors for all candidate solar plants to the capacity factor for the one set t be developed by 2019 in Jamaica by Eight Rivers Energy.</t>
        </r>
      </text>
    </comment>
    <comment ref="P2" authorId="0" shapeId="0" xr:uid="{6E69DB80-BB89-43EF-A5EF-B43FE8AFF567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the incremental heat rate calculated by the OUR as well as kcal to Btu conversion scalar of 3.968318 Btu to 1 kcal</t>
        </r>
      </text>
    </comment>
    <comment ref="S2" authorId="0" shapeId="0" xr:uid="{FD63C142-5754-4411-8319-F3424936E7B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FOM &amp; Vom data for IPPs was up to 3 times higher than JOS. So I use JPS cost data as a proxy instead, otherwise, IPPs would never generate in my model.</t>
        </r>
      </text>
    </comment>
    <comment ref="T15" authorId="0" shapeId="0" xr:uid="{51DC580D-E703-478D-B937-D54B68A778F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originally 1.9E-05. How can this have VOM near 0?</t>
        </r>
      </text>
    </comment>
    <comment ref="I16" authorId="1" shapeId="0" xr:uid="{F2B2C135-E7CB-49A0-8B2A-C647625D6FFC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Was previousluy "O/S" so I set to 0 so as not to account for it</t>
        </r>
      </text>
    </comment>
    <comment ref="Z16" authorId="1" shapeId="0" xr:uid="{A54177A9-363C-494D-841D-A80DCDF261CD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I put decommission date to 2017 so as not to account for this generator since the OUR said it was out of service.</t>
        </r>
      </text>
    </comment>
    <comment ref="T35" authorId="0" shapeId="0" xr:uid="{FBFF5E42-6E25-4F1A-A8E9-038B1C9B04EA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see gleaner article: http://jamaica-gleaner.com/article/business/20181114/german-energy-firm-launch-ipo-jamaica
says $85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  <comment ref="B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use with diesel oil</t>
        </r>
      </text>
    </comment>
    <comment ref="C3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Also called Heavy fuel oil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C5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Source: The Engineering Toolbox
https://www.engineeringtoolbox.com/energy-content-d_868.html</t>
        </r>
      </text>
    </comment>
  </commentList>
</comments>
</file>

<file path=xl/sharedStrings.xml><?xml version="1.0" encoding="utf-8"?>
<sst xmlns="http://schemas.openxmlformats.org/spreadsheetml/2006/main" count="8452" uniqueCount="624">
  <si>
    <t>Set_Name</t>
  </si>
  <si>
    <t>Description</t>
  </si>
  <si>
    <t>Sed_Items</t>
  </si>
  <si>
    <t>Sets</t>
  </si>
  <si>
    <t>sun</t>
  </si>
  <si>
    <t>mon</t>
  </si>
  <si>
    <t>tues</t>
  </si>
  <si>
    <t>wed</t>
  </si>
  <si>
    <t>thur</t>
  </si>
  <si>
    <t>fri</t>
  </si>
  <si>
    <t>sat</t>
  </si>
  <si>
    <t>Day type index</t>
  </si>
  <si>
    <t>peakh</t>
  </si>
  <si>
    <t>Year index</t>
  </si>
  <si>
    <t>wk</t>
  </si>
  <si>
    <t>Week index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</si>
  <si>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</si>
  <si>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</si>
  <si>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</si>
  <si>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</si>
  <si>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</si>
  <si>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</si>
  <si>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</si>
  <si>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</si>
  <si>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</si>
  <si>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</si>
  <si>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</si>
  <si>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</si>
  <si>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</si>
  <si>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</si>
  <si>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</si>
  <si>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</si>
  <si>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</si>
  <si>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</si>
  <si>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</si>
  <si>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</si>
  <si>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</si>
  <si>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</si>
  <si>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</si>
  <si>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</si>
  <si>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</si>
  <si>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</si>
  <si>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</si>
  <si>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</si>
  <si>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</si>
  <si>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</si>
  <si>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</si>
  <si>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</si>
  <si>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</si>
  <si>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</si>
  <si>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</si>
  <si>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</si>
  <si>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</si>
  <si>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</si>
  <si>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</si>
  <si>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</si>
  <si>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</si>
  <si>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</si>
  <si>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</si>
  <si>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</si>
  <si>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</si>
  <si>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</si>
  <si>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</si>
  <si>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</si>
  <si>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</si>
  <si>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</si>
  <si>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</si>
  <si>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</si>
  <si>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Subsets</t>
  </si>
  <si>
    <t>Set</t>
  </si>
  <si>
    <t>node</t>
  </si>
  <si>
    <t>Node in Netork</t>
  </si>
  <si>
    <t>c1_NGCT100</t>
  </si>
  <si>
    <t>Power Plants</t>
  </si>
  <si>
    <t>Subset</t>
  </si>
  <si>
    <t>Plant</t>
  </si>
  <si>
    <t>Eplant(Plant)</t>
  </si>
  <si>
    <t>DecomPlant(Plant)</t>
  </si>
  <si>
    <t>Existing Plants</t>
  </si>
  <si>
    <t>Plants to be decommissioned</t>
  </si>
  <si>
    <t>Candidate generation plant</t>
  </si>
  <si>
    <t>Cplant(Plant)</t>
  </si>
  <si>
    <t>Set_Items</t>
  </si>
  <si>
    <t>Tline</t>
  </si>
  <si>
    <t>Transmission Lines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</si>
  <si>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</si>
  <si>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</si>
  <si>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</si>
  <si>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</si>
  <si>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</si>
  <si>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</si>
  <si>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</si>
  <si>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</si>
  <si>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</si>
  <si>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</si>
  <si>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</si>
  <si>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</si>
  <si>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</si>
  <si>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</si>
  <si>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</si>
  <si>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</si>
  <si>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</si>
  <si>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</si>
  <si>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</si>
  <si>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</si>
  <si>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</si>
  <si>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</si>
  <si>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</si>
  <si>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</si>
  <si>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</si>
  <si>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</si>
  <si>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</si>
  <si>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</si>
  <si>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</si>
  <si>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</si>
  <si>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</si>
  <si>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</si>
  <si>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</si>
  <si>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</si>
  <si>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</si>
  <si>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</si>
  <si>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Extisting Transmission Lines</t>
  </si>
  <si>
    <t>ETLine(TLine)</t>
  </si>
  <si>
    <t>CTLine(TLine)</t>
  </si>
  <si>
    <t>Candidate Transmission Lines</t>
  </si>
  <si>
    <t>Node</t>
  </si>
  <si>
    <t>n</t>
  </si>
  <si>
    <t>MapTLine1(Tline,node,n)</t>
  </si>
  <si>
    <t>Network Topology</t>
  </si>
  <si>
    <t>TLineData(Tline,*)</t>
  </si>
  <si>
    <t>PFmax</t>
  </si>
  <si>
    <t>Capacity Factor</t>
  </si>
  <si>
    <t>Overnight Capital Cost ($ millions)</t>
  </si>
  <si>
    <t>Capital recovery Factor (fraction)</t>
  </si>
  <si>
    <t>Capf</t>
  </si>
  <si>
    <t>Crfg</t>
  </si>
  <si>
    <t>FOM</t>
  </si>
  <si>
    <t>VOM</t>
  </si>
  <si>
    <t>Forced Outage Rate</t>
  </si>
  <si>
    <t>Availability Factor</t>
  </si>
  <si>
    <t>Gross Capacity (MW)</t>
  </si>
  <si>
    <t>Min Operational Level (MW)</t>
  </si>
  <si>
    <t>MinOpCap</t>
  </si>
  <si>
    <t>Net Capacity (MW)</t>
  </si>
  <si>
    <t>NetCap</t>
  </si>
  <si>
    <t>GrossCap</t>
  </si>
  <si>
    <t>Planned Outage Days</t>
  </si>
  <si>
    <t>UForceDays</t>
  </si>
  <si>
    <t>Net Heat Rate at Max. Capacity (kJ/kWh)</t>
  </si>
  <si>
    <t>Net Heat Rate at Min. Capacity (kJ/kWh)</t>
  </si>
  <si>
    <t>Net Heat Rate at Max. Capacity (kCal/kWh)</t>
  </si>
  <si>
    <t>Net Heat Rate at Min. Capacity (kcal/kWh)</t>
  </si>
  <si>
    <t>Avg. Incremental heat Rate (kcal/kWh)</t>
  </si>
  <si>
    <t>NewSolar</t>
  </si>
  <si>
    <t>OFS</t>
  </si>
  <si>
    <t>HFO</t>
  </si>
  <si>
    <t>NHratemax</t>
  </si>
  <si>
    <t>NHratemin</t>
  </si>
  <si>
    <t>Fixed O&amp;M Cost (US$/kW-Month)</t>
  </si>
  <si>
    <t>na</t>
  </si>
  <si>
    <t>Commercial Operation Date</t>
  </si>
  <si>
    <t>Proposed Retirement Date</t>
  </si>
  <si>
    <t>DecomDate</t>
  </si>
  <si>
    <t>SSD</t>
  </si>
  <si>
    <t>GT</t>
  </si>
  <si>
    <t>ADO</t>
  </si>
  <si>
    <t>CC</t>
  </si>
  <si>
    <t>MSD</t>
  </si>
  <si>
    <t>Cogen</t>
  </si>
  <si>
    <t>Hydro</t>
  </si>
  <si>
    <t>Wind</t>
  </si>
  <si>
    <t>Solar</t>
  </si>
  <si>
    <t>Net Energy Output (GWh)</t>
  </si>
  <si>
    <t>COD</t>
  </si>
  <si>
    <t>NEO</t>
  </si>
  <si>
    <t>NG</t>
  </si>
  <si>
    <t>CT</t>
  </si>
  <si>
    <t>Biomass</t>
  </si>
  <si>
    <t>wind</t>
  </si>
  <si>
    <t>solar</t>
  </si>
  <si>
    <t>Heat Rate (Btu/kWh)</t>
  </si>
  <si>
    <t>RICE</t>
  </si>
  <si>
    <t>OCC_DkW</t>
  </si>
  <si>
    <t>Overnight Capital Cost ($/kW)</t>
  </si>
  <si>
    <t>Fixed O&amp;M (US$/kW-yr)</t>
  </si>
  <si>
    <t>Fixed O&amp;M (US$/year)</t>
  </si>
  <si>
    <t>Variable O&amp;M ($/MWh)</t>
  </si>
  <si>
    <t>c4_NGACT237</t>
  </si>
  <si>
    <t>c2_NGCT100</t>
  </si>
  <si>
    <t>c5_NGACT237</t>
  </si>
  <si>
    <t>c6_NGACT237</t>
  </si>
  <si>
    <t>C7_NGCC120</t>
  </si>
  <si>
    <t>C8_NGCC120</t>
  </si>
  <si>
    <t>C9_NGCC120</t>
  </si>
  <si>
    <t>c11_RICE85</t>
  </si>
  <si>
    <t>c12_RICE85</t>
  </si>
  <si>
    <t>c14_bioM50</t>
  </si>
  <si>
    <t>c15_bioM50</t>
  </si>
  <si>
    <t>c16_bioM50</t>
  </si>
  <si>
    <t>c18_OnW50</t>
  </si>
  <si>
    <t>c19_OnW50</t>
  </si>
  <si>
    <t>c20_OnW50</t>
  </si>
  <si>
    <t>ACT</t>
  </si>
  <si>
    <t>c3_NGCT100</t>
  </si>
  <si>
    <t>Scalar_name</t>
  </si>
  <si>
    <t>Scalar_value</t>
  </si>
  <si>
    <t>disc</t>
  </si>
  <si>
    <t>Discount rate</t>
  </si>
  <si>
    <t>kcal2Btu</t>
  </si>
  <si>
    <t>kcal to Btu</t>
  </si>
  <si>
    <t>Year</t>
  </si>
  <si>
    <t>bll2Btu</t>
  </si>
  <si>
    <t>Energy Content (Btu) per barrel of oil</t>
  </si>
  <si>
    <t xml:space="preserve">   Distillate Fuel Oil</t>
  </si>
  <si>
    <t xml:space="preserve">   Residual Fuel Oil</t>
  </si>
  <si>
    <t xml:space="preserve">   Natural Gas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</si>
  <si>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</si>
  <si>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</si>
  <si>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</si>
  <si>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</si>
  <si>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</si>
  <si>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</si>
  <si>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</si>
  <si>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</si>
  <si>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</si>
  <si>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</si>
  <si>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</si>
  <si>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</si>
  <si>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</si>
  <si>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</si>
  <si>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</si>
  <si>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</si>
  <si>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</si>
  <si>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</si>
  <si>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</si>
  <si>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</si>
  <si>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</si>
  <si>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</si>
  <si>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</si>
  <si>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</si>
  <si>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offpeaknt</t>
  </si>
  <si>
    <t>offpeakdy</t>
  </si>
  <si>
    <t>avgdy</t>
  </si>
  <si>
    <t>avgnt</t>
  </si>
  <si>
    <t>year</t>
  </si>
  <si>
    <t>dow</t>
  </si>
  <si>
    <t>Day of week index</t>
  </si>
  <si>
    <t>htype</t>
  </si>
  <si>
    <t>dtype</t>
  </si>
  <si>
    <t>Hour index</t>
  </si>
  <si>
    <t>Q1</t>
  </si>
  <si>
    <t>Q2</t>
  </si>
  <si>
    <t>Q3</t>
  </si>
  <si>
    <t>Q4</t>
  </si>
  <si>
    <t>quart</t>
  </si>
  <si>
    <t xml:space="preserve">Quarter </t>
  </si>
  <si>
    <t>byear</t>
  </si>
  <si>
    <t>Base year</t>
  </si>
  <si>
    <t>q1</t>
  </si>
  <si>
    <t>q2</t>
  </si>
  <si>
    <t>q3</t>
  </si>
  <si>
    <t>q4</t>
  </si>
  <si>
    <t>Attaching qaurters to weeks</t>
  </si>
  <si>
    <t>ddow</t>
  </si>
  <si>
    <t>hhtype</t>
  </si>
  <si>
    <t>ddtype</t>
  </si>
  <si>
    <t>wwk</t>
  </si>
  <si>
    <t>q</t>
  </si>
  <si>
    <t>Aliased with dow</t>
  </si>
  <si>
    <t>Aliased with htype</t>
  </si>
  <si>
    <t>Aliased with dtype</t>
  </si>
  <si>
    <t>Aliased with quart</t>
  </si>
  <si>
    <t>Aliased with year</t>
  </si>
  <si>
    <t>Aliased with wk</t>
  </si>
  <si>
    <t>Aliased with node</t>
  </si>
  <si>
    <t>hrate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</si>
  <si>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</si>
  <si>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</si>
  <si>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</si>
  <si>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</si>
  <si>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</si>
  <si>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</si>
  <si>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</si>
  <si>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</si>
  <si>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</si>
  <si>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</si>
  <si>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</si>
  <si>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</si>
  <si>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</si>
  <si>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</si>
  <si>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</si>
  <si>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</si>
  <si>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</si>
  <si>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</si>
  <si>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</si>
  <si>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</si>
  <si>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</si>
  <si>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</si>
  <si>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</si>
  <si>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</si>
  <si>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Peakdem(year,quart)</t>
  </si>
  <si>
    <t>Distance</t>
  </si>
  <si>
    <t>Cap_cost_USDperkm</t>
  </si>
  <si>
    <t>Cap_cost_usd</t>
  </si>
  <si>
    <t>Distance in km</t>
  </si>
  <si>
    <t>Overnight Capital Cost (USD) per km</t>
  </si>
  <si>
    <t>Overnight Capital Cost USD</t>
  </si>
  <si>
    <t>Overnight Capital Cost USD Millions</t>
  </si>
  <si>
    <t>Annualized Capital Cost USD Millions</t>
  </si>
  <si>
    <t>Annualized Capital Cost (USD millions)</t>
  </si>
  <si>
    <t>OCC_annual</t>
  </si>
  <si>
    <t>set</t>
  </si>
  <si>
    <t>dim</t>
  </si>
  <si>
    <t>cdim</t>
  </si>
  <si>
    <t>rdim</t>
  </si>
  <si>
    <t>Set_Time!D2:J2</t>
  </si>
  <si>
    <t>Tlineinvcost_yr</t>
  </si>
  <si>
    <t>FOrate</t>
  </si>
  <si>
    <t>UFOrate</t>
  </si>
  <si>
    <t>Unforced Outage Rate (calculated)</t>
  </si>
  <si>
    <t>Type of fuel or technology</t>
  </si>
  <si>
    <t>biomass</t>
  </si>
  <si>
    <t>hydro</t>
  </si>
  <si>
    <t>hratemax</t>
  </si>
  <si>
    <t>hratemin</t>
  </si>
  <si>
    <t>hrateinc</t>
  </si>
  <si>
    <t>fomdkwm</t>
  </si>
  <si>
    <t>fomdkwyr</t>
  </si>
  <si>
    <t>Attaching nodes to plants</t>
  </si>
  <si>
    <t>Availabilityf</t>
  </si>
  <si>
    <t>tec</t>
  </si>
  <si>
    <t>Technology</t>
  </si>
  <si>
    <t>PlantType(Plant,tec)</t>
  </si>
  <si>
    <t>Thermal technologies</t>
  </si>
  <si>
    <t>thermal(tec)</t>
  </si>
  <si>
    <t>retec(tec)</t>
  </si>
  <si>
    <t>Renewable energy technologies with no heat rates</t>
  </si>
  <si>
    <t>y</t>
  </si>
  <si>
    <t>DumpCost</t>
  </si>
  <si>
    <t>UECost</t>
  </si>
  <si>
    <t>M</t>
  </si>
  <si>
    <t>Load Shedding cost</t>
  </si>
  <si>
    <t>Unserved energy cost</t>
  </si>
  <si>
    <t>Big m</t>
  </si>
  <si>
    <t>rng</t>
  </si>
  <si>
    <t>Values=NoData</t>
  </si>
  <si>
    <t>Set_Time!D3:AA3</t>
  </si>
  <si>
    <t>Eplant</t>
  </si>
  <si>
    <t>DecomPlant</t>
  </si>
  <si>
    <t>Cplant</t>
  </si>
  <si>
    <t>Renewable energy technologies excluding biomass</t>
  </si>
  <si>
    <t>Biomass Technology</t>
  </si>
  <si>
    <t>ETLine</t>
  </si>
  <si>
    <t>CTLine</t>
  </si>
  <si>
    <t>Set_tec!D2:J2</t>
  </si>
  <si>
    <t>thermal</t>
  </si>
  <si>
    <t>Set_tec!D4:F4</t>
  </si>
  <si>
    <t>retec</t>
  </si>
  <si>
    <t>Set_tec!D5:G5</t>
  </si>
  <si>
    <t>Retecnb</t>
  </si>
  <si>
    <t>Set_tec!D6:F6</t>
  </si>
  <si>
    <t>Set_tec!D7</t>
  </si>
  <si>
    <t>PlantType</t>
  </si>
  <si>
    <t>Set_Plant!D4:AH4</t>
  </si>
  <si>
    <t>MapPlant</t>
  </si>
  <si>
    <t>par</t>
  </si>
  <si>
    <t>PlantHeadings</t>
  </si>
  <si>
    <t>TLineData</t>
  </si>
  <si>
    <t>PlantData</t>
  </si>
  <si>
    <t>FuelPrice</t>
  </si>
  <si>
    <t>Par_FuelPrice!A4:D28</t>
  </si>
  <si>
    <t>demand</t>
  </si>
  <si>
    <t>Peakdem</t>
  </si>
  <si>
    <t>Peak_demand_MW!A2:E26</t>
  </si>
  <si>
    <t>Scalarparams</t>
  </si>
  <si>
    <t>Scalarheadings</t>
  </si>
  <si>
    <t>MapPlant(Node,Plant)</t>
  </si>
  <si>
    <t>MapTLine</t>
  </si>
  <si>
    <t>Plants already scheduled for construction</t>
  </si>
  <si>
    <t>MustBuildPlant</t>
  </si>
  <si>
    <t>UMRCost</t>
  </si>
  <si>
    <t>Ucost of unmet reserves</t>
  </si>
  <si>
    <t>Reserve Margin</t>
  </si>
  <si>
    <t>ResMarg</t>
  </si>
  <si>
    <t>pi</t>
  </si>
  <si>
    <t>pi to 12 decimal places</t>
  </si>
  <si>
    <t>byear(year)</t>
  </si>
  <si>
    <t>crftl</t>
  </si>
  <si>
    <t>Capital recovery factor</t>
  </si>
  <si>
    <t>OCCg</t>
  </si>
  <si>
    <t>AvailabilityFactor</t>
  </si>
  <si>
    <t>occtl</t>
  </si>
  <si>
    <t>MustBuildPlant(CPlant)</t>
  </si>
  <si>
    <t>hr</t>
  </si>
  <si>
    <t>Hour type index</t>
  </si>
  <si>
    <t>Attaching days to day type</t>
  </si>
  <si>
    <t>wkend</t>
  </si>
  <si>
    <t>wkday</t>
  </si>
  <si>
    <t>Attaching hour types to hour hours</t>
  </si>
  <si>
    <t xml:space="preserve">atqwk(quart,wk) </t>
  </si>
  <si>
    <t>attday(dtype,dow)</t>
  </si>
  <si>
    <t xml:space="preserve">atth(htype,hr) </t>
  </si>
  <si>
    <t>Set_Time!D5:H5</t>
  </si>
  <si>
    <t>Set_Time!D6:G6</t>
  </si>
  <si>
    <t>Set_Time!D7:AA7</t>
  </si>
  <si>
    <t>Set_Time!D8:BC8</t>
  </si>
  <si>
    <t>Set_Time!D10</t>
  </si>
  <si>
    <t>atqwk</t>
  </si>
  <si>
    <t>Set_Time!D13:BC14</t>
  </si>
  <si>
    <t>attday</t>
  </si>
  <si>
    <t>Set_Time!D16:E22</t>
  </si>
  <si>
    <t>atth</t>
  </si>
  <si>
    <t>Set_Time!D24:AA25</t>
  </si>
  <si>
    <t>Set_Plant!D7</t>
  </si>
  <si>
    <t>Tlineheadings</t>
  </si>
  <si>
    <t>Par_PlantData!D3:AB3</t>
  </si>
  <si>
    <t>Demand(node,year,quart,dtype,htype)</t>
  </si>
  <si>
    <t>par_demand!A2:I1922</t>
  </si>
  <si>
    <t>Set_Time!D4:E4</t>
  </si>
  <si>
    <t>MapTLine1</t>
  </si>
  <si>
    <t>par_MapTline1!A3:D38</t>
  </si>
  <si>
    <t>Capacity (MVA)</t>
  </si>
  <si>
    <t>x</t>
  </si>
  <si>
    <t>Reactanc (p.u. on 100 MVA)</t>
  </si>
  <si>
    <t>b</t>
  </si>
  <si>
    <t>Susceptance (p.u. on 100 MVA)</t>
  </si>
  <si>
    <t>Par_Tlinedata!B3:J3</t>
  </si>
  <si>
    <t>subset</t>
  </si>
  <si>
    <t>slackbus(node)</t>
  </si>
  <si>
    <t>Slack bus</t>
  </si>
  <si>
    <t>slackbus</t>
  </si>
  <si>
    <t>Set_Nodes!D3</t>
  </si>
  <si>
    <t>pubase</t>
  </si>
  <si>
    <t>Base for per unit conversions</t>
  </si>
  <si>
    <t>par_Scalar!B3:B12</t>
  </si>
  <si>
    <t>par_Scalar!B3:C12</t>
  </si>
  <si>
    <t>Generac Protector Series 30kW Automatic Standby Diesel Generator RD03022</t>
  </si>
  <si>
    <t>L37</t>
  </si>
  <si>
    <t>L38</t>
  </si>
  <si>
    <t>Set_Plant!D5:J5</t>
  </si>
  <si>
    <t>Set_Tline!D4:V4</t>
  </si>
  <si>
    <t>JPSCo Plants</t>
  </si>
  <si>
    <t>IPP Plants</t>
  </si>
  <si>
    <t>JPSPlant(Eplant)</t>
  </si>
  <si>
    <t>IPPPlant(Eplant)</t>
  </si>
  <si>
    <t>JPSPlant</t>
  </si>
  <si>
    <t xml:space="preserve">Set_Plant!D8:Z8 </t>
  </si>
  <si>
    <t>IPPPlant</t>
  </si>
  <si>
    <t>Set_Plant!D9:K9</t>
  </si>
  <si>
    <t>Cal_value</t>
  </si>
  <si>
    <t>CalNames</t>
  </si>
  <si>
    <t>CostOfSales</t>
  </si>
  <si>
    <t>Units</t>
  </si>
  <si>
    <t>USD millions</t>
  </si>
  <si>
    <t>Source</t>
  </si>
  <si>
    <t>JPS annual report 2017</t>
  </si>
  <si>
    <t>NetGen</t>
  </si>
  <si>
    <t>MWh</t>
  </si>
  <si>
    <t>SnSSDGen</t>
  </si>
  <si>
    <t>GTGen</t>
  </si>
  <si>
    <t>HydroGen</t>
  </si>
  <si>
    <t>CCGen</t>
  </si>
  <si>
    <t>Steam and Slow Speed Deisel JPS Plants</t>
  </si>
  <si>
    <t>SnSSDJPS(JPSPlant)</t>
  </si>
  <si>
    <t>HydroJPS(JPSPlant)</t>
  </si>
  <si>
    <t>CCJPS(JPSPlant)</t>
  </si>
  <si>
    <t>GTJPS(JPSPlant)</t>
  </si>
  <si>
    <t>Existing JPSCO Gas Turbine  plants</t>
  </si>
  <si>
    <t>Existing JPSCo Combined Cycle Plants</t>
  </si>
  <si>
    <t>Existing JPSCo Hydro plants</t>
  </si>
  <si>
    <t>SnSSDJPS</t>
  </si>
  <si>
    <t>Set_Plant!D10:I10</t>
  </si>
  <si>
    <t>GTJPS</t>
  </si>
  <si>
    <t>Set_Plant!D11:J11</t>
  </si>
  <si>
    <t>CCJPS</t>
  </si>
  <si>
    <t>Set_Plant!D12</t>
  </si>
  <si>
    <t>HydroJPS</t>
  </si>
  <si>
    <t>Set_Plant!D13:K13</t>
  </si>
  <si>
    <t>Net generation from steam and slow speed diesel (JPSCo)</t>
  </si>
  <si>
    <t>Net Gneration (JPSCo)</t>
  </si>
  <si>
    <t>Net hydro generation (JPSCo)</t>
  </si>
  <si>
    <t>Net generation from combined cylce plants (JPSCo)</t>
  </si>
  <si>
    <t>Net generation from gas turbine plants (JPSCo)</t>
  </si>
  <si>
    <t>Purchases from IPPs</t>
  </si>
  <si>
    <t>Cost of sales</t>
  </si>
  <si>
    <t>CalData(CalNames)</t>
  </si>
  <si>
    <t>CalHeadings</t>
  </si>
  <si>
    <t>par_CalData!B3:B9</t>
  </si>
  <si>
    <t>Purchases</t>
  </si>
  <si>
    <t>Scalarparams(ScalarHeadings)</t>
  </si>
  <si>
    <t>Comment</t>
  </si>
  <si>
    <t>Note that this value is a bit different from th 4507 GWh computed from OUR load data.</t>
  </si>
  <si>
    <t>Policy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</si>
  <si>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</si>
  <si>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</si>
  <si>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</si>
  <si>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</si>
  <si>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</si>
  <si>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</si>
  <si>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</si>
  <si>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</si>
  <si>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</si>
  <si>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</si>
  <si>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policy indeces for taxes and subsidies</t>
  </si>
  <si>
    <t>L39</t>
  </si>
  <si>
    <t>L40</t>
  </si>
  <si>
    <t>L41</t>
  </si>
  <si>
    <t>L42</t>
  </si>
  <si>
    <t>I proxy using highest availability factor for an existing hydro plant</t>
  </si>
  <si>
    <t>Set_Nodes!D2:S2</t>
  </si>
  <si>
    <t>Set_Plant!D2:CJ2</t>
  </si>
  <si>
    <t>Set_Plant!D6:BE6</t>
  </si>
  <si>
    <t>Set_Tline!D2:AR2</t>
  </si>
  <si>
    <t>Set_Tline!D5:Y5</t>
  </si>
  <si>
    <t>Set_PlantType!A3:B87</t>
  </si>
  <si>
    <t>Set_MapPlant!A3:B87</t>
  </si>
  <si>
    <t>Set_MapTline!A3:C44</t>
  </si>
  <si>
    <t>Par_PlantData!A3:AB88</t>
  </si>
  <si>
    <t>Par_AvailabilityFactor!A3:H46</t>
  </si>
  <si>
    <t>Par_TLineData!A3:J45</t>
  </si>
  <si>
    <t>Note: For Reactance of new corridors, I use reactance for L3 (in per unit o f distance) as a proxy</t>
  </si>
  <si>
    <t>retecnb(tec)</t>
  </si>
  <si>
    <t>biomass(tec)</t>
  </si>
  <si>
    <t>Actual Capf</t>
  </si>
  <si>
    <t>ratio to wind 3</t>
  </si>
  <si>
    <t>PolicyRate</t>
  </si>
  <si>
    <t>Set_Policy!D2:M2</t>
  </si>
  <si>
    <t>par_PolicyRate!A3:B12</t>
  </si>
  <si>
    <t>CO2Factor</t>
  </si>
  <si>
    <t>par_CO2Factor!A3:B5</t>
  </si>
  <si>
    <t>PlantData(Plant,tec,*)</t>
  </si>
  <si>
    <t>AvailabilityFactor(plant,tec,htype)</t>
  </si>
  <si>
    <t>RCFuelPriceHigh(year,tec)</t>
  </si>
  <si>
    <t>FuelPriceLow(year,tec)</t>
  </si>
  <si>
    <t>FuelPriceBaseline(year,tec)</t>
  </si>
  <si>
    <t>Fuel Price (2017$/mmBtu) Baseline Scenario</t>
  </si>
  <si>
    <t>Fuel Price (2017$/mmBtu) Low Price Scenario</t>
  </si>
  <si>
    <t>Fuel Price (2017$/mmBtu) High Price Scenario</t>
  </si>
  <si>
    <t>c10_RICE85</t>
  </si>
  <si>
    <t>c13_bioM50</t>
  </si>
  <si>
    <t>c17_OnW50</t>
  </si>
  <si>
    <t>c21_OnW50</t>
  </si>
  <si>
    <t>C22_OnW50</t>
  </si>
  <si>
    <t>C23_OnW50</t>
  </si>
  <si>
    <t>C24_W50</t>
  </si>
  <si>
    <t>C25_OnW50</t>
  </si>
  <si>
    <t>C26_OnW50</t>
  </si>
  <si>
    <t>C27_OnW50</t>
  </si>
  <si>
    <t>c28_fsol20</t>
  </si>
  <si>
    <t>c29_fsol20</t>
  </si>
  <si>
    <t>c30_fsol20</t>
  </si>
  <si>
    <t>c31_fsol20</t>
  </si>
  <si>
    <t>c32_fsol20</t>
  </si>
  <si>
    <t>c33_tsol20</t>
  </si>
  <si>
    <t>c34_tsol20</t>
  </si>
  <si>
    <t>c35_tsol20</t>
  </si>
  <si>
    <t>c36_tsol20</t>
  </si>
  <si>
    <t>c37_tsol20</t>
  </si>
  <si>
    <t>c38_tsol150</t>
  </si>
  <si>
    <t>c39_tsol150</t>
  </si>
  <si>
    <t>c40_tsol150</t>
  </si>
  <si>
    <t>c41_tsol150</t>
  </si>
  <si>
    <t>c42_tsol150</t>
  </si>
  <si>
    <t>c43_hBRG28</t>
  </si>
  <si>
    <t>c44_hGtR8</t>
  </si>
  <si>
    <t>c45_GnR1_4</t>
  </si>
  <si>
    <t>c46_hLGR2</t>
  </si>
  <si>
    <t>c47_hMBR_4_8</t>
  </si>
  <si>
    <t>c48_hMR2_3</t>
  </si>
  <si>
    <t>c49_hNR1</t>
  </si>
  <si>
    <t>c50_hRC1</t>
  </si>
  <si>
    <t>c51_hSP2_5</t>
  </si>
  <si>
    <t>c52_hWCR2_5</t>
  </si>
  <si>
    <t>c53_hYR2_6</t>
  </si>
  <si>
    <t>Rainfall(quart)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</si>
  <si>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</si>
  <si>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</si>
  <si>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</si>
  <si>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</si>
  <si>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</si>
  <si>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</si>
  <si>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</si>
  <si>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</si>
  <si>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</si>
  <si>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</si>
  <si>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</si>
  <si>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</si>
  <si>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</si>
  <si>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</si>
  <si>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</si>
  <si>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</si>
  <si>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</si>
  <si>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</si>
  <si>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</si>
  <si>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</si>
  <si>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</si>
  <si>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</si>
  <si>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</si>
  <si>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</si>
  <si>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</si>
  <si>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</si>
  <si>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</si>
  <si>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</si>
  <si>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</si>
  <si>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</si>
  <si>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ipp15</t>
  </si>
  <si>
    <t>ipp16</t>
  </si>
  <si>
    <t>ipp17</t>
  </si>
  <si>
    <t>ipp18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</si>
  <si>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</si>
  <si>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</si>
  <si>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</si>
  <si>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</si>
  <si>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</si>
  <si>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</si>
  <si>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</si>
  <si>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</si>
  <si>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</si>
  <si>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</si>
  <si>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</si>
  <si>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</si>
  <si>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</si>
  <si>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Set high . Not used in model</t>
  </si>
  <si>
    <t>Set High. Not used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</si>
</sst>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2" fillId="2" borderId="0" xfId="0" applyFont="1" applyFill="1" applyAlignment="1">
      <alignment wrapText="1"/>
    </xf>
    <xf numFmtId="0" fontId="0" fillId="3" borderId="2" xfId="0" applyFill="1" applyBorder="1" applyAlignment="1">
      <alignment wrapText="1"/>
    </xf>
    <xf numFmtId="0" fontId="2" fillId="4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3" borderId="2" xfId="0" applyFill="1" applyBorder="1" applyAlignment="1">
      <alignment wrapText="1"/>
    </xf>
    <xf numFmtId="0" fontId="0" fillId="14" borderId="2" xfId="0" applyFill="1" applyBorder="1"/>
    <xf numFmtId="0" fontId="0" fillId="14" borderId="2" xfId="0" applyFill="1" applyBorder="1" applyAlignment="1">
      <alignment wrapText="1"/>
    </xf>
    <xf numFmtId="0" fontId="0" fillId="15" borderId="2" xfId="0" applyFill="1" applyBorder="1"/>
    <xf numFmtId="0" fontId="0" fillId="15" borderId="2" xfId="0" applyFill="1" applyBorder="1" applyAlignment="1">
      <alignment wrapText="1"/>
    </xf>
    <xf numFmtId="0" fontId="2" fillId="2" borderId="2" xfId="0" applyFont="1" applyFill="1" applyBorder="1"/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0" fillId="6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6" borderId="2" xfId="0" applyFill="1" applyBorder="1"/>
    <xf numFmtId="0" fontId="0" fillId="16" borderId="2" xfId="0" applyFill="1" applyBorder="1" applyAlignment="1">
      <alignment wrapText="1"/>
    </xf>
    <xf numFmtId="0" fontId="0" fillId="17" borderId="2" xfId="0" applyFill="1" applyBorder="1"/>
    <xf numFmtId="0" fontId="0" fillId="17" borderId="2" xfId="0" applyFill="1" applyBorder="1" applyAlignment="1">
      <alignment wrapText="1"/>
    </xf>
    <xf numFmtId="0" fontId="0" fillId="18" borderId="0" xfId="0" applyFill="1"/>
    <xf numFmtId="0" fontId="6" fillId="18" borderId="0" xfId="0" applyFont="1" applyFill="1"/>
    <xf numFmtId="0" fontId="0" fillId="3" borderId="4" xfId="0" applyFill="1" applyBorder="1"/>
    <xf numFmtId="0" fontId="0" fillId="0" borderId="0" xfId="0" applyFill="1" applyBorder="1"/>
    <xf numFmtId="0" fontId="0" fillId="3" borderId="4" xfId="0" applyFill="1" applyBorder="1" applyAlignment="1">
      <alignment wrapText="1"/>
    </xf>
    <xf numFmtId="0" fontId="0" fillId="0" borderId="0" xfId="0" quotePrefix="1"/>
    <xf numFmtId="0" fontId="0" fillId="3" borderId="5" xfId="0" applyFill="1" applyBorder="1"/>
    <xf numFmtId="0" fontId="7" fillId="16" borderId="2" xfId="0" applyFont="1" applyFill="1" applyBorder="1"/>
    <xf numFmtId="0" fontId="7" fillId="9" borderId="2" xfId="0" applyFont="1" applyFill="1" applyBorder="1"/>
    <xf numFmtId="0" fontId="7" fillId="0" borderId="2" xfId="0" applyFont="1" applyBorder="1"/>
    <xf numFmtId="0" fontId="7" fillId="17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6" borderId="2" xfId="0" applyFont="1" applyFill="1" applyBorder="1"/>
    <xf numFmtId="0" fontId="8" fillId="17" borderId="2" xfId="0" applyFont="1" applyFill="1" applyBorder="1"/>
    <xf numFmtId="0" fontId="9" fillId="0" borderId="2" xfId="0" applyFont="1" applyBorder="1"/>
    <xf numFmtId="0" fontId="7" fillId="6" borderId="2" xfId="0" applyFont="1" applyFill="1" applyBorder="1"/>
    <xf numFmtId="0" fontId="7" fillId="8" borderId="2" xfId="0" applyFont="1" applyFill="1" applyBorder="1"/>
    <xf numFmtId="0" fontId="7" fillId="7" borderId="2" xfId="0" applyFont="1" applyFill="1" applyBorder="1"/>
    <xf numFmtId="0" fontId="7" fillId="10" borderId="2" xfId="0" applyFont="1" applyFill="1" applyBorder="1"/>
    <xf numFmtId="0" fontId="7" fillId="11" borderId="2" xfId="0" applyFont="1" applyFill="1" applyBorder="1"/>
    <xf numFmtId="0" fontId="7" fillId="12" borderId="2" xfId="0" applyFont="1" applyFill="1" applyBorder="1"/>
    <xf numFmtId="0" fontId="7" fillId="13" borderId="2" xfId="0" applyFont="1" applyFill="1" applyBorder="1"/>
    <xf numFmtId="0" fontId="7" fillId="14" borderId="2" xfId="0" applyFont="1" applyFill="1" applyBorder="1"/>
    <xf numFmtId="0" fontId="7" fillId="15" borderId="2" xfId="0" applyFont="1" applyFill="1" applyBorder="1"/>
    <xf numFmtId="164" fontId="0" fillId="0" borderId="0" xfId="0" applyNumberFormat="1"/>
    <xf numFmtId="0" fontId="0" fillId="19" borderId="0" xfId="0" applyFill="1"/>
    <xf numFmtId="0" fontId="0" fillId="2" borderId="0" xfId="0" applyFill="1"/>
    <xf numFmtId="0" fontId="2" fillId="2" borderId="0" xfId="0" applyFont="1" applyFill="1" applyBorder="1"/>
    <xf numFmtId="0" fontId="0" fillId="8" borderId="0" xfId="0" applyFill="1"/>
    <xf numFmtId="164" fontId="0" fillId="8" borderId="0" xfId="0" applyNumberFormat="1" applyFill="1"/>
    <xf numFmtId="0" fontId="0" fillId="20" borderId="0" xfId="0" applyFill="1"/>
    <xf numFmtId="0" fontId="0" fillId="17" borderId="0" xfId="0" applyFill="1"/>
    <xf numFmtId="0" fontId="0" fillId="18" borderId="2" xfId="0" applyFill="1" applyBorder="1"/>
    <xf numFmtId="0" fontId="0" fillId="18" borderId="2" xfId="0" applyFill="1" applyBorder="1" applyAlignment="1">
      <alignment wrapText="1"/>
    </xf>
    <xf numFmtId="2" fontId="0" fillId="18" borderId="2" xfId="0" applyNumberFormat="1" applyFill="1" applyBorder="1"/>
    <xf numFmtId="0" fontId="7" fillId="18" borderId="2" xfId="0" applyFont="1" applyFill="1" applyBorder="1"/>
    <xf numFmtId="0" fontId="0" fillId="21" borderId="2" xfId="0" applyFill="1" applyBorder="1"/>
    <xf numFmtId="0" fontId="0" fillId="0" borderId="0" xfId="0" applyFont="1" applyAlignment="1">
      <alignment vertical="center"/>
    </xf>
    <xf numFmtId="0" fontId="0" fillId="0" borderId="0" xfId="0" applyFill="1"/>
    <xf numFmtId="0" fontId="0" fillId="22" borderId="2" xfId="0" applyFill="1" applyBorder="1"/>
    <xf numFmtId="0" fontId="7" fillId="0" borderId="0" xfId="0" applyFont="1"/>
    <xf numFmtId="43" fontId="0" fillId="0" borderId="0" xfId="1" applyFont="1"/>
    <xf numFmtId="2" fontId="7" fillId="0" borderId="2" xfId="0" applyNumberFormat="1" applyFont="1" applyBorder="1"/>
    <xf numFmtId="2" fontId="2" fillId="23" borderId="2" xfId="0" applyNumberFormat="1" applyFont="1" applyFill="1" applyBorder="1"/>
    <xf numFmtId="0" fontId="2" fillId="23" borderId="2" xfId="0" applyFont="1" applyFill="1" applyBorder="1"/>
    <xf numFmtId="0" fontId="2" fillId="24" borderId="0" xfId="0" applyFont="1" applyFill="1"/>
    <xf numFmtId="0" fontId="0" fillId="3" borderId="0" xfId="0" applyFill="1"/>
    <xf numFmtId="0" fontId="0" fillId="0" borderId="3" xfId="0" applyFill="1" applyBorder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0" fillId="9" borderId="0" xfId="0" applyFill="1" applyAlignment="1">
      <alignment wrapText="1"/>
    </xf>
    <xf numFmtId="0" fontId="2" fillId="28" borderId="3" xfId="0" applyFont="1" applyFill="1" applyBorder="1"/>
    <xf numFmtId="0" fontId="0" fillId="28" borderId="0" xfId="0" applyFill="1"/>
    <xf numFmtId="0" fontId="2" fillId="28" borderId="0" xfId="0" applyFont="1" applyFill="1"/>
    <xf numFmtId="0" fontId="0" fillId="9" borderId="0" xfId="0" applyFill="1"/>
    <xf numFmtId="0" fontId="2" fillId="29" borderId="2" xfId="0" applyFont="1" applyFill="1" applyBorder="1"/>
    <xf numFmtId="0" fontId="0" fillId="30" borderId="2" xfId="0" applyFill="1" applyBorder="1"/>
    <xf numFmtId="0" fontId="0" fillId="31" borderId="2" xfId="0" applyFill="1" applyBorder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Par_FuelPriceBaseline!$B$4</c:f>
              <c:strCache>
                <c:ptCount val="1"/>
                <c:pt idx="0">
                  <c:v>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Par_FuelPriceBaseline!$B$5:$B$38</c:f>
              <c:numCache>
                <c:formatCode>General</c:formatCode>
                <c:ptCount val="34"/>
                <c:pt idx="0">
                  <c:v>14.116877000000001</c:v>
                </c:pt>
                <c:pt idx="1">
                  <c:v>14.646044</c:v>
                </c:pt>
                <c:pt idx="2">
                  <c:v>15.393749</c:v>
                </c:pt>
                <c:pt idx="3">
                  <c:v>18.543735999999999</c:v>
                </c:pt>
                <c:pt idx="4">
                  <c:v>19.896484000000001</c:v>
                </c:pt>
                <c:pt idx="5">
                  <c:v>20.359615000000002</c:v>
                </c:pt>
                <c:pt idx="6">
                  <c:v>20.661435999999998</c:v>
                </c:pt>
                <c:pt idx="7">
                  <c:v>20.846827000000001</c:v>
                </c:pt>
                <c:pt idx="8">
                  <c:v>20.926501999999999</c:v>
                </c:pt>
                <c:pt idx="9">
                  <c:v>20.906148999999999</c:v>
                </c:pt>
                <c:pt idx="10">
                  <c:v>21.060801999999999</c:v>
                </c:pt>
                <c:pt idx="11">
                  <c:v>21.245215999999999</c:v>
                </c:pt>
                <c:pt idx="12">
                  <c:v>21.562494000000001</c:v>
                </c:pt>
                <c:pt idx="13">
                  <c:v>21.725484999999999</c:v>
                </c:pt>
                <c:pt idx="14">
                  <c:v>21.994173</c:v>
                </c:pt>
                <c:pt idx="15">
                  <c:v>22.202781999999999</c:v>
                </c:pt>
                <c:pt idx="16">
                  <c:v>22.471347999999999</c:v>
                </c:pt>
                <c:pt idx="17">
                  <c:v>22.736881</c:v>
                </c:pt>
                <c:pt idx="18">
                  <c:v>22.878971</c:v>
                </c:pt>
                <c:pt idx="19">
                  <c:v>23.013500000000001</c:v>
                </c:pt>
                <c:pt idx="20">
                  <c:v>23.507071</c:v>
                </c:pt>
                <c:pt idx="21">
                  <c:v>23.568707</c:v>
                </c:pt>
                <c:pt idx="22">
                  <c:v>23.820143000000002</c:v>
                </c:pt>
                <c:pt idx="23">
                  <c:v>24.026615</c:v>
                </c:pt>
                <c:pt idx="24">
                  <c:v>24.239239000000001</c:v>
                </c:pt>
                <c:pt idx="25">
                  <c:v>24.274529999999999</c:v>
                </c:pt>
                <c:pt idx="26">
                  <c:v>24.321826999999999</c:v>
                </c:pt>
                <c:pt idx="27">
                  <c:v>24.36647</c:v>
                </c:pt>
                <c:pt idx="28">
                  <c:v>24.419274999999999</c:v>
                </c:pt>
                <c:pt idx="29">
                  <c:v>24.326975000000001</c:v>
                </c:pt>
                <c:pt idx="30">
                  <c:v>24.470224000000002</c:v>
                </c:pt>
                <c:pt idx="31">
                  <c:v>24.682043</c:v>
                </c:pt>
                <c:pt idx="32">
                  <c:v>24.698612000000001</c:v>
                </c:pt>
                <c:pt idx="33">
                  <c:v>24.786930000000002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319-93B9-822A1EF7C2FC}"/>
            </c:ext>
          </c:extLst>
        </c:ser>
        <c:ser>
          <c:idx val="1"/>
          <c:order val="1"/>
          <c:tx>
            <c:strRef>
              <c:f>Par_FuelPriceBaseline!$C$4</c:f>
              <c:strCache>
                <c:ptCount val="1"/>
                <c:pt idx="0">
                  <c:v>HFO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Par_FuelPriceBaseline!$C$5:$C$38</c:f>
              <c:numCache>
                <c:formatCode>General</c:formatCode>
                <c:ptCount val="34"/>
                <c:pt idx="0">
                  <c:v>10.533640999999999</c:v>
                </c:pt>
                <c:pt idx="1">
                  <c:v>10.217947000000001</c:v>
                </c:pt>
                <c:pt idx="2">
                  <c:v>11.464124999999999</c:v>
                </c:pt>
                <c:pt idx="3">
                  <c:v>13.858578</c:v>
                </c:pt>
                <c:pt idx="4">
                  <c:v>14.702579999999999</c:v>
                </c:pt>
                <c:pt idx="5">
                  <c:v>14.854903999999999</c:v>
                </c:pt>
                <c:pt idx="6">
                  <c:v>14.893603000000001</c:v>
                </c:pt>
                <c:pt idx="7">
                  <c:v>14.956732000000001</c:v>
                </c:pt>
                <c:pt idx="8">
                  <c:v>15.04153</c:v>
                </c:pt>
                <c:pt idx="9">
                  <c:v>15.298743999999999</c:v>
                </c:pt>
                <c:pt idx="10">
                  <c:v>15.472669</c:v>
                </c:pt>
                <c:pt idx="11">
                  <c:v>15.540789</c:v>
                </c:pt>
                <c:pt idx="12">
                  <c:v>15.806259000000001</c:v>
                </c:pt>
                <c:pt idx="13">
                  <c:v>15.999053999999999</c:v>
                </c:pt>
                <c:pt idx="14">
                  <c:v>16.324413</c:v>
                </c:pt>
                <c:pt idx="15">
                  <c:v>16.437346000000002</c:v>
                </c:pt>
                <c:pt idx="16">
                  <c:v>16.596074999999999</c:v>
                </c:pt>
                <c:pt idx="17">
                  <c:v>16.730484000000001</c:v>
                </c:pt>
                <c:pt idx="18">
                  <c:v>16.891933000000002</c:v>
                </c:pt>
                <c:pt idx="19">
                  <c:v>16.913874</c:v>
                </c:pt>
                <c:pt idx="20">
                  <c:v>17.235945000000001</c:v>
                </c:pt>
                <c:pt idx="21">
                  <c:v>17.332122999999999</c:v>
                </c:pt>
                <c:pt idx="22">
                  <c:v>17.482111</c:v>
                </c:pt>
                <c:pt idx="23">
                  <c:v>17.527785999999999</c:v>
                </c:pt>
                <c:pt idx="24">
                  <c:v>17.577529999999999</c:v>
                </c:pt>
                <c:pt idx="25">
                  <c:v>17.532518</c:v>
                </c:pt>
                <c:pt idx="26">
                  <c:v>17.427662000000002</c:v>
                </c:pt>
                <c:pt idx="27">
                  <c:v>17.260960000000001</c:v>
                </c:pt>
                <c:pt idx="28">
                  <c:v>17.098262999999999</c:v>
                </c:pt>
                <c:pt idx="29">
                  <c:v>17.014029000000001</c:v>
                </c:pt>
                <c:pt idx="30">
                  <c:v>17.018664999999999</c:v>
                </c:pt>
                <c:pt idx="31">
                  <c:v>16.928436000000001</c:v>
                </c:pt>
                <c:pt idx="32">
                  <c:v>17.314079</c:v>
                </c:pt>
                <c:pt idx="33">
                  <c:v>17.513041999999999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8-4319-93B9-822A1EF7C2FC}"/>
            </c:ext>
          </c:extLst>
        </c:ser>
        <c:ser>
          <c:idx val="2"/>
          <c:order val="2"/>
          <c:tx>
            <c:strRef>
              <c:f>Par_FuelPriceBaseline!$D$4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Par_FuelPriceBaseline!$D$5:$D$38</c:f>
              <c:numCache>
                <c:formatCode>General</c:formatCode>
                <c:ptCount val="34"/>
                <c:pt idx="0">
                  <c:v>3.4661050000000002</c:v>
                </c:pt>
                <c:pt idx="1">
                  <c:v>3.5723400000000001</c:v>
                </c:pt>
                <c:pt idx="2">
                  <c:v>3.9213200000000001</c:v>
                </c:pt>
                <c:pt idx="3">
                  <c:v>4.157216</c:v>
                </c:pt>
                <c:pt idx="4">
                  <c:v>4.096851</c:v>
                </c:pt>
                <c:pt idx="5">
                  <c:v>4.13605</c:v>
                </c:pt>
                <c:pt idx="6">
                  <c:v>4.2530400000000004</c:v>
                </c:pt>
                <c:pt idx="7">
                  <c:v>4.3545379999999998</c:v>
                </c:pt>
                <c:pt idx="8">
                  <c:v>4.4775479999999996</c:v>
                </c:pt>
                <c:pt idx="9">
                  <c:v>4.5128740000000001</c:v>
                </c:pt>
                <c:pt idx="10">
                  <c:v>4.5574269999999997</c:v>
                </c:pt>
                <c:pt idx="11">
                  <c:v>4.5635729999999999</c:v>
                </c:pt>
                <c:pt idx="12">
                  <c:v>4.6257809999999999</c:v>
                </c:pt>
                <c:pt idx="13">
                  <c:v>4.6224600000000002</c:v>
                </c:pt>
                <c:pt idx="14">
                  <c:v>4.6152800000000003</c:v>
                </c:pt>
                <c:pt idx="15">
                  <c:v>4.6303190000000001</c:v>
                </c:pt>
                <c:pt idx="16">
                  <c:v>4.6157680000000001</c:v>
                </c:pt>
                <c:pt idx="17">
                  <c:v>4.6231229999999996</c:v>
                </c:pt>
                <c:pt idx="18">
                  <c:v>4.6148449999999999</c:v>
                </c:pt>
                <c:pt idx="19">
                  <c:v>4.7204319999999997</c:v>
                </c:pt>
                <c:pt idx="20">
                  <c:v>4.7226319999999999</c:v>
                </c:pt>
                <c:pt idx="21">
                  <c:v>4.7879829999999997</c:v>
                </c:pt>
                <c:pt idx="22">
                  <c:v>4.8359509999999997</c:v>
                </c:pt>
                <c:pt idx="23">
                  <c:v>4.8634950000000003</c:v>
                </c:pt>
                <c:pt idx="24">
                  <c:v>4.892207</c:v>
                </c:pt>
                <c:pt idx="25">
                  <c:v>4.9485460000000003</c:v>
                </c:pt>
                <c:pt idx="26">
                  <c:v>4.9885650000000004</c:v>
                </c:pt>
                <c:pt idx="27">
                  <c:v>5.0422890000000002</c:v>
                </c:pt>
                <c:pt idx="28">
                  <c:v>5.0778299999999996</c:v>
                </c:pt>
                <c:pt idx="29">
                  <c:v>5.1227510000000001</c:v>
                </c:pt>
                <c:pt idx="30">
                  <c:v>5.1727569999999998</c:v>
                </c:pt>
                <c:pt idx="31">
                  <c:v>5.2637479999999996</c:v>
                </c:pt>
                <c:pt idx="32">
                  <c:v>5.3251179999999998</c:v>
                </c:pt>
                <c:pt idx="33">
                  <c:v>5.4173850000000003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8-4319-93B9-822A1EF7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58680"/>
        <c:axId val="509656720"/>
      </c:lineChart>
      <c:catAx>
        <c:axId val="5096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6720"/>
        <c:crosses val="autoZero"/>
        <c:auto val="1"/>
        <c:lblAlgn val="ctr"/>
        <c:lblOffset val="100"/>
        <c:noMultiLvlLbl val="0"/>
      </c:catAx>
      <c:valAx>
        <c:axId val="5096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21</xdr:row>
      <xdr:rowOff>161925</xdr:rowOff>
    </xdr:from>
    <xdr:to>
      <xdr:col>17</xdr:col>
      <xdr:colOff>352425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GTEPJA_anonym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t_Time"/>
      <sheetName val="Set_Nodes"/>
      <sheetName val="Set_Plant"/>
      <sheetName val="Set_TLine"/>
      <sheetName val="Set_tec"/>
      <sheetName val="Set_PlantType"/>
      <sheetName val="Set_MapPlant"/>
      <sheetName val="Set_Policy"/>
      <sheetName val="Aliases"/>
      <sheetName val="Set_MapTline"/>
      <sheetName val="Par_TLineData"/>
      <sheetName val="Par_PlantData"/>
      <sheetName val="Par_AvailabilityFactor"/>
      <sheetName val="Par_FuelPriceBaseline"/>
      <sheetName val="Par_FuelPriceLow"/>
      <sheetName val="Par_FuelPriceHigh"/>
      <sheetName val="Par_demand"/>
      <sheetName val="Peak_demand_MW"/>
      <sheetName val="Par_Scalar"/>
      <sheetName val="Par_CalData"/>
      <sheetName val="Par_PolicyRate"/>
      <sheetName val="Par_Co2Factorkg"/>
      <sheetName val="par_CO2FactorTon"/>
      <sheetName val="Par_PTC"/>
      <sheetName val="par_CTAX"/>
      <sheetName val="par_InvSubsid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C4">
            <v>3.9660000000000002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75" zoomScaleNormal="17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ColWidth="9.15625" defaultRowHeight="14.4" x14ac:dyDescent="0.55000000000000004"/>
  <cols>
    <col min="1" max="1" width="9.15625" style="81"/>
    <col min="2" max="2" width="13.83984375" style="81" bestFit="1" customWidth="1"/>
    <col min="3" max="3" width="20.68359375" style="81" bestFit="1" customWidth="1"/>
    <col min="4" max="16384" width="9.15625" style="81"/>
  </cols>
  <sheetData>
    <row r="1" spans="1:7" x14ac:dyDescent="0.55000000000000004">
      <c r="A1"/>
      <c r="B1"/>
      <c r="C1" t="s">
        <v>344</v>
      </c>
      <c r="D1" t="s">
        <v>312</v>
      </c>
      <c r="E1" t="s">
        <v>313</v>
      </c>
      <c r="F1" t="s">
        <v>314</v>
      </c>
      <c r="G1"/>
    </row>
    <row r="2" spans="1:7" x14ac:dyDescent="0.55000000000000004">
      <c r="A2" t="s">
        <v>311</v>
      </c>
      <c r="B2" t="s">
        <v>245</v>
      </c>
      <c r="C2" t="s">
        <v>315</v>
      </c>
      <c r="D2"/>
      <c r="E2">
        <v>1</v>
      </c>
      <c r="F2"/>
      <c r="G2" t="s">
        <v>345</v>
      </c>
    </row>
    <row r="3" spans="1:7" x14ac:dyDescent="0.55000000000000004">
      <c r="A3" t="s">
        <v>311</v>
      </c>
      <c r="B3" t="s">
        <v>393</v>
      </c>
      <c r="C3" t="s">
        <v>346</v>
      </c>
      <c r="D3"/>
      <c r="E3">
        <v>1</v>
      </c>
      <c r="F3"/>
      <c r="G3" t="s">
        <v>345</v>
      </c>
    </row>
    <row r="4" spans="1:7" x14ac:dyDescent="0.55000000000000004">
      <c r="A4" t="s">
        <v>311</v>
      </c>
      <c r="B4" t="s">
        <v>248</v>
      </c>
      <c r="C4" t="s">
        <v>418</v>
      </c>
      <c r="D4"/>
      <c r="E4">
        <v>1</v>
      </c>
      <c r="F4"/>
      <c r="G4"/>
    </row>
    <row r="5" spans="1:7" x14ac:dyDescent="0.55000000000000004">
      <c r="A5" t="s">
        <v>311</v>
      </c>
      <c r="B5" t="s">
        <v>247</v>
      </c>
      <c r="C5" t="s">
        <v>402</v>
      </c>
      <c r="D5"/>
      <c r="E5">
        <v>1</v>
      </c>
      <c r="F5"/>
      <c r="G5"/>
    </row>
    <row r="6" spans="1:7" x14ac:dyDescent="0.55000000000000004">
      <c r="A6" t="s">
        <v>311</v>
      </c>
      <c r="B6" t="s">
        <v>254</v>
      </c>
      <c r="C6" t="s">
        <v>403</v>
      </c>
      <c r="D6"/>
      <c r="E6">
        <v>1</v>
      </c>
      <c r="F6"/>
      <c r="G6"/>
    </row>
    <row r="7" spans="1:7" x14ac:dyDescent="0.55000000000000004">
      <c r="A7" t="s">
        <v>311</v>
      </c>
      <c r="B7" t="s">
        <v>244</v>
      </c>
      <c r="C7" t="s">
        <v>404</v>
      </c>
      <c r="D7"/>
      <c r="E7">
        <v>1</v>
      </c>
      <c r="F7"/>
      <c r="G7"/>
    </row>
    <row r="8" spans="1:7" x14ac:dyDescent="0.55000000000000004">
      <c r="A8" t="s">
        <v>311</v>
      </c>
      <c r="B8" t="s">
        <v>14</v>
      </c>
      <c r="C8" t="s">
        <v>405</v>
      </c>
      <c r="D8"/>
      <c r="E8">
        <v>1</v>
      </c>
      <c r="F8"/>
      <c r="G8"/>
    </row>
    <row r="9" spans="1:7" x14ac:dyDescent="0.55000000000000004">
      <c r="A9" t="s">
        <v>311</v>
      </c>
      <c r="B9" t="s">
        <v>256</v>
      </c>
      <c r="C9" t="s">
        <v>406</v>
      </c>
      <c r="D9"/>
      <c r="E9">
        <v>1</v>
      </c>
      <c r="F9"/>
      <c r="G9"/>
    </row>
    <row r="10" spans="1:7" x14ac:dyDescent="0.55000000000000004">
      <c r="A10" t="s">
        <v>311</v>
      </c>
      <c r="B10" t="s">
        <v>407</v>
      </c>
      <c r="C10" t="s">
        <v>408</v>
      </c>
      <c r="D10"/>
      <c r="E10">
        <v>2</v>
      </c>
      <c r="F10"/>
      <c r="G10"/>
    </row>
    <row r="11" spans="1:7" x14ac:dyDescent="0.55000000000000004">
      <c r="A11" t="s">
        <v>311</v>
      </c>
      <c r="B11" t="s">
        <v>409</v>
      </c>
      <c r="C11" t="s">
        <v>410</v>
      </c>
      <c r="D11"/>
      <c r="E11"/>
      <c r="F11">
        <v>2</v>
      </c>
      <c r="G11"/>
    </row>
    <row r="12" spans="1:7" x14ac:dyDescent="0.55000000000000004">
      <c r="A12" t="s">
        <v>311</v>
      </c>
      <c r="B12" t="s">
        <v>411</v>
      </c>
      <c r="C12" t="s">
        <v>412</v>
      </c>
      <c r="D12"/>
      <c r="E12">
        <v>2</v>
      </c>
      <c r="F12"/>
      <c r="G12"/>
    </row>
    <row r="13" spans="1:7" x14ac:dyDescent="0.55000000000000004">
      <c r="A13" t="s">
        <v>311</v>
      </c>
      <c r="B13" t="s">
        <v>70</v>
      </c>
      <c r="C13" s="98" t="s">
        <v>509</v>
      </c>
      <c r="D13"/>
      <c r="E13">
        <v>1</v>
      </c>
      <c r="F13"/>
      <c r="G13"/>
    </row>
    <row r="14" spans="1:7" x14ac:dyDescent="0.55000000000000004">
      <c r="A14" t="s">
        <v>311</v>
      </c>
      <c r="B14" t="s">
        <v>430</v>
      </c>
      <c r="C14" t="s">
        <v>431</v>
      </c>
      <c r="D14"/>
      <c r="E14">
        <v>1</v>
      </c>
      <c r="F14"/>
      <c r="G14"/>
    </row>
    <row r="15" spans="1:7" x14ac:dyDescent="0.55000000000000004">
      <c r="A15" t="s">
        <v>311</v>
      </c>
      <c r="B15" t="s">
        <v>75</v>
      </c>
      <c r="C15" s="98" t="s">
        <v>510</v>
      </c>
      <c r="D15"/>
      <c r="E15">
        <v>1</v>
      </c>
      <c r="F15"/>
      <c r="G15"/>
    </row>
    <row r="16" spans="1:7" x14ac:dyDescent="0.55000000000000004">
      <c r="A16" t="s">
        <v>311</v>
      </c>
      <c r="B16" t="s">
        <v>347</v>
      </c>
      <c r="C16" t="s">
        <v>363</v>
      </c>
      <c r="D16"/>
      <c r="E16">
        <v>1</v>
      </c>
      <c r="F16"/>
      <c r="G16"/>
    </row>
    <row r="17" spans="1:7" x14ac:dyDescent="0.55000000000000004">
      <c r="A17" t="s">
        <v>311</v>
      </c>
      <c r="B17" t="s">
        <v>348</v>
      </c>
      <c r="C17" t="s">
        <v>439</v>
      </c>
      <c r="D17"/>
      <c r="E17">
        <v>1</v>
      </c>
      <c r="F17"/>
      <c r="G17"/>
    </row>
    <row r="18" spans="1:7" x14ac:dyDescent="0.55000000000000004">
      <c r="A18" t="s">
        <v>311</v>
      </c>
      <c r="B18" t="s">
        <v>349</v>
      </c>
      <c r="C18" s="98" t="s">
        <v>511</v>
      </c>
      <c r="D18"/>
      <c r="E18">
        <v>1</v>
      </c>
      <c r="F18"/>
      <c r="G18"/>
    </row>
    <row r="19" spans="1:7" x14ac:dyDescent="0.55000000000000004">
      <c r="A19" t="s">
        <v>311</v>
      </c>
      <c r="B19" t="s">
        <v>379</v>
      </c>
      <c r="C19" t="s">
        <v>413</v>
      </c>
      <c r="D19"/>
      <c r="E19">
        <v>1</v>
      </c>
      <c r="F19"/>
      <c r="G19"/>
    </row>
    <row r="20" spans="1:7" x14ac:dyDescent="0.55000000000000004">
      <c r="A20" t="s">
        <v>311</v>
      </c>
      <c r="B20" t="s">
        <v>445</v>
      </c>
      <c r="C20" t="s">
        <v>446</v>
      </c>
      <c r="D20"/>
      <c r="E20">
        <v>1</v>
      </c>
      <c r="F20"/>
      <c r="G20"/>
    </row>
    <row r="21" spans="1:7" x14ac:dyDescent="0.55000000000000004">
      <c r="A21" t="s">
        <v>311</v>
      </c>
      <c r="B21" t="s">
        <v>447</v>
      </c>
      <c r="C21" t="s">
        <v>448</v>
      </c>
      <c r="D21"/>
      <c r="E21">
        <v>1</v>
      </c>
      <c r="F21"/>
      <c r="G21"/>
    </row>
    <row r="22" spans="1:7" x14ac:dyDescent="0.55000000000000004">
      <c r="A22" t="s">
        <v>311</v>
      </c>
      <c r="B22" t="s">
        <v>470</v>
      </c>
      <c r="C22" t="s">
        <v>471</v>
      </c>
      <c r="D22"/>
      <c r="E22">
        <v>1</v>
      </c>
      <c r="F22"/>
      <c r="G22"/>
    </row>
    <row r="23" spans="1:7" x14ac:dyDescent="0.55000000000000004">
      <c r="A23" t="s">
        <v>311</v>
      </c>
      <c r="B23" t="s">
        <v>472</v>
      </c>
      <c r="C23" t="s">
        <v>473</v>
      </c>
      <c r="D23"/>
      <c r="E23">
        <v>1</v>
      </c>
      <c r="F23"/>
      <c r="G23"/>
    </row>
    <row r="24" spans="1:7" x14ac:dyDescent="0.55000000000000004">
      <c r="A24" t="s">
        <v>311</v>
      </c>
      <c r="B24" t="s">
        <v>474</v>
      </c>
      <c r="C24" t="s">
        <v>475</v>
      </c>
      <c r="D24"/>
      <c r="E24">
        <v>1</v>
      </c>
      <c r="F24"/>
      <c r="G24"/>
    </row>
    <row r="25" spans="1:7" x14ac:dyDescent="0.55000000000000004">
      <c r="A25" t="s">
        <v>311</v>
      </c>
      <c r="B25" t="s">
        <v>476</v>
      </c>
      <c r="C25" t="s">
        <v>477</v>
      </c>
      <c r="D25"/>
      <c r="E25">
        <v>1</v>
      </c>
      <c r="F25"/>
      <c r="G25"/>
    </row>
    <row r="26" spans="1:7" x14ac:dyDescent="0.55000000000000004">
      <c r="A26" t="s">
        <v>311</v>
      </c>
      <c r="B26" t="s">
        <v>83</v>
      </c>
      <c r="C26" s="98" t="s">
        <v>512</v>
      </c>
      <c r="D26"/>
      <c r="E26">
        <v>1</v>
      </c>
      <c r="F26"/>
      <c r="G26"/>
    </row>
    <row r="27" spans="1:7" x14ac:dyDescent="0.55000000000000004">
      <c r="A27" t="s">
        <v>311</v>
      </c>
      <c r="B27" t="s">
        <v>352</v>
      </c>
      <c r="C27" t="s">
        <v>440</v>
      </c>
      <c r="D27"/>
      <c r="E27">
        <v>1</v>
      </c>
      <c r="F27"/>
      <c r="G27"/>
    </row>
    <row r="28" spans="1:7" x14ac:dyDescent="0.55000000000000004">
      <c r="A28" t="s">
        <v>311</v>
      </c>
      <c r="B28" t="s">
        <v>353</v>
      </c>
      <c r="C28" s="98" t="s">
        <v>513</v>
      </c>
      <c r="D28"/>
      <c r="E28">
        <v>1</v>
      </c>
      <c r="F28"/>
      <c r="G28"/>
    </row>
    <row r="29" spans="1:7" x14ac:dyDescent="0.55000000000000004">
      <c r="A29" t="s">
        <v>311</v>
      </c>
      <c r="B29" t="s">
        <v>330</v>
      </c>
      <c r="C29" t="s">
        <v>354</v>
      </c>
      <c r="D29"/>
      <c r="E29">
        <v>1</v>
      </c>
      <c r="F29"/>
      <c r="G29"/>
    </row>
    <row r="30" spans="1:7" x14ac:dyDescent="0.55000000000000004">
      <c r="A30" t="s">
        <v>311</v>
      </c>
      <c r="B30" t="s">
        <v>355</v>
      </c>
      <c r="C30" t="s">
        <v>356</v>
      </c>
      <c r="D30"/>
      <c r="E30">
        <v>1</v>
      </c>
      <c r="F30"/>
      <c r="G30"/>
    </row>
    <row r="31" spans="1:7" x14ac:dyDescent="0.55000000000000004">
      <c r="A31" t="s">
        <v>311</v>
      </c>
      <c r="B31" t="s">
        <v>357</v>
      </c>
      <c r="C31" t="s">
        <v>358</v>
      </c>
      <c r="D31"/>
      <c r="E31">
        <v>1</v>
      </c>
      <c r="F31"/>
      <c r="G31"/>
    </row>
    <row r="32" spans="1:7" x14ac:dyDescent="0.55000000000000004">
      <c r="A32" t="s">
        <v>311</v>
      </c>
      <c r="B32" t="s">
        <v>359</v>
      </c>
      <c r="C32" t="s">
        <v>360</v>
      </c>
      <c r="D32"/>
      <c r="E32">
        <v>1</v>
      </c>
      <c r="F32"/>
      <c r="G32"/>
    </row>
    <row r="33" spans="1:7" x14ac:dyDescent="0.55000000000000004">
      <c r="A33" t="s">
        <v>311</v>
      </c>
      <c r="B33" t="s">
        <v>321</v>
      </c>
      <c r="C33" t="s">
        <v>361</v>
      </c>
      <c r="D33"/>
      <c r="E33">
        <v>1</v>
      </c>
      <c r="F33"/>
      <c r="G33"/>
    </row>
    <row r="34" spans="1:7" x14ac:dyDescent="0.55000000000000004">
      <c r="A34" t="s">
        <v>311</v>
      </c>
      <c r="B34" t="s">
        <v>362</v>
      </c>
      <c r="C34" s="98" t="s">
        <v>514</v>
      </c>
      <c r="D34"/>
      <c r="E34"/>
      <c r="F34">
        <v>2</v>
      </c>
      <c r="G34" t="s">
        <v>345</v>
      </c>
    </row>
    <row r="35" spans="1:7" x14ac:dyDescent="0.55000000000000004">
      <c r="A35" t="s">
        <v>311</v>
      </c>
      <c r="B35" t="s">
        <v>364</v>
      </c>
      <c r="C35" s="98" t="s">
        <v>515</v>
      </c>
      <c r="D35"/>
      <c r="E35"/>
      <c r="F35">
        <v>2</v>
      </c>
      <c r="G35" t="s">
        <v>345</v>
      </c>
    </row>
    <row r="36" spans="1:7" x14ac:dyDescent="0.55000000000000004">
      <c r="A36" t="s">
        <v>311</v>
      </c>
      <c r="B36" t="s">
        <v>377</v>
      </c>
      <c r="C36" s="98" t="s">
        <v>516</v>
      </c>
      <c r="D36"/>
      <c r="E36"/>
      <c r="F36">
        <v>3</v>
      </c>
      <c r="G36"/>
    </row>
    <row r="37" spans="1:7" x14ac:dyDescent="0.55000000000000004">
      <c r="A37" t="s">
        <v>311</v>
      </c>
      <c r="B37" t="s">
        <v>492</v>
      </c>
      <c r="C37" s="91" t="s">
        <v>526</v>
      </c>
      <c r="D37"/>
      <c r="E37">
        <v>1</v>
      </c>
      <c r="F37"/>
      <c r="G37"/>
    </row>
    <row r="38" spans="1:7" x14ac:dyDescent="0.55000000000000004">
      <c r="A38" t="s">
        <v>311</v>
      </c>
      <c r="B38" t="s">
        <v>414</v>
      </c>
      <c r="C38" t="s">
        <v>426</v>
      </c>
      <c r="D38"/>
      <c r="E38">
        <v>1</v>
      </c>
      <c r="F38"/>
      <c r="G38"/>
    </row>
    <row r="39" spans="1:7" x14ac:dyDescent="0.55000000000000004">
      <c r="A39" t="s">
        <v>311</v>
      </c>
      <c r="B39" t="s">
        <v>366</v>
      </c>
      <c r="C39" t="s">
        <v>415</v>
      </c>
      <c r="D39"/>
      <c r="E39">
        <v>1</v>
      </c>
      <c r="F39"/>
      <c r="G39"/>
    </row>
    <row r="40" spans="1:7" x14ac:dyDescent="0.55000000000000004">
      <c r="A40" t="s">
        <v>311</v>
      </c>
      <c r="B40" t="s">
        <v>375</v>
      </c>
      <c r="C40" t="s">
        <v>434</v>
      </c>
      <c r="D40"/>
      <c r="E40"/>
      <c r="F40">
        <v>1</v>
      </c>
      <c r="G40"/>
    </row>
    <row r="41" spans="1:7" x14ac:dyDescent="0.55000000000000004">
      <c r="A41" t="s">
        <v>311</v>
      </c>
      <c r="B41" t="s">
        <v>486</v>
      </c>
      <c r="C41" t="s">
        <v>487</v>
      </c>
      <c r="D41"/>
      <c r="E41"/>
      <c r="F41">
        <v>1</v>
      </c>
      <c r="G41"/>
    </row>
    <row r="42" spans="1:7" x14ac:dyDescent="0.55000000000000004">
      <c r="A42" t="s">
        <v>365</v>
      </c>
      <c r="B42" t="s">
        <v>419</v>
      </c>
      <c r="C42" t="s">
        <v>420</v>
      </c>
      <c r="D42"/>
      <c r="E42"/>
      <c r="F42">
        <v>3</v>
      </c>
      <c r="G42"/>
    </row>
    <row r="43" spans="1:7" x14ac:dyDescent="0.55000000000000004">
      <c r="A43" t="s">
        <v>365</v>
      </c>
      <c r="B43" t="s">
        <v>367</v>
      </c>
      <c r="C43" s="98" t="s">
        <v>519</v>
      </c>
      <c r="D43"/>
      <c r="E43">
        <v>1</v>
      </c>
      <c r="F43">
        <v>1</v>
      </c>
      <c r="G43"/>
    </row>
    <row r="44" spans="1:7" x14ac:dyDescent="0.55000000000000004">
      <c r="A44" t="s">
        <v>365</v>
      </c>
      <c r="B44" t="s">
        <v>368</v>
      </c>
      <c r="C44" s="98" t="s">
        <v>517</v>
      </c>
      <c r="D44"/>
      <c r="E44">
        <v>1</v>
      </c>
      <c r="F44">
        <v>3</v>
      </c>
      <c r="G44"/>
    </row>
    <row r="45" spans="1:7" x14ac:dyDescent="0.55000000000000004">
      <c r="A45" t="s">
        <v>365</v>
      </c>
      <c r="B45" t="s">
        <v>390</v>
      </c>
      <c r="C45" s="98" t="s">
        <v>518</v>
      </c>
      <c r="D45"/>
      <c r="E45">
        <v>1</v>
      </c>
      <c r="F45">
        <v>3</v>
      </c>
      <c r="G45"/>
    </row>
    <row r="46" spans="1:7" x14ac:dyDescent="0.55000000000000004">
      <c r="A46" t="s">
        <v>365</v>
      </c>
      <c r="B46" t="s">
        <v>369</v>
      </c>
      <c r="C46" t="s">
        <v>370</v>
      </c>
      <c r="D46"/>
      <c r="E46">
        <v>1</v>
      </c>
      <c r="F46">
        <v>1</v>
      </c>
      <c r="G46"/>
    </row>
    <row r="47" spans="1:7" x14ac:dyDescent="0.55000000000000004">
      <c r="A47" s="71" t="s">
        <v>365</v>
      </c>
      <c r="B47" s="71" t="s">
        <v>371</v>
      </c>
      <c r="C47" s="71" t="s">
        <v>417</v>
      </c>
      <c r="D47" s="71"/>
      <c r="E47" s="71">
        <v>1</v>
      </c>
      <c r="F47" s="71">
        <v>4</v>
      </c>
      <c r="G47"/>
    </row>
    <row r="48" spans="1:7" x14ac:dyDescent="0.55000000000000004">
      <c r="A48" t="s">
        <v>365</v>
      </c>
      <c r="B48" t="s">
        <v>372</v>
      </c>
      <c r="C48" t="s">
        <v>373</v>
      </c>
      <c r="D48"/>
      <c r="E48">
        <v>1</v>
      </c>
      <c r="F48">
        <v>1</v>
      </c>
      <c r="G48"/>
    </row>
    <row r="49" spans="1:7" x14ac:dyDescent="0.55000000000000004">
      <c r="A49" t="s">
        <v>365</v>
      </c>
      <c r="B49" t="s">
        <v>374</v>
      </c>
      <c r="C49" t="s">
        <v>435</v>
      </c>
      <c r="D49"/>
      <c r="E49"/>
      <c r="F49">
        <v>1</v>
      </c>
      <c r="G49"/>
    </row>
    <row r="50" spans="1:7" x14ac:dyDescent="0.55000000000000004">
      <c r="A50" s="81" t="s">
        <v>365</v>
      </c>
      <c r="B50" s="81" t="s">
        <v>525</v>
      </c>
      <c r="C50" s="81" t="s">
        <v>527</v>
      </c>
      <c r="F50" s="81">
        <v>1</v>
      </c>
    </row>
    <row r="51" spans="1:7" x14ac:dyDescent="0.55000000000000004">
      <c r="A51" s="81" t="s">
        <v>365</v>
      </c>
      <c r="B51" s="81" t="s">
        <v>528</v>
      </c>
      <c r="C51" s="81" t="s">
        <v>529</v>
      </c>
      <c r="F51" s="8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>
      <selection activeCell="P23" sqref="P23"/>
    </sheetView>
  </sheetViews>
  <sheetFormatPr defaultRowHeight="14.4" x14ac:dyDescent="0.55000000000000004"/>
  <cols>
    <col min="1" max="1" width="8.41796875" bestFit="1" customWidth="1"/>
    <col min="2" max="2" width="19" bestFit="1" customWidth="1"/>
  </cols>
  <sheetData>
    <row r="1" spans="1:2" x14ac:dyDescent="0.55000000000000004">
      <c r="A1" t="s">
        <v>263</v>
      </c>
      <c r="B1" t="s">
        <v>268</v>
      </c>
    </row>
    <row r="2" spans="1:2" x14ac:dyDescent="0.55000000000000004">
      <c r="A2" t="s">
        <v>264</v>
      </c>
      <c r="B2" t="s">
        <v>269</v>
      </c>
    </row>
    <row r="3" spans="1:2" x14ac:dyDescent="0.55000000000000004">
      <c r="A3" t="s">
        <v>265</v>
      </c>
      <c r="B3" t="s">
        <v>270</v>
      </c>
    </row>
    <row r="4" spans="1:2" x14ac:dyDescent="0.55000000000000004">
      <c r="A4" t="s">
        <v>267</v>
      </c>
      <c r="B4" t="s">
        <v>271</v>
      </c>
    </row>
    <row r="5" spans="1:2" x14ac:dyDescent="0.55000000000000004">
      <c r="A5" t="s">
        <v>337</v>
      </c>
      <c r="B5" t="s">
        <v>272</v>
      </c>
    </row>
    <row r="6" spans="1:2" x14ac:dyDescent="0.55000000000000004">
      <c r="A6" t="s">
        <v>266</v>
      </c>
      <c r="B6" t="s">
        <v>273</v>
      </c>
    </row>
    <row r="7" spans="1:2" x14ac:dyDescent="0.55000000000000004">
      <c r="A7" t="s">
        <v>126</v>
      </c>
      <c r="B7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4"/>
  <sheetViews>
    <sheetView topLeftCell="A10" workbookViewId="0">
      <selection activeCell="M23" sqref="M23"/>
    </sheetView>
  </sheetViews>
  <sheetFormatPr defaultRowHeight="14.4" x14ac:dyDescent="0.55000000000000004"/>
  <sheetData>
    <row r="1" spans="1:3" ht="28.8" x14ac:dyDescent="0.55000000000000004">
      <c r="A1" s="2" t="s">
        <v>127</v>
      </c>
      <c r="B1" s="7" t="s">
        <v>128</v>
      </c>
    </row>
    <row r="2" spans="1:3" x14ac:dyDescent="0.55000000000000004">
      <c r="A2" t="s">
        <v>83</v>
      </c>
      <c r="B2" t="s">
        <v>70</v>
      </c>
      <c r="C2" t="s">
        <v>126</v>
      </c>
    </row>
    <row r="3" spans="1:3" x14ac:dyDescent="0.55000000000000004">
      <c r="A3" s="4" t="s">
        <v>85</v>
      </c>
      <c r="B3" s="4" t="s">
        <v>575</v>
      </c>
      <c r="C3" s="4" t="s">
        <v>576</v>
      </c>
    </row>
    <row r="4" spans="1:3" x14ac:dyDescent="0.55000000000000004">
      <c r="A4" s="4" t="s">
        <v>86</v>
      </c>
      <c r="B4" s="4" t="s">
        <v>576</v>
      </c>
      <c r="C4" s="4" t="s">
        <v>577</v>
      </c>
    </row>
    <row r="5" spans="1:3" x14ac:dyDescent="0.55000000000000004">
      <c r="A5" s="4" t="s">
        <v>87</v>
      </c>
      <c r="B5" s="4" t="s">
        <v>577</v>
      </c>
      <c r="C5" s="4" t="s">
        <v>578</v>
      </c>
    </row>
    <row r="6" spans="1:3" x14ac:dyDescent="0.55000000000000004">
      <c r="A6" s="4" t="s">
        <v>88</v>
      </c>
      <c r="B6" s="4" t="s">
        <v>577</v>
      </c>
      <c r="C6" s="4" t="s">
        <v>581</v>
      </c>
    </row>
    <row r="7" spans="1:3" x14ac:dyDescent="0.55000000000000004">
      <c r="A7" s="4" t="s">
        <v>89</v>
      </c>
      <c r="B7" s="4" t="s">
        <v>581</v>
      </c>
      <c r="C7" s="4" t="s">
        <v>580</v>
      </c>
    </row>
    <row r="8" spans="1:3" x14ac:dyDescent="0.55000000000000004">
      <c r="A8" s="4" t="s">
        <v>90</v>
      </c>
      <c r="B8" s="4" t="s">
        <v>581</v>
      </c>
      <c r="C8" s="4" t="s">
        <v>580</v>
      </c>
    </row>
    <row r="9" spans="1:3" x14ac:dyDescent="0.55000000000000004">
      <c r="A9" s="4" t="s">
        <v>91</v>
      </c>
      <c r="B9" s="4" t="s">
        <v>580</v>
      </c>
      <c r="C9" s="4" t="s">
        <v>579</v>
      </c>
    </row>
    <row r="10" spans="1:3" x14ac:dyDescent="0.55000000000000004">
      <c r="A10" s="4" t="s">
        <v>92</v>
      </c>
      <c r="B10" s="4" t="s">
        <v>581</v>
      </c>
      <c r="C10" s="4" t="s">
        <v>582</v>
      </c>
    </row>
    <row r="11" spans="1:3" x14ac:dyDescent="0.55000000000000004">
      <c r="A11" s="4" t="s">
        <v>93</v>
      </c>
      <c r="B11" s="4" t="s">
        <v>582</v>
      </c>
      <c r="C11" s="4" t="s">
        <v>583</v>
      </c>
    </row>
    <row r="12" spans="1:3" x14ac:dyDescent="0.55000000000000004">
      <c r="A12" s="4" t="s">
        <v>94</v>
      </c>
      <c r="B12" s="4" t="s">
        <v>583</v>
      </c>
      <c r="C12" s="4" t="s">
        <v>584</v>
      </c>
    </row>
    <row r="13" spans="1:3" x14ac:dyDescent="0.55000000000000004">
      <c r="A13" s="4" t="s">
        <v>95</v>
      </c>
      <c r="B13" s="4" t="s">
        <v>584</v>
      </c>
      <c r="C13" s="4" t="s">
        <v>585</v>
      </c>
    </row>
    <row r="14" spans="1:3" x14ac:dyDescent="0.55000000000000004">
      <c r="A14" s="4" t="s">
        <v>96</v>
      </c>
      <c r="B14" s="4" t="s">
        <v>585</v>
      </c>
      <c r="C14" s="4" t="s">
        <v>586</v>
      </c>
    </row>
    <row r="15" spans="1:3" x14ac:dyDescent="0.55000000000000004">
      <c r="A15" s="4" t="s">
        <v>97</v>
      </c>
      <c r="B15" s="4" t="s">
        <v>586</v>
      </c>
      <c r="C15" s="4" t="s">
        <v>575</v>
      </c>
    </row>
    <row r="16" spans="1:3" x14ac:dyDescent="0.55000000000000004">
      <c r="A16" s="4" t="s">
        <v>98</v>
      </c>
      <c r="B16" s="4" t="s">
        <v>575</v>
      </c>
      <c r="C16" s="4" t="s">
        <v>587</v>
      </c>
    </row>
    <row r="17" spans="1:3" x14ac:dyDescent="0.55000000000000004">
      <c r="A17" s="4" t="s">
        <v>99</v>
      </c>
      <c r="B17" s="4" t="s">
        <v>587</v>
      </c>
      <c r="C17" s="4" t="s">
        <v>577</v>
      </c>
    </row>
    <row r="18" spans="1:3" x14ac:dyDescent="0.55000000000000004">
      <c r="A18" s="4" t="s">
        <v>100</v>
      </c>
      <c r="B18" s="4" t="s">
        <v>587</v>
      </c>
      <c r="C18" s="4" t="s">
        <v>582</v>
      </c>
    </row>
    <row r="19" spans="1:3" x14ac:dyDescent="0.55000000000000004">
      <c r="A19" s="4" t="s">
        <v>101</v>
      </c>
      <c r="B19" s="4" t="s">
        <v>577</v>
      </c>
      <c r="C19" s="4" t="s">
        <v>581</v>
      </c>
    </row>
    <row r="20" spans="1:3" x14ac:dyDescent="0.55000000000000004">
      <c r="A20" s="15" t="s">
        <v>102</v>
      </c>
      <c r="B20" s="15" t="s">
        <v>582</v>
      </c>
      <c r="C20" s="15" t="s">
        <v>583</v>
      </c>
    </row>
    <row r="21" spans="1:3" x14ac:dyDescent="0.55000000000000004">
      <c r="A21" s="15" t="s">
        <v>103</v>
      </c>
      <c r="B21" s="15" t="s">
        <v>583</v>
      </c>
      <c r="C21" s="15" t="s">
        <v>584</v>
      </c>
    </row>
    <row r="22" spans="1:3" x14ac:dyDescent="0.55000000000000004">
      <c r="A22" s="4" t="s">
        <v>104</v>
      </c>
      <c r="B22" s="4" t="s">
        <v>575</v>
      </c>
      <c r="C22" s="4" t="s">
        <v>576</v>
      </c>
    </row>
    <row r="23" spans="1:3" x14ac:dyDescent="0.55000000000000004">
      <c r="A23" s="4" t="s">
        <v>105</v>
      </c>
      <c r="B23" s="4" t="s">
        <v>576</v>
      </c>
      <c r="C23" s="4" t="s">
        <v>577</v>
      </c>
    </row>
    <row r="24" spans="1:3" x14ac:dyDescent="0.55000000000000004">
      <c r="A24" s="4" t="s">
        <v>106</v>
      </c>
      <c r="B24" s="4" t="s">
        <v>577</v>
      </c>
      <c r="C24" s="4" t="s">
        <v>578</v>
      </c>
    </row>
    <row r="25" spans="1:3" x14ac:dyDescent="0.55000000000000004">
      <c r="A25" s="4" t="s">
        <v>107</v>
      </c>
      <c r="B25" s="4" t="s">
        <v>577</v>
      </c>
      <c r="C25" s="4" t="s">
        <v>581</v>
      </c>
    </row>
    <row r="26" spans="1:3" x14ac:dyDescent="0.55000000000000004">
      <c r="A26" s="4" t="s">
        <v>108</v>
      </c>
      <c r="B26" s="4" t="s">
        <v>581</v>
      </c>
      <c r="C26" s="4" t="s">
        <v>580</v>
      </c>
    </row>
    <row r="27" spans="1:3" x14ac:dyDescent="0.55000000000000004">
      <c r="A27" s="4" t="s">
        <v>109</v>
      </c>
      <c r="B27" s="4" t="s">
        <v>581</v>
      </c>
      <c r="C27" s="4" t="s">
        <v>580</v>
      </c>
    </row>
    <row r="28" spans="1:3" x14ac:dyDescent="0.55000000000000004">
      <c r="A28" s="4" t="s">
        <v>110</v>
      </c>
      <c r="B28" s="4" t="s">
        <v>580</v>
      </c>
      <c r="C28" s="4" t="s">
        <v>579</v>
      </c>
    </row>
    <row r="29" spans="1:3" x14ac:dyDescent="0.55000000000000004">
      <c r="A29" s="4" t="s">
        <v>111</v>
      </c>
      <c r="B29" s="4" t="s">
        <v>581</v>
      </c>
      <c r="C29" s="4" t="s">
        <v>582</v>
      </c>
    </row>
    <row r="30" spans="1:3" x14ac:dyDescent="0.55000000000000004">
      <c r="A30" s="4" t="s">
        <v>112</v>
      </c>
      <c r="B30" s="4" t="s">
        <v>582</v>
      </c>
      <c r="C30" s="4" t="s">
        <v>583</v>
      </c>
    </row>
    <row r="31" spans="1:3" x14ac:dyDescent="0.55000000000000004">
      <c r="A31" s="4" t="s">
        <v>113</v>
      </c>
      <c r="B31" s="4" t="s">
        <v>583</v>
      </c>
      <c r="C31" s="4" t="s">
        <v>584</v>
      </c>
    </row>
    <row r="32" spans="1:3" x14ac:dyDescent="0.55000000000000004">
      <c r="A32" s="4" t="s">
        <v>114</v>
      </c>
      <c r="B32" s="4" t="s">
        <v>584</v>
      </c>
      <c r="C32" s="4" t="s">
        <v>585</v>
      </c>
    </row>
    <row r="33" spans="1:3" x14ac:dyDescent="0.55000000000000004">
      <c r="A33" s="4" t="s">
        <v>115</v>
      </c>
      <c r="B33" s="4" t="s">
        <v>585</v>
      </c>
      <c r="C33" s="4" t="s">
        <v>586</v>
      </c>
    </row>
    <row r="34" spans="1:3" x14ac:dyDescent="0.55000000000000004">
      <c r="A34" s="4" t="s">
        <v>116</v>
      </c>
      <c r="B34" s="4" t="s">
        <v>586</v>
      </c>
      <c r="C34" s="4" t="s">
        <v>575</v>
      </c>
    </row>
    <row r="35" spans="1:3" x14ac:dyDescent="0.55000000000000004">
      <c r="A35" s="4" t="s">
        <v>117</v>
      </c>
      <c r="B35" s="4" t="s">
        <v>575</v>
      </c>
      <c r="C35" s="4" t="s">
        <v>587</v>
      </c>
    </row>
    <row r="36" spans="1:3" x14ac:dyDescent="0.55000000000000004">
      <c r="A36" s="4" t="s">
        <v>118</v>
      </c>
      <c r="B36" s="4" t="s">
        <v>587</v>
      </c>
      <c r="C36" s="4" t="s">
        <v>577</v>
      </c>
    </row>
    <row r="37" spans="1:3" x14ac:dyDescent="0.55000000000000004">
      <c r="A37" s="4" t="s">
        <v>119</v>
      </c>
      <c r="B37" s="4" t="s">
        <v>587</v>
      </c>
      <c r="C37" s="4" t="s">
        <v>582</v>
      </c>
    </row>
    <row r="38" spans="1:3" x14ac:dyDescent="0.55000000000000004">
      <c r="A38" s="4" t="s">
        <v>120</v>
      </c>
      <c r="B38" s="4" t="s">
        <v>577</v>
      </c>
      <c r="C38" s="4" t="s">
        <v>581</v>
      </c>
    </row>
    <row r="39" spans="1:3" x14ac:dyDescent="0.55000000000000004">
      <c r="A39" s="4" t="s">
        <v>437</v>
      </c>
      <c r="B39" s="15" t="s">
        <v>582</v>
      </c>
      <c r="C39" s="15" t="s">
        <v>583</v>
      </c>
    </row>
    <row r="40" spans="1:3" x14ac:dyDescent="0.55000000000000004">
      <c r="A40" s="4" t="s">
        <v>438</v>
      </c>
      <c r="B40" s="4" t="s">
        <v>583</v>
      </c>
      <c r="C40" s="4" t="s">
        <v>584</v>
      </c>
    </row>
    <row r="41" spans="1:3" x14ac:dyDescent="0.55000000000000004">
      <c r="A41" s="4" t="s">
        <v>504</v>
      </c>
      <c r="B41" s="4" t="s">
        <v>588</v>
      </c>
      <c r="C41" s="4" t="s">
        <v>587</v>
      </c>
    </row>
    <row r="42" spans="1:3" x14ac:dyDescent="0.55000000000000004">
      <c r="A42" s="4" t="s">
        <v>505</v>
      </c>
      <c r="B42" s="4" t="s">
        <v>590</v>
      </c>
      <c r="C42" s="4" t="s">
        <v>579</v>
      </c>
    </row>
    <row r="43" spans="1:3" x14ac:dyDescent="0.55000000000000004">
      <c r="A43" s="4" t="s">
        <v>506</v>
      </c>
      <c r="B43" s="4" t="s">
        <v>589</v>
      </c>
      <c r="C43" s="4" t="s">
        <v>578</v>
      </c>
    </row>
    <row r="44" spans="1:3" x14ac:dyDescent="0.55000000000000004">
      <c r="A44" s="4" t="s">
        <v>507</v>
      </c>
      <c r="B44" s="4" t="s">
        <v>590</v>
      </c>
      <c r="C44" s="4" t="s">
        <v>579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0"/>
  <sheetViews>
    <sheetView topLeftCell="G1" zoomScale="145" zoomScaleNormal="145" workbookViewId="0">
      <selection activeCell="N5" sqref="N5"/>
    </sheetView>
  </sheetViews>
  <sheetFormatPr defaultRowHeight="14.4" x14ac:dyDescent="0.55000000000000004"/>
  <cols>
    <col min="4" max="4" width="12" customWidth="1"/>
    <col min="6" max="6" width="19.578125" bestFit="1" customWidth="1"/>
    <col min="7" max="7" width="13.15625" customWidth="1"/>
    <col min="8" max="8" width="11.578125" bestFit="1" customWidth="1"/>
    <col min="9" max="9" width="14" bestFit="1" customWidth="1"/>
    <col min="13" max="13" width="12" bestFit="1" customWidth="1"/>
  </cols>
  <sheetData>
    <row r="1" spans="1:10" x14ac:dyDescent="0.55000000000000004">
      <c r="A1" s="68" t="s">
        <v>129</v>
      </c>
      <c r="B1" s="68"/>
      <c r="C1" s="68"/>
    </row>
    <row r="2" spans="1:10" ht="43.2" x14ac:dyDescent="0.55000000000000004">
      <c r="B2" s="10" t="s">
        <v>304</v>
      </c>
      <c r="C2" s="10" t="s">
        <v>423</v>
      </c>
      <c r="D2" s="10" t="s">
        <v>425</v>
      </c>
      <c r="E2" s="10" t="s">
        <v>421</v>
      </c>
      <c r="F2" s="10" t="s">
        <v>305</v>
      </c>
      <c r="G2" s="10" t="s">
        <v>306</v>
      </c>
      <c r="H2" s="10" t="s">
        <v>307</v>
      </c>
      <c r="I2" s="10" t="s">
        <v>308</v>
      </c>
      <c r="J2" s="10" t="s">
        <v>388</v>
      </c>
    </row>
    <row r="3" spans="1:10" x14ac:dyDescent="0.55000000000000004">
      <c r="B3" s="1" t="s">
        <v>301</v>
      </c>
      <c r="C3" s="1" t="s">
        <v>422</v>
      </c>
      <c r="D3" s="1" t="s">
        <v>424</v>
      </c>
      <c r="E3" s="1" t="s">
        <v>130</v>
      </c>
      <c r="F3" s="1" t="s">
        <v>302</v>
      </c>
      <c r="G3" s="1" t="s">
        <v>303</v>
      </c>
      <c r="H3" s="1" t="s">
        <v>391</v>
      </c>
      <c r="I3" s="1" t="s">
        <v>316</v>
      </c>
      <c r="J3" s="1" t="s">
        <v>387</v>
      </c>
    </row>
    <row r="4" spans="1:10" x14ac:dyDescent="0.55000000000000004">
      <c r="A4" s="73" t="s">
        <v>85</v>
      </c>
      <c r="B4" s="73">
        <v>60</v>
      </c>
      <c r="C4" s="73">
        <f>0.00762660337289423*B4</f>
        <v>0.45759620237365384</v>
      </c>
      <c r="D4" s="73">
        <f>0.0000766576857230388*B4</f>
        <v>4.5994611433823277E-3</v>
      </c>
      <c r="E4" s="73">
        <v>49</v>
      </c>
      <c r="F4" s="73" t="s">
        <v>159</v>
      </c>
      <c r="G4" s="73" t="s">
        <v>159</v>
      </c>
      <c r="H4" s="73" t="s">
        <v>159</v>
      </c>
      <c r="I4" s="73" t="s">
        <v>159</v>
      </c>
      <c r="J4" s="73" t="s">
        <v>159</v>
      </c>
    </row>
    <row r="5" spans="1:10" x14ac:dyDescent="0.55000000000000004">
      <c r="A5" s="73" t="s">
        <v>86</v>
      </c>
      <c r="B5" s="73">
        <v>10</v>
      </c>
      <c r="C5" s="73">
        <f t="shared" ref="C5:C16" si="0">0.00762660337289423*B5</f>
        <v>7.6266033728942306E-2</v>
      </c>
      <c r="D5" s="73">
        <f t="shared" ref="D5:D16" si="1">0.0000766576857230388*B5</f>
        <v>7.6657685723038795E-4</v>
      </c>
      <c r="E5" s="73">
        <v>49</v>
      </c>
      <c r="F5" s="73" t="s">
        <v>159</v>
      </c>
      <c r="G5" s="73" t="s">
        <v>159</v>
      </c>
      <c r="H5" s="73" t="s">
        <v>159</v>
      </c>
      <c r="I5" s="73" t="s">
        <v>159</v>
      </c>
      <c r="J5" s="73" t="s">
        <v>159</v>
      </c>
    </row>
    <row r="6" spans="1:10" x14ac:dyDescent="0.55000000000000004">
      <c r="A6" s="73" t="s">
        <v>87</v>
      </c>
      <c r="B6" s="73">
        <v>100</v>
      </c>
      <c r="C6" s="73">
        <f t="shared" si="0"/>
        <v>0.76266033728942306</v>
      </c>
      <c r="D6" s="73">
        <f t="shared" si="1"/>
        <v>7.6657685723038795E-3</v>
      </c>
      <c r="E6" s="73">
        <v>49</v>
      </c>
      <c r="F6" s="73" t="s">
        <v>159</v>
      </c>
      <c r="G6" s="73" t="s">
        <v>159</v>
      </c>
      <c r="H6" s="73" t="s">
        <v>159</v>
      </c>
      <c r="I6" s="73" t="s">
        <v>159</v>
      </c>
      <c r="J6" s="73" t="s">
        <v>159</v>
      </c>
    </row>
    <row r="7" spans="1:10" x14ac:dyDescent="0.55000000000000004">
      <c r="A7" s="73" t="s">
        <v>88</v>
      </c>
      <c r="B7" s="73">
        <v>71</v>
      </c>
      <c r="C7" s="73">
        <f t="shared" si="0"/>
        <v>0.54148883947549031</v>
      </c>
      <c r="D7" s="73">
        <f t="shared" si="1"/>
        <v>5.4426956863357547E-3</v>
      </c>
      <c r="E7" s="73">
        <v>49</v>
      </c>
      <c r="F7" s="73" t="s">
        <v>159</v>
      </c>
      <c r="G7" s="73" t="s">
        <v>159</v>
      </c>
      <c r="H7" s="73" t="s">
        <v>159</v>
      </c>
      <c r="I7" s="73" t="s">
        <v>159</v>
      </c>
      <c r="J7" s="73" t="s">
        <v>159</v>
      </c>
    </row>
    <row r="8" spans="1:10" x14ac:dyDescent="0.55000000000000004">
      <c r="A8" s="73" t="s">
        <v>89</v>
      </c>
      <c r="B8" s="73">
        <v>10</v>
      </c>
      <c r="C8" s="73">
        <f t="shared" si="0"/>
        <v>7.6266033728942306E-2</v>
      </c>
      <c r="D8" s="73">
        <f t="shared" si="1"/>
        <v>7.6657685723038795E-4</v>
      </c>
      <c r="E8" s="73">
        <v>49</v>
      </c>
      <c r="F8" s="73" t="s">
        <v>159</v>
      </c>
      <c r="G8" s="73" t="s">
        <v>159</v>
      </c>
      <c r="H8" s="73" t="s">
        <v>159</v>
      </c>
      <c r="I8" s="73" t="s">
        <v>159</v>
      </c>
      <c r="J8" s="73" t="s">
        <v>159</v>
      </c>
    </row>
    <row r="9" spans="1:10" x14ac:dyDescent="0.55000000000000004">
      <c r="A9" s="73" t="s">
        <v>90</v>
      </c>
      <c r="B9" s="73">
        <v>10</v>
      </c>
      <c r="C9" s="73">
        <f t="shared" ref="C9" si="2">0.00762660337289423*B9</f>
        <v>7.6266033728942306E-2</v>
      </c>
      <c r="D9" s="73">
        <f t="shared" ref="D9" si="3">0.0000766576857230388*B9</f>
        <v>7.6657685723038795E-4</v>
      </c>
      <c r="E9" s="73">
        <v>49</v>
      </c>
      <c r="F9" s="73" t="s">
        <v>159</v>
      </c>
      <c r="G9" s="73" t="s">
        <v>159</v>
      </c>
      <c r="H9" s="73" t="s">
        <v>159</v>
      </c>
      <c r="I9" s="73" t="s">
        <v>159</v>
      </c>
      <c r="J9" s="73" t="s">
        <v>159</v>
      </c>
    </row>
    <row r="10" spans="1:10" x14ac:dyDescent="0.55000000000000004">
      <c r="A10" s="73" t="s">
        <v>91</v>
      </c>
      <c r="B10" s="73">
        <v>2.5</v>
      </c>
      <c r="C10" s="73">
        <f t="shared" si="0"/>
        <v>1.9066508432235577E-2</v>
      </c>
      <c r="D10" s="73">
        <f t="shared" si="1"/>
        <v>1.9164421430759699E-4</v>
      </c>
      <c r="E10" s="73">
        <v>49</v>
      </c>
      <c r="F10" s="73" t="s">
        <v>159</v>
      </c>
      <c r="G10" s="73" t="s">
        <v>159</v>
      </c>
      <c r="H10" s="73" t="s">
        <v>159</v>
      </c>
      <c r="I10" s="73" t="s">
        <v>159</v>
      </c>
      <c r="J10" s="73" t="s">
        <v>159</v>
      </c>
    </row>
    <row r="11" spans="1:10" x14ac:dyDescent="0.55000000000000004">
      <c r="A11" s="73" t="s">
        <v>92</v>
      </c>
      <c r="B11" s="73">
        <v>23</v>
      </c>
      <c r="C11" s="73">
        <f t="shared" si="0"/>
        <v>0.17541187757656729</v>
      </c>
      <c r="D11" s="73">
        <f t="shared" si="1"/>
        <v>1.7631267716298924E-3</v>
      </c>
      <c r="E11" s="73">
        <v>49</v>
      </c>
      <c r="F11" s="73" t="s">
        <v>159</v>
      </c>
      <c r="G11" s="73" t="s">
        <v>159</v>
      </c>
      <c r="H11" s="73" t="s">
        <v>159</v>
      </c>
      <c r="I11" s="73" t="s">
        <v>159</v>
      </c>
      <c r="J11" s="73" t="s">
        <v>159</v>
      </c>
    </row>
    <row r="12" spans="1:10" x14ac:dyDescent="0.55000000000000004">
      <c r="A12" s="73" t="s">
        <v>93</v>
      </c>
      <c r="B12" s="73">
        <v>21</v>
      </c>
      <c r="C12" s="73">
        <f t="shared" si="0"/>
        <v>0.16015867083077884</v>
      </c>
      <c r="D12" s="73">
        <f t="shared" si="1"/>
        <v>1.6098114001838147E-3</v>
      </c>
      <c r="E12" s="73">
        <v>49</v>
      </c>
      <c r="F12" s="73" t="s">
        <v>159</v>
      </c>
      <c r="G12" s="73" t="s">
        <v>159</v>
      </c>
      <c r="H12" s="73" t="s">
        <v>159</v>
      </c>
      <c r="I12" s="73" t="s">
        <v>159</v>
      </c>
      <c r="J12" s="73" t="s">
        <v>159</v>
      </c>
    </row>
    <row r="13" spans="1:10" x14ac:dyDescent="0.55000000000000004">
      <c r="A13" s="73" t="s">
        <v>94</v>
      </c>
      <c r="B13" s="73">
        <v>11</v>
      </c>
      <c r="C13" s="73">
        <f t="shared" si="0"/>
        <v>8.3892637101836531E-2</v>
      </c>
      <c r="D13" s="73">
        <f t="shared" si="1"/>
        <v>8.4323454295342679E-4</v>
      </c>
      <c r="E13" s="73">
        <v>49</v>
      </c>
      <c r="F13" s="73" t="s">
        <v>159</v>
      </c>
      <c r="G13" s="73" t="s">
        <v>159</v>
      </c>
      <c r="H13" s="73" t="s">
        <v>159</v>
      </c>
      <c r="I13" s="73" t="s">
        <v>159</v>
      </c>
      <c r="J13" s="73" t="s">
        <v>159</v>
      </c>
    </row>
    <row r="14" spans="1:10" x14ac:dyDescent="0.55000000000000004">
      <c r="A14" s="73" t="s">
        <v>95</v>
      </c>
      <c r="B14" s="73">
        <v>45</v>
      </c>
      <c r="C14" s="73">
        <f t="shared" si="0"/>
        <v>0.34319715178024035</v>
      </c>
      <c r="D14" s="73">
        <f t="shared" si="1"/>
        <v>3.4495958575367458E-3</v>
      </c>
      <c r="E14" s="73">
        <v>49</v>
      </c>
      <c r="F14" s="73" t="s">
        <v>159</v>
      </c>
      <c r="G14" s="73" t="s">
        <v>159</v>
      </c>
      <c r="H14" s="73" t="s">
        <v>159</v>
      </c>
      <c r="I14" s="73" t="s">
        <v>159</v>
      </c>
      <c r="J14" s="73" t="s">
        <v>159</v>
      </c>
    </row>
    <row r="15" spans="1:10" x14ac:dyDescent="0.55000000000000004">
      <c r="A15" s="73" t="s">
        <v>96</v>
      </c>
      <c r="B15" s="73">
        <v>61</v>
      </c>
      <c r="C15" s="73">
        <f t="shared" si="0"/>
        <v>0.46522280574654806</v>
      </c>
      <c r="D15" s="73">
        <f t="shared" si="1"/>
        <v>4.6761188291053668E-3</v>
      </c>
      <c r="E15" s="73">
        <v>49</v>
      </c>
      <c r="F15" s="73" t="s">
        <v>159</v>
      </c>
      <c r="G15" s="73" t="s">
        <v>159</v>
      </c>
      <c r="H15" s="73" t="s">
        <v>159</v>
      </c>
      <c r="I15" s="73" t="s">
        <v>159</v>
      </c>
      <c r="J15" s="73" t="s">
        <v>159</v>
      </c>
    </row>
    <row r="16" spans="1:10" x14ac:dyDescent="0.55000000000000004">
      <c r="A16" s="73" t="s">
        <v>97</v>
      </c>
      <c r="B16" s="73">
        <v>48</v>
      </c>
      <c r="C16" s="73">
        <f t="shared" si="0"/>
        <v>0.36607696189892303</v>
      </c>
      <c r="D16" s="73">
        <f t="shared" si="1"/>
        <v>3.6795689147058625E-3</v>
      </c>
      <c r="E16" s="73">
        <v>49</v>
      </c>
      <c r="F16" s="73" t="s">
        <v>159</v>
      </c>
      <c r="G16" s="73" t="s">
        <v>159</v>
      </c>
      <c r="H16" s="73" t="s">
        <v>159</v>
      </c>
      <c r="I16" s="73" t="s">
        <v>159</v>
      </c>
      <c r="J16" s="73" t="s">
        <v>159</v>
      </c>
    </row>
    <row r="17" spans="1:10" x14ac:dyDescent="0.55000000000000004">
      <c r="A17" s="74" t="s">
        <v>98</v>
      </c>
      <c r="B17" s="74">
        <v>30</v>
      </c>
      <c r="C17" s="74">
        <f>0.00188273426552574*B17</f>
        <v>5.6482027965772195E-2</v>
      </c>
      <c r="D17" s="74">
        <f>0.0000712335674700901*B17</f>
        <v>2.1370070241027031E-3</v>
      </c>
      <c r="E17" s="74">
        <v>124</v>
      </c>
      <c r="F17" s="74" t="s">
        <v>159</v>
      </c>
      <c r="G17" s="74" t="s">
        <v>159</v>
      </c>
      <c r="H17" s="74" t="s">
        <v>159</v>
      </c>
      <c r="I17" s="74" t="s">
        <v>159</v>
      </c>
      <c r="J17" s="74" t="s">
        <v>159</v>
      </c>
    </row>
    <row r="18" spans="1:10" x14ac:dyDescent="0.55000000000000004">
      <c r="A18" s="74" t="s">
        <v>99</v>
      </c>
      <c r="B18" s="74">
        <v>52</v>
      </c>
      <c r="C18" s="74">
        <f t="shared" ref="C18:C20" si="4">0.00188273426552574*B18</f>
        <v>9.7902181807338479E-2</v>
      </c>
      <c r="D18" s="74">
        <f t="shared" ref="D18:D20" si="5">0.0000712335674700901*B18</f>
        <v>3.7041455084446851E-3</v>
      </c>
      <c r="E18" s="74">
        <v>124</v>
      </c>
      <c r="F18" s="74" t="s">
        <v>159</v>
      </c>
      <c r="G18" s="74" t="s">
        <v>159</v>
      </c>
      <c r="H18" s="74" t="s">
        <v>159</v>
      </c>
      <c r="I18" s="74" t="s">
        <v>159</v>
      </c>
      <c r="J18" s="74" t="s">
        <v>159</v>
      </c>
    </row>
    <row r="19" spans="1:10" x14ac:dyDescent="0.55000000000000004">
      <c r="A19" s="74" t="s">
        <v>100</v>
      </c>
      <c r="B19" s="74">
        <v>94</v>
      </c>
      <c r="C19" s="74">
        <f t="shared" si="4"/>
        <v>0.17697702095941956</v>
      </c>
      <c r="D19" s="74">
        <f t="shared" si="5"/>
        <v>6.6959553421884694E-3</v>
      </c>
      <c r="E19" s="74">
        <v>124</v>
      </c>
      <c r="F19" s="74" t="s">
        <v>159</v>
      </c>
      <c r="G19" s="74" t="s">
        <v>159</v>
      </c>
      <c r="H19" s="74" t="s">
        <v>159</v>
      </c>
      <c r="I19" s="74" t="s">
        <v>159</v>
      </c>
      <c r="J19" s="74" t="s">
        <v>159</v>
      </c>
    </row>
    <row r="20" spans="1:10" x14ac:dyDescent="0.55000000000000004">
      <c r="A20" s="74" t="s">
        <v>101</v>
      </c>
      <c r="B20" s="74">
        <v>36</v>
      </c>
      <c r="C20" s="74">
        <f t="shared" si="4"/>
        <v>6.777843355892664E-2</v>
      </c>
      <c r="D20" s="74">
        <f t="shared" si="5"/>
        <v>2.5644084289232435E-3</v>
      </c>
      <c r="E20" s="74">
        <v>124</v>
      </c>
      <c r="F20" s="74" t="s">
        <v>159</v>
      </c>
      <c r="G20" s="74" t="s">
        <v>159</v>
      </c>
      <c r="H20" s="74" t="s">
        <v>159</v>
      </c>
      <c r="I20" s="74" t="s">
        <v>159</v>
      </c>
      <c r="J20" s="74" t="s">
        <v>159</v>
      </c>
    </row>
    <row r="21" spans="1:10" x14ac:dyDescent="0.55000000000000004">
      <c r="A21" s="71" t="s">
        <v>102</v>
      </c>
      <c r="B21" s="71">
        <v>15</v>
      </c>
      <c r="C21" s="71">
        <f>0.00206125074166018*B21</f>
        <v>3.0918761124902702E-2</v>
      </c>
      <c r="D21" s="71">
        <f>0.0000513569836192692*B21</f>
        <v>7.7035475428903803E-4</v>
      </c>
      <c r="E21" s="71">
        <v>172</v>
      </c>
      <c r="F21" s="71" t="s">
        <v>159</v>
      </c>
      <c r="G21" s="71" t="s">
        <v>159</v>
      </c>
      <c r="H21" s="71" t="s">
        <v>159</v>
      </c>
      <c r="I21" s="71" t="s">
        <v>159</v>
      </c>
      <c r="J21" s="71" t="s">
        <v>159</v>
      </c>
    </row>
    <row r="22" spans="1:10" x14ac:dyDescent="0.55000000000000004">
      <c r="A22" s="71" t="s">
        <v>103</v>
      </c>
      <c r="B22" s="71">
        <v>46</v>
      </c>
      <c r="C22" s="71">
        <f>0.00206125074166018*B22</f>
        <v>9.4817534116368285E-2</v>
      </c>
      <c r="D22" s="71">
        <f>0.0000513569836192692*B22</f>
        <v>2.3624212464863834E-3</v>
      </c>
      <c r="E22" s="71">
        <v>172</v>
      </c>
      <c r="F22" s="71" t="s">
        <v>159</v>
      </c>
      <c r="G22" s="71" t="s">
        <v>159</v>
      </c>
      <c r="H22" s="71" t="s">
        <v>159</v>
      </c>
      <c r="I22" s="71" t="s">
        <v>159</v>
      </c>
      <c r="J22" s="71" t="s">
        <v>159</v>
      </c>
    </row>
    <row r="23" spans="1:10" x14ac:dyDescent="0.55000000000000004">
      <c r="A23" t="s">
        <v>104</v>
      </c>
      <c r="B23">
        <v>60</v>
      </c>
      <c r="C23">
        <v>0.45759620237365384</v>
      </c>
      <c r="D23">
        <v>4.5994611433823277E-3</v>
      </c>
      <c r="E23">
        <v>49</v>
      </c>
      <c r="F23">
        <v>242335.36729342464</v>
      </c>
      <c r="G23">
        <f t="shared" ref="G23:G45" si="6">F23*B23</f>
        <v>14540122.037605479</v>
      </c>
      <c r="H23" s="67">
        <f>G23/1000000</f>
        <v>14.54012203760548</v>
      </c>
      <c r="I23" s="67">
        <f>-PMT(0.1,20,H23)</f>
        <v>1.7078772786841636</v>
      </c>
      <c r="J23">
        <v>0.11749999999999999</v>
      </c>
    </row>
    <row r="24" spans="1:10" x14ac:dyDescent="0.55000000000000004">
      <c r="A24" t="s">
        <v>105</v>
      </c>
      <c r="B24">
        <v>10</v>
      </c>
      <c r="C24">
        <v>7.6266033728942306E-2</v>
      </c>
      <c r="D24">
        <v>7.6657685723038795E-4</v>
      </c>
      <c r="E24">
        <v>49</v>
      </c>
      <c r="F24">
        <v>242335.36729342464</v>
      </c>
      <c r="G24">
        <f t="shared" si="6"/>
        <v>2423353.6729342462</v>
      </c>
      <c r="H24" s="67">
        <f t="shared" ref="H24:H45" si="7">G24/1000000</f>
        <v>2.4233536729342462</v>
      </c>
      <c r="I24" s="67">
        <f t="shared" ref="I24:I45" si="8">-PMT(0.1,20,H24)</f>
        <v>0.28464621311402721</v>
      </c>
      <c r="J24">
        <v>0.11749999999999999</v>
      </c>
    </row>
    <row r="25" spans="1:10" x14ac:dyDescent="0.55000000000000004">
      <c r="A25" t="s">
        <v>106</v>
      </c>
      <c r="B25">
        <v>100</v>
      </c>
      <c r="C25">
        <v>0.76266033728942306</v>
      </c>
      <c r="D25">
        <v>7.6657685723038795E-3</v>
      </c>
      <c r="E25">
        <v>49</v>
      </c>
      <c r="F25">
        <v>242335.36729342464</v>
      </c>
      <c r="G25">
        <f t="shared" si="6"/>
        <v>24233536.729342464</v>
      </c>
      <c r="H25" s="67">
        <f t="shared" si="7"/>
        <v>24.233536729342465</v>
      </c>
      <c r="I25" s="67">
        <f t="shared" si="8"/>
        <v>2.8464621311402727</v>
      </c>
      <c r="J25">
        <v>0.11749999999999999</v>
      </c>
    </row>
    <row r="26" spans="1:10" x14ac:dyDescent="0.55000000000000004">
      <c r="A26" t="s">
        <v>107</v>
      </c>
      <c r="B26">
        <v>71</v>
      </c>
      <c r="C26">
        <v>0.54148883947549031</v>
      </c>
      <c r="D26">
        <v>5.4426956863357547E-3</v>
      </c>
      <c r="E26">
        <v>49</v>
      </c>
      <c r="F26">
        <v>242335.36729342464</v>
      </c>
      <c r="G26">
        <f t="shared" si="6"/>
        <v>17205811.07783315</v>
      </c>
      <c r="H26" s="67">
        <f t="shared" si="7"/>
        <v>17.20581107783315</v>
      </c>
      <c r="I26" s="67">
        <f t="shared" si="8"/>
        <v>2.0209881131095933</v>
      </c>
      <c r="J26">
        <v>0.11749999999999999</v>
      </c>
    </row>
    <row r="27" spans="1:10" x14ac:dyDescent="0.55000000000000004">
      <c r="A27" t="s">
        <v>108</v>
      </c>
      <c r="B27">
        <v>10</v>
      </c>
      <c r="C27">
        <v>7.6266033728942306E-2</v>
      </c>
      <c r="D27">
        <v>7.6657685723038795E-4</v>
      </c>
      <c r="E27">
        <v>49</v>
      </c>
      <c r="F27">
        <v>242335.36729342464</v>
      </c>
      <c r="G27">
        <f t="shared" si="6"/>
        <v>2423353.6729342462</v>
      </c>
      <c r="H27" s="67">
        <f t="shared" si="7"/>
        <v>2.4233536729342462</v>
      </c>
      <c r="I27" s="67">
        <f t="shared" si="8"/>
        <v>0.28464621311402721</v>
      </c>
      <c r="J27">
        <v>0.11749999999999999</v>
      </c>
    </row>
    <row r="28" spans="1:10" x14ac:dyDescent="0.55000000000000004">
      <c r="A28" t="s">
        <v>109</v>
      </c>
      <c r="B28">
        <v>10</v>
      </c>
      <c r="C28">
        <v>7.6266033728942306E-2</v>
      </c>
      <c r="D28">
        <v>7.6657685723038795E-4</v>
      </c>
      <c r="E28">
        <v>49</v>
      </c>
      <c r="F28">
        <v>242335.36729342464</v>
      </c>
      <c r="G28">
        <f t="shared" ref="G28" si="9">F28*B28</f>
        <v>2423353.6729342462</v>
      </c>
      <c r="H28" s="67">
        <f t="shared" ref="H28" si="10">G28/1000000</f>
        <v>2.4233536729342462</v>
      </c>
      <c r="I28" s="67">
        <f t="shared" ref="I28" si="11">-PMT(0.1,20,H28)</f>
        <v>0.28464621311402721</v>
      </c>
      <c r="J28">
        <v>0.11749999999999999</v>
      </c>
    </row>
    <row r="29" spans="1:10" x14ac:dyDescent="0.55000000000000004">
      <c r="A29" t="s">
        <v>110</v>
      </c>
      <c r="B29">
        <v>2.5</v>
      </c>
      <c r="C29">
        <v>1.9066508432235577E-2</v>
      </c>
      <c r="D29">
        <v>1.9164421430759699E-4</v>
      </c>
      <c r="E29">
        <v>49</v>
      </c>
      <c r="F29">
        <v>242335.36729342464</v>
      </c>
      <c r="G29">
        <f t="shared" si="6"/>
        <v>605838.41823356156</v>
      </c>
      <c r="H29" s="67">
        <f t="shared" si="7"/>
        <v>0.60583841823356155</v>
      </c>
      <c r="I29" s="67">
        <f t="shared" si="8"/>
        <v>7.1161553278506803E-2</v>
      </c>
      <c r="J29">
        <v>0.11749999999999999</v>
      </c>
    </row>
    <row r="30" spans="1:10" x14ac:dyDescent="0.55000000000000004">
      <c r="A30" t="s">
        <v>111</v>
      </c>
      <c r="B30">
        <v>23</v>
      </c>
      <c r="C30">
        <v>0.17541187757656729</v>
      </c>
      <c r="D30">
        <v>1.7631267716298924E-3</v>
      </c>
      <c r="E30">
        <v>49</v>
      </c>
      <c r="F30">
        <v>242335.36729342464</v>
      </c>
      <c r="G30">
        <f t="shared" si="6"/>
        <v>5573713.4477487672</v>
      </c>
      <c r="H30" s="67">
        <f t="shared" si="7"/>
        <v>5.5737134477487675</v>
      </c>
      <c r="I30" s="67">
        <f t="shared" si="8"/>
        <v>0.65468629016226276</v>
      </c>
      <c r="J30">
        <v>0.11749999999999999</v>
      </c>
    </row>
    <row r="31" spans="1:10" x14ac:dyDescent="0.55000000000000004">
      <c r="A31" t="s">
        <v>112</v>
      </c>
      <c r="B31">
        <v>21</v>
      </c>
      <c r="C31">
        <v>0.16015867083077884</v>
      </c>
      <c r="D31">
        <v>1.6098114001838147E-3</v>
      </c>
      <c r="E31">
        <v>49</v>
      </c>
      <c r="F31">
        <v>242335.36729342464</v>
      </c>
      <c r="G31">
        <f t="shared" si="6"/>
        <v>5089042.7131619174</v>
      </c>
      <c r="H31" s="67">
        <f t="shared" si="7"/>
        <v>5.0890427131619171</v>
      </c>
      <c r="I31" s="67">
        <f t="shared" si="8"/>
        <v>0.59775704753945724</v>
      </c>
      <c r="J31">
        <v>0.11749999999999999</v>
      </c>
    </row>
    <row r="32" spans="1:10" x14ac:dyDescent="0.55000000000000004">
      <c r="A32" t="s">
        <v>113</v>
      </c>
      <c r="B32">
        <v>11</v>
      </c>
      <c r="C32">
        <v>8.3892637101836531E-2</v>
      </c>
      <c r="D32">
        <v>8.4323454295342679E-4</v>
      </c>
      <c r="E32">
        <v>49</v>
      </c>
      <c r="F32">
        <v>242335.36729342464</v>
      </c>
      <c r="G32">
        <f t="shared" si="6"/>
        <v>2665689.0402276712</v>
      </c>
      <c r="H32" s="67">
        <f t="shared" si="7"/>
        <v>2.6656890402276709</v>
      </c>
      <c r="I32" s="67">
        <f t="shared" si="8"/>
        <v>0.31311083442542997</v>
      </c>
      <c r="J32">
        <v>0.11749999999999999</v>
      </c>
    </row>
    <row r="33" spans="1:12" x14ac:dyDescent="0.55000000000000004">
      <c r="A33" t="s">
        <v>114</v>
      </c>
      <c r="B33">
        <v>45</v>
      </c>
      <c r="C33">
        <v>0.34319715178024035</v>
      </c>
      <c r="D33">
        <v>3.4495958575367458E-3</v>
      </c>
      <c r="E33">
        <v>49</v>
      </c>
      <c r="F33">
        <v>242335.36729342464</v>
      </c>
      <c r="G33">
        <f t="shared" si="6"/>
        <v>10905091.52820411</v>
      </c>
      <c r="H33" s="67">
        <f t="shared" si="7"/>
        <v>10.90509152820411</v>
      </c>
      <c r="I33" s="67">
        <f t="shared" si="8"/>
        <v>1.2809079590131227</v>
      </c>
      <c r="J33">
        <v>0.11749999999999999</v>
      </c>
    </row>
    <row r="34" spans="1:12" x14ac:dyDescent="0.55000000000000004">
      <c r="A34" t="s">
        <v>115</v>
      </c>
      <c r="B34">
        <v>61</v>
      </c>
      <c r="C34">
        <v>0.46522280574654806</v>
      </c>
      <c r="D34">
        <v>4.6761188291053668E-3</v>
      </c>
      <c r="E34">
        <v>49</v>
      </c>
      <c r="F34">
        <v>242335.36729342464</v>
      </c>
      <c r="G34">
        <f t="shared" si="6"/>
        <v>14782457.404898902</v>
      </c>
      <c r="H34" s="67">
        <f t="shared" si="7"/>
        <v>14.782457404898903</v>
      </c>
      <c r="I34" s="67">
        <f t="shared" si="8"/>
        <v>1.736341899995566</v>
      </c>
      <c r="J34">
        <v>0.11749999999999999</v>
      </c>
    </row>
    <row r="35" spans="1:12" x14ac:dyDescent="0.55000000000000004">
      <c r="A35" t="s">
        <v>116</v>
      </c>
      <c r="B35">
        <v>48</v>
      </c>
      <c r="C35">
        <v>0.36607696189892303</v>
      </c>
      <c r="D35">
        <v>3.6795689147058625E-3</v>
      </c>
      <c r="E35">
        <v>49</v>
      </c>
      <c r="F35">
        <v>242335.36729342464</v>
      </c>
      <c r="G35">
        <f t="shared" si="6"/>
        <v>11632097.630084382</v>
      </c>
      <c r="H35" s="67">
        <f t="shared" si="7"/>
        <v>11.632097630084383</v>
      </c>
      <c r="I35" s="67">
        <f t="shared" si="8"/>
        <v>1.3663018229473307</v>
      </c>
      <c r="J35">
        <v>0.11749999999999999</v>
      </c>
    </row>
    <row r="36" spans="1:12" x14ac:dyDescent="0.55000000000000004">
      <c r="A36" t="s">
        <v>117</v>
      </c>
      <c r="B36">
        <v>30</v>
      </c>
      <c r="C36">
        <v>5.6482027965772195E-2</v>
      </c>
      <c r="D36">
        <v>2.1370070241027031E-3</v>
      </c>
      <c r="E36">
        <v>124</v>
      </c>
      <c r="F36">
        <v>177091.22994519494</v>
      </c>
      <c r="G36">
        <f t="shared" si="6"/>
        <v>5312736.8983558482</v>
      </c>
      <c r="H36" s="67">
        <f t="shared" si="7"/>
        <v>5.3127368983558485</v>
      </c>
      <c r="I36" s="67">
        <f t="shared" si="8"/>
        <v>0.62403208259613674</v>
      </c>
      <c r="J36">
        <v>0.11749999999999999</v>
      </c>
    </row>
    <row r="37" spans="1:12" x14ac:dyDescent="0.55000000000000004">
      <c r="A37" t="s">
        <v>118</v>
      </c>
      <c r="B37">
        <v>52</v>
      </c>
      <c r="C37">
        <v>9.7902181807338479E-2</v>
      </c>
      <c r="D37">
        <v>3.7041455084446851E-3</v>
      </c>
      <c r="E37">
        <v>124</v>
      </c>
      <c r="F37">
        <v>177091.22994519494</v>
      </c>
      <c r="G37">
        <f t="shared" si="6"/>
        <v>9208743.9571501371</v>
      </c>
      <c r="H37" s="67">
        <f t="shared" si="7"/>
        <v>9.208743957150137</v>
      </c>
      <c r="I37" s="67">
        <f t="shared" si="8"/>
        <v>1.0816556098333037</v>
      </c>
      <c r="J37">
        <v>0.11749999999999999</v>
      </c>
    </row>
    <row r="38" spans="1:12" x14ac:dyDescent="0.55000000000000004">
      <c r="A38" t="s">
        <v>119</v>
      </c>
      <c r="B38">
        <v>94</v>
      </c>
      <c r="C38">
        <v>0.17697702095941956</v>
      </c>
      <c r="D38">
        <v>6.6959553421884694E-3</v>
      </c>
      <c r="E38">
        <v>124</v>
      </c>
      <c r="F38">
        <v>177091.22994519494</v>
      </c>
      <c r="G38">
        <f t="shared" si="6"/>
        <v>16646575.614848323</v>
      </c>
      <c r="H38" s="67">
        <f t="shared" si="7"/>
        <v>16.646575614848324</v>
      </c>
      <c r="I38" s="67">
        <f t="shared" si="8"/>
        <v>1.9553005254678948</v>
      </c>
      <c r="J38">
        <v>0.11749999999999999</v>
      </c>
    </row>
    <row r="39" spans="1:12" x14ac:dyDescent="0.55000000000000004">
      <c r="A39" t="s">
        <v>120</v>
      </c>
      <c r="B39">
        <v>36</v>
      </c>
      <c r="C39">
        <v>6.777843355892664E-2</v>
      </c>
      <c r="D39">
        <v>2.5644084289232435E-3</v>
      </c>
      <c r="E39">
        <v>124</v>
      </c>
      <c r="F39">
        <v>177091.22994519494</v>
      </c>
      <c r="G39">
        <f t="shared" si="6"/>
        <v>6375284.2780270176</v>
      </c>
      <c r="H39" s="67">
        <f t="shared" si="7"/>
        <v>6.375284278027018</v>
      </c>
      <c r="I39" s="67">
        <f t="shared" si="8"/>
        <v>0.74883849911536404</v>
      </c>
      <c r="J39">
        <v>0.11749999999999999</v>
      </c>
    </row>
    <row r="40" spans="1:12" x14ac:dyDescent="0.55000000000000004">
      <c r="A40" s="71" t="s">
        <v>437</v>
      </c>
      <c r="B40" s="71">
        <v>15</v>
      </c>
      <c r="C40" s="71">
        <v>3.0918761124902702E-2</v>
      </c>
      <c r="D40" s="71">
        <v>7.7035475428903803E-4</v>
      </c>
      <c r="E40" s="71">
        <v>172</v>
      </c>
      <c r="F40" s="71">
        <v>177091.22994519494</v>
      </c>
      <c r="G40" s="71">
        <f t="shared" si="6"/>
        <v>2656368.4491779241</v>
      </c>
      <c r="H40" s="72">
        <f t="shared" si="7"/>
        <v>2.6563684491779243</v>
      </c>
      <c r="I40" s="72">
        <f t="shared" si="8"/>
        <v>0.31201604129806837</v>
      </c>
      <c r="J40" s="71">
        <v>0.11749999999999999</v>
      </c>
    </row>
    <row r="41" spans="1:12" x14ac:dyDescent="0.55000000000000004">
      <c r="A41" s="71" t="s">
        <v>438</v>
      </c>
      <c r="B41" s="71">
        <v>46</v>
      </c>
      <c r="C41" s="71">
        <v>9.4817534116368285E-2</v>
      </c>
      <c r="D41" s="71">
        <v>2.3624212464863834E-3</v>
      </c>
      <c r="E41" s="71">
        <v>172</v>
      </c>
      <c r="F41" s="71">
        <v>177091.22994519494</v>
      </c>
      <c r="G41" s="71">
        <f t="shared" si="6"/>
        <v>8146196.5774789667</v>
      </c>
      <c r="H41" s="72">
        <f t="shared" si="7"/>
        <v>8.1461965774789675</v>
      </c>
      <c r="I41" s="72">
        <f t="shared" si="8"/>
        <v>0.95684919331407636</v>
      </c>
      <c r="J41" s="71">
        <v>0.11749999999999999</v>
      </c>
    </row>
    <row r="42" spans="1:12" x14ac:dyDescent="0.55000000000000004">
      <c r="A42" s="96" t="s">
        <v>504</v>
      </c>
      <c r="B42" s="96">
        <v>14</v>
      </c>
      <c r="C42" s="96">
        <f>$C$6/$B$6*B42</f>
        <v>0.10677244722051922</v>
      </c>
      <c r="D42" s="96">
        <f>0.0000766576857230388*B42</f>
        <v>1.0732076001225431E-3</v>
      </c>
      <c r="E42" s="96">
        <v>49</v>
      </c>
      <c r="F42" s="96">
        <v>242335.36729342464</v>
      </c>
      <c r="G42" s="96">
        <f t="shared" si="6"/>
        <v>3392695.1421079449</v>
      </c>
      <c r="H42" s="96">
        <f t="shared" si="7"/>
        <v>3.3926951421079448</v>
      </c>
      <c r="I42" s="96">
        <f t="shared" si="8"/>
        <v>0.39850469835963809</v>
      </c>
      <c r="J42" s="96">
        <v>0.11749999999999999</v>
      </c>
      <c r="K42" s="96"/>
      <c r="L42" s="96"/>
    </row>
    <row r="43" spans="1:12" x14ac:dyDescent="0.55000000000000004">
      <c r="A43" s="96" t="s">
        <v>505</v>
      </c>
      <c r="B43" s="96">
        <v>8</v>
      </c>
      <c r="C43" s="96">
        <f t="shared" ref="C43:C45" si="12">$C$6/$B$6*B43</f>
        <v>6.1012826983153842E-2</v>
      </c>
      <c r="D43" s="96">
        <f t="shared" ref="D43:D45" si="13">0.0000766576857230388*B43</f>
        <v>6.1326148578431038E-4</v>
      </c>
      <c r="E43" s="96">
        <v>49</v>
      </c>
      <c r="F43" s="96">
        <v>242335.36729342464</v>
      </c>
      <c r="G43" s="96">
        <f t="shared" si="6"/>
        <v>1938682.9383473971</v>
      </c>
      <c r="H43" s="96">
        <f t="shared" si="7"/>
        <v>1.9386829383473971</v>
      </c>
      <c r="I43" s="96">
        <f t="shared" si="8"/>
        <v>0.22771697049122178</v>
      </c>
      <c r="J43" s="96">
        <v>0.11749999999999999</v>
      </c>
      <c r="K43" s="96"/>
      <c r="L43" s="96"/>
    </row>
    <row r="44" spans="1:12" x14ac:dyDescent="0.55000000000000004">
      <c r="A44" s="96" t="s">
        <v>506</v>
      </c>
      <c r="B44" s="96">
        <v>8</v>
      </c>
      <c r="C44" s="96">
        <f t="shared" si="12"/>
        <v>6.1012826983153842E-2</v>
      </c>
      <c r="D44" s="96">
        <f t="shared" si="13"/>
        <v>6.1326148578431038E-4</v>
      </c>
      <c r="E44" s="96">
        <v>49</v>
      </c>
      <c r="F44" s="96">
        <v>242335.36729342464</v>
      </c>
      <c r="G44" s="96">
        <f t="shared" si="6"/>
        <v>1938682.9383473971</v>
      </c>
      <c r="H44" s="96">
        <f t="shared" si="7"/>
        <v>1.9386829383473971</v>
      </c>
      <c r="I44" s="96">
        <f t="shared" si="8"/>
        <v>0.22771697049122178</v>
      </c>
      <c r="J44" s="96">
        <v>0.11749999999999999</v>
      </c>
      <c r="K44" s="96"/>
      <c r="L44" s="96"/>
    </row>
    <row r="45" spans="1:12" x14ac:dyDescent="0.55000000000000004">
      <c r="A45" s="96" t="s">
        <v>507</v>
      </c>
      <c r="B45" s="96">
        <v>15</v>
      </c>
      <c r="C45" s="96">
        <f t="shared" si="12"/>
        <v>0.11439905059341346</v>
      </c>
      <c r="D45" s="96">
        <f t="shared" si="13"/>
        <v>1.1498652858455819E-3</v>
      </c>
      <c r="E45" s="96">
        <v>49</v>
      </c>
      <c r="F45" s="96">
        <v>242335.36729342464</v>
      </c>
      <c r="G45" s="96">
        <f t="shared" si="6"/>
        <v>3635030.5094013698</v>
      </c>
      <c r="H45" s="96">
        <f t="shared" si="7"/>
        <v>3.63503050940137</v>
      </c>
      <c r="I45" s="96">
        <f t="shared" si="8"/>
        <v>0.4269693196710409</v>
      </c>
      <c r="J45" s="96">
        <v>0.11749999999999999</v>
      </c>
      <c r="K45" s="96"/>
      <c r="L45" s="96"/>
    </row>
    <row r="50" spans="1:1" x14ac:dyDescent="0.55000000000000004">
      <c r="A50" t="s">
        <v>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88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N7" sqref="N7"/>
    </sheetView>
  </sheetViews>
  <sheetFormatPr defaultRowHeight="14.4" x14ac:dyDescent="0.55000000000000004"/>
  <sheetData>
    <row r="1" spans="1:28" x14ac:dyDescent="0.55000000000000004">
      <c r="A1" s="26" t="s">
        <v>530</v>
      </c>
      <c r="B1" s="105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51"/>
      <c r="Y1" s="27"/>
      <c r="Z1" s="27"/>
      <c r="AA1" s="27"/>
      <c r="AB1" s="105"/>
    </row>
    <row r="2" spans="1:28" ht="86.4" x14ac:dyDescent="0.55000000000000004">
      <c r="A2" s="28" t="s">
        <v>75</v>
      </c>
      <c r="B2" s="106" t="s">
        <v>331</v>
      </c>
      <c r="C2" s="107" t="s">
        <v>140</v>
      </c>
      <c r="D2" s="107" t="s">
        <v>143</v>
      </c>
      <c r="E2" s="107" t="s">
        <v>141</v>
      </c>
      <c r="F2" s="107" t="s">
        <v>146</v>
      </c>
      <c r="G2" s="107" t="s">
        <v>319</v>
      </c>
      <c r="H2" s="36" t="s">
        <v>138</v>
      </c>
      <c r="I2" s="36" t="s">
        <v>139</v>
      </c>
      <c r="J2" s="107" t="s">
        <v>131</v>
      </c>
      <c r="K2" s="36" t="s">
        <v>148</v>
      </c>
      <c r="L2" s="36" t="s">
        <v>149</v>
      </c>
      <c r="M2" s="36" t="s">
        <v>150</v>
      </c>
      <c r="N2" s="36" t="s">
        <v>151</v>
      </c>
      <c r="O2" s="36" t="s">
        <v>152</v>
      </c>
      <c r="P2" s="36" t="s">
        <v>180</v>
      </c>
      <c r="Q2" s="36" t="s">
        <v>158</v>
      </c>
      <c r="R2" s="36" t="s">
        <v>184</v>
      </c>
      <c r="S2" s="108" t="s">
        <v>185</v>
      </c>
      <c r="T2" s="108" t="s">
        <v>186</v>
      </c>
      <c r="U2" s="107" t="s">
        <v>183</v>
      </c>
      <c r="V2" s="107" t="s">
        <v>132</v>
      </c>
      <c r="W2" s="107" t="s">
        <v>309</v>
      </c>
      <c r="X2" s="108" t="s">
        <v>133</v>
      </c>
      <c r="Y2" s="36" t="s">
        <v>160</v>
      </c>
      <c r="Z2" s="36" t="s">
        <v>161</v>
      </c>
      <c r="AA2" s="107" t="s">
        <v>172</v>
      </c>
      <c r="AB2" s="106" t="s">
        <v>1</v>
      </c>
    </row>
    <row r="3" spans="1:28" ht="28.8" x14ac:dyDescent="0.55000000000000004">
      <c r="A3" s="28"/>
      <c r="B3" s="28"/>
      <c r="C3" s="28" t="s">
        <v>145</v>
      </c>
      <c r="D3" s="27" t="s">
        <v>144</v>
      </c>
      <c r="E3" s="27" t="s">
        <v>142</v>
      </c>
      <c r="F3" s="27" t="s">
        <v>147</v>
      </c>
      <c r="G3" s="28" t="s">
        <v>318</v>
      </c>
      <c r="H3" s="36" t="s">
        <v>317</v>
      </c>
      <c r="I3" s="36" t="s">
        <v>329</v>
      </c>
      <c r="J3" s="28" t="s">
        <v>134</v>
      </c>
      <c r="K3" s="104" t="s">
        <v>156</v>
      </c>
      <c r="L3" s="104" t="s">
        <v>157</v>
      </c>
      <c r="M3" s="104" t="s">
        <v>323</v>
      </c>
      <c r="N3" s="104" t="s">
        <v>324</v>
      </c>
      <c r="O3" s="104" t="s">
        <v>325</v>
      </c>
      <c r="P3" s="36" t="s">
        <v>275</v>
      </c>
      <c r="Q3" s="104" t="s">
        <v>326</v>
      </c>
      <c r="R3" s="104" t="s">
        <v>327</v>
      </c>
      <c r="S3" s="28" t="s">
        <v>136</v>
      </c>
      <c r="T3" s="28" t="s">
        <v>137</v>
      </c>
      <c r="U3" s="27" t="s">
        <v>182</v>
      </c>
      <c r="V3" s="28" t="s">
        <v>389</v>
      </c>
      <c r="W3" s="28" t="s">
        <v>310</v>
      </c>
      <c r="X3" s="57" t="s">
        <v>135</v>
      </c>
      <c r="Y3" s="28" t="s">
        <v>173</v>
      </c>
      <c r="Z3" s="28" t="s">
        <v>162</v>
      </c>
      <c r="AA3" s="28" t="s">
        <v>174</v>
      </c>
      <c r="AB3" s="28" t="s">
        <v>1</v>
      </c>
    </row>
    <row r="4" spans="1:28" x14ac:dyDescent="0.55000000000000004">
      <c r="A4" s="8" t="s">
        <v>591</v>
      </c>
      <c r="B4" s="104" t="s">
        <v>155</v>
      </c>
      <c r="C4" s="27">
        <v>60</v>
      </c>
      <c r="D4" s="27">
        <v>57.09</v>
      </c>
      <c r="E4" s="27">
        <v>35.1</v>
      </c>
      <c r="F4" s="27">
        <v>40</v>
      </c>
      <c r="G4" s="27">
        <f>F4/365</f>
        <v>0.1095890410958904</v>
      </c>
      <c r="H4" s="27">
        <v>7.0000000000000007E-2</v>
      </c>
      <c r="I4" s="29">
        <v>0.82041095890410953</v>
      </c>
      <c r="J4" s="27" t="s">
        <v>159</v>
      </c>
      <c r="K4" s="27">
        <v>13232</v>
      </c>
      <c r="L4" s="27">
        <v>14744</v>
      </c>
      <c r="M4" s="27">
        <v>3162.5239005736134</v>
      </c>
      <c r="N4" s="27">
        <v>3523.9005736137665</v>
      </c>
      <c r="O4" s="27">
        <v>2585.7016530197538</v>
      </c>
      <c r="P4" s="27">
        <f>O4*[1]Par_Scalar!$C$4</f>
        <v>10254.892755876344</v>
      </c>
      <c r="Q4" s="29">
        <v>1.6937</v>
      </c>
      <c r="R4" s="29" t="s">
        <v>159</v>
      </c>
      <c r="S4" s="29">
        <f>(Q4/1000)*C4*12</f>
        <v>1.2194640000000001</v>
      </c>
      <c r="T4" s="27">
        <v>2.1</v>
      </c>
      <c r="U4" s="27" t="s">
        <v>159</v>
      </c>
      <c r="V4" s="27" t="s">
        <v>159</v>
      </c>
      <c r="W4" s="27" t="s">
        <v>159</v>
      </c>
      <c r="X4" s="51" t="s">
        <v>159</v>
      </c>
      <c r="Y4" s="27">
        <v>1970</v>
      </c>
      <c r="Z4" s="27">
        <v>2020</v>
      </c>
      <c r="AA4" s="27"/>
      <c r="AB4" s="104" t="s">
        <v>154</v>
      </c>
    </row>
    <row r="5" spans="1:28" x14ac:dyDescent="0.55000000000000004">
      <c r="A5" s="8" t="s">
        <v>592</v>
      </c>
      <c r="B5" s="104" t="s">
        <v>155</v>
      </c>
      <c r="C5" s="27">
        <v>65</v>
      </c>
      <c r="D5" s="27">
        <v>61.457500000000003</v>
      </c>
      <c r="E5" s="27">
        <v>35.4</v>
      </c>
      <c r="F5" s="27">
        <v>40</v>
      </c>
      <c r="G5" s="27">
        <f t="shared" ref="G5:G21" si="0">F5/365</f>
        <v>0.1095890410958904</v>
      </c>
      <c r="H5" s="27">
        <v>7.0000000000000007E-2</v>
      </c>
      <c r="I5" s="29">
        <v>0.82041095890410953</v>
      </c>
      <c r="J5" s="27" t="s">
        <v>159</v>
      </c>
      <c r="K5" s="27">
        <v>12549</v>
      </c>
      <c r="L5" s="27">
        <v>13278</v>
      </c>
      <c r="M5" s="27">
        <v>2999.2829827915871</v>
      </c>
      <c r="N5" s="27">
        <v>3173.5181644359463</v>
      </c>
      <c r="O5" s="27">
        <v>2762.578562559012</v>
      </c>
      <c r="P5" s="27">
        <f>O5*[1]Par_Scalar!$C$4</f>
        <v>10956.386579109041</v>
      </c>
      <c r="Q5" s="29">
        <v>1.6937</v>
      </c>
      <c r="R5" s="29" t="s">
        <v>159</v>
      </c>
      <c r="S5" s="29">
        <f t="shared" ref="S5:S21" si="1">Q5/1000*C5*12</f>
        <v>1.3210860000000002</v>
      </c>
      <c r="T5" s="27">
        <v>2.1</v>
      </c>
      <c r="U5" s="27" t="s">
        <v>159</v>
      </c>
      <c r="V5" s="27" t="s">
        <v>159</v>
      </c>
      <c r="W5" s="27" t="s">
        <v>159</v>
      </c>
      <c r="X5" s="51" t="s">
        <v>159</v>
      </c>
      <c r="Y5" s="27">
        <v>1972</v>
      </c>
      <c r="Z5" s="27">
        <v>2020</v>
      </c>
      <c r="AA5" s="27"/>
      <c r="AB5" s="104" t="s">
        <v>154</v>
      </c>
    </row>
    <row r="6" spans="1:28" x14ac:dyDescent="0.55000000000000004">
      <c r="A6" s="8" t="s">
        <v>593</v>
      </c>
      <c r="B6" s="104" t="s">
        <v>155</v>
      </c>
      <c r="C6" s="27">
        <v>68.5</v>
      </c>
      <c r="D6" s="27">
        <v>64.677700000000002</v>
      </c>
      <c r="E6" s="27">
        <v>36.5</v>
      </c>
      <c r="F6" s="27">
        <v>40</v>
      </c>
      <c r="G6" s="27">
        <f t="shared" si="0"/>
        <v>0.1095890410958904</v>
      </c>
      <c r="H6" s="27">
        <v>7.0000000000000007E-2</v>
      </c>
      <c r="I6" s="29">
        <v>0.82041095890410953</v>
      </c>
      <c r="J6" s="27" t="s">
        <v>159</v>
      </c>
      <c r="K6" s="27">
        <v>12056</v>
      </c>
      <c r="L6" s="27">
        <v>12714</v>
      </c>
      <c r="M6" s="27">
        <v>2881.4531548757168</v>
      </c>
      <c r="N6" s="27">
        <v>3038.7189292543021</v>
      </c>
      <c r="O6" s="27">
        <v>2677.7388430327214</v>
      </c>
      <c r="P6" s="27">
        <f>O6*[1]Par_Scalar!$C$4</f>
        <v>10619.912251467773</v>
      </c>
      <c r="Q6" s="29">
        <v>1.6937</v>
      </c>
      <c r="R6" s="29" t="s">
        <v>159</v>
      </c>
      <c r="S6" s="29">
        <f t="shared" si="1"/>
        <v>1.3922213999999999</v>
      </c>
      <c r="T6" s="27">
        <v>1.9</v>
      </c>
      <c r="U6" s="27" t="s">
        <v>159</v>
      </c>
      <c r="V6" s="27" t="s">
        <v>159</v>
      </c>
      <c r="W6" s="27" t="s">
        <v>159</v>
      </c>
      <c r="X6" s="51" t="s">
        <v>159</v>
      </c>
      <c r="Y6" s="27">
        <v>1973</v>
      </c>
      <c r="Z6" s="27">
        <v>2020</v>
      </c>
      <c r="AA6" s="27"/>
      <c r="AB6" s="104" t="s">
        <v>154</v>
      </c>
    </row>
    <row r="7" spans="1:28" x14ac:dyDescent="0.55000000000000004">
      <c r="A7" s="8" t="s">
        <v>594</v>
      </c>
      <c r="B7" s="104" t="s">
        <v>155</v>
      </c>
      <c r="C7" s="27">
        <v>68.5</v>
      </c>
      <c r="D7" s="27">
        <v>63.814599999999999</v>
      </c>
      <c r="E7" s="27">
        <v>63.814599999999999</v>
      </c>
      <c r="F7" s="27">
        <v>35.4</v>
      </c>
      <c r="G7" s="27">
        <f t="shared" si="0"/>
        <v>9.6986301369863012E-2</v>
      </c>
      <c r="H7" s="27">
        <v>7.0000000000000007E-2</v>
      </c>
      <c r="I7" s="29">
        <v>0.84780821917808213</v>
      </c>
      <c r="J7" s="27" t="s">
        <v>159</v>
      </c>
      <c r="K7" s="27">
        <v>11970</v>
      </c>
      <c r="L7" s="27">
        <v>12078</v>
      </c>
      <c r="M7" s="27">
        <v>2860.8986615678773</v>
      </c>
      <c r="N7" s="27">
        <v>2886.7112810707454</v>
      </c>
      <c r="O7" s="27">
        <v>2828.7403088055112</v>
      </c>
      <c r="P7" s="27">
        <f>O7*[1]Par_Scalar!$C$4</f>
        <v>11218.784064722659</v>
      </c>
      <c r="Q7" s="27">
        <v>1.6937</v>
      </c>
      <c r="R7" s="29" t="s">
        <v>159</v>
      </c>
      <c r="S7" s="29">
        <f t="shared" si="1"/>
        <v>1.3922213999999999</v>
      </c>
      <c r="T7" s="27">
        <v>2.2000000000000002</v>
      </c>
      <c r="U7" s="27" t="s">
        <v>159</v>
      </c>
      <c r="V7" s="27" t="s">
        <v>159</v>
      </c>
      <c r="W7" s="27" t="s">
        <v>159</v>
      </c>
      <c r="X7" s="51" t="s">
        <v>159</v>
      </c>
      <c r="Y7" s="27">
        <v>1976</v>
      </c>
      <c r="Z7" s="27">
        <v>2020</v>
      </c>
      <c r="AA7" s="27"/>
      <c r="AB7" s="104" t="s">
        <v>154</v>
      </c>
    </row>
    <row r="8" spans="1:28" x14ac:dyDescent="0.55000000000000004">
      <c r="A8" s="8" t="s">
        <v>595</v>
      </c>
      <c r="B8" s="104" t="s">
        <v>155</v>
      </c>
      <c r="C8" s="27">
        <v>20</v>
      </c>
      <c r="D8" s="27">
        <v>19.434000000000001</v>
      </c>
      <c r="E8" s="27">
        <v>19.434000000000001</v>
      </c>
      <c r="F8" s="27">
        <v>10</v>
      </c>
      <c r="G8" s="27">
        <f t="shared" si="0"/>
        <v>2.7397260273972601E-2</v>
      </c>
      <c r="H8" s="27">
        <v>0.08</v>
      </c>
      <c r="I8" s="29">
        <v>0.85150684931506859</v>
      </c>
      <c r="J8" s="27" t="s">
        <v>159</v>
      </c>
      <c r="K8" s="27">
        <v>9052</v>
      </c>
      <c r="L8" s="27">
        <v>9846</v>
      </c>
      <c r="M8" s="27">
        <v>2163.4799235181645</v>
      </c>
      <c r="N8" s="27">
        <v>2353.2504780114723</v>
      </c>
      <c r="O8" s="27">
        <v>1962.3239403791908</v>
      </c>
      <c r="P8" s="27">
        <f>O8*[1]Par_Scalar!$C$4</f>
        <v>7782.5767475438715</v>
      </c>
      <c r="Q8" s="27">
        <v>4.5751999999999997</v>
      </c>
      <c r="R8" s="29" t="s">
        <v>159</v>
      </c>
      <c r="S8" s="29">
        <f t="shared" si="1"/>
        <v>1.0980479999999999</v>
      </c>
      <c r="T8" s="27">
        <v>5.9</v>
      </c>
      <c r="U8" s="27" t="s">
        <v>159</v>
      </c>
      <c r="V8" s="27" t="s">
        <v>159</v>
      </c>
      <c r="W8" s="27" t="s">
        <v>159</v>
      </c>
      <c r="X8" s="51" t="s">
        <v>159</v>
      </c>
      <c r="Y8" s="27">
        <v>1985</v>
      </c>
      <c r="Z8" s="27"/>
      <c r="AA8" s="27"/>
      <c r="AB8" s="104" t="s">
        <v>163</v>
      </c>
    </row>
    <row r="9" spans="1:28" x14ac:dyDescent="0.55000000000000004">
      <c r="A9" s="8" t="s">
        <v>596</v>
      </c>
      <c r="B9" s="104" t="s">
        <v>155</v>
      </c>
      <c r="C9" s="27">
        <v>20</v>
      </c>
      <c r="D9" s="27">
        <v>19.434000000000001</v>
      </c>
      <c r="E9" s="27">
        <v>19.434000000000001</v>
      </c>
      <c r="F9" s="27">
        <v>10</v>
      </c>
      <c r="G9" s="27">
        <f t="shared" si="0"/>
        <v>2.7397260273972601E-2</v>
      </c>
      <c r="H9" s="27">
        <v>0.08</v>
      </c>
      <c r="I9" s="29">
        <v>0.85150684931506859</v>
      </c>
      <c r="J9" s="27" t="s">
        <v>159</v>
      </c>
      <c r="K9" s="27">
        <v>8950</v>
      </c>
      <c r="L9" s="27">
        <v>9636</v>
      </c>
      <c r="M9" s="27">
        <v>2139.1013384321222</v>
      </c>
      <c r="N9" s="27">
        <v>2303.059273422562</v>
      </c>
      <c r="O9" s="27">
        <v>1965.3066225211198</v>
      </c>
      <c r="P9" s="27">
        <f>O9*[1]Par_Scalar!$C$4</f>
        <v>7794.4060649187613</v>
      </c>
      <c r="Q9" s="27">
        <v>4.5751999999999997</v>
      </c>
      <c r="R9" s="29" t="s">
        <v>159</v>
      </c>
      <c r="S9" s="29">
        <f t="shared" si="1"/>
        <v>1.0980479999999999</v>
      </c>
      <c r="T9" s="27">
        <v>4.5</v>
      </c>
      <c r="U9" s="27" t="s">
        <v>159</v>
      </c>
      <c r="V9" s="27" t="s">
        <v>159</v>
      </c>
      <c r="W9" s="27" t="s">
        <v>159</v>
      </c>
      <c r="X9" s="51" t="s">
        <v>159</v>
      </c>
      <c r="Y9" s="27">
        <v>1985</v>
      </c>
      <c r="Z9" s="27"/>
      <c r="AA9" s="27"/>
      <c r="AB9" s="104" t="s">
        <v>163</v>
      </c>
    </row>
    <row r="10" spans="1:28" x14ac:dyDescent="0.55000000000000004">
      <c r="A10" s="8" t="s">
        <v>597</v>
      </c>
      <c r="B10" s="104" t="s">
        <v>165</v>
      </c>
      <c r="C10" s="27">
        <v>21.5</v>
      </c>
      <c r="D10" s="27">
        <v>21.40325</v>
      </c>
      <c r="E10" s="27">
        <v>21.40325</v>
      </c>
      <c r="F10" s="27">
        <v>9.8000000000000007</v>
      </c>
      <c r="G10" s="27">
        <f t="shared" si="0"/>
        <v>2.6849315068493154E-2</v>
      </c>
      <c r="H10" s="27">
        <v>0.05</v>
      </c>
      <c r="I10" s="29">
        <v>0.92260273972602735</v>
      </c>
      <c r="J10" s="27" t="s">
        <v>159</v>
      </c>
      <c r="K10" s="27">
        <v>14548</v>
      </c>
      <c r="L10" s="27">
        <v>20140</v>
      </c>
      <c r="M10" s="27">
        <v>3477.0554493307836</v>
      </c>
      <c r="N10" s="27">
        <v>4813.5755258126192</v>
      </c>
      <c r="O10" s="27">
        <v>2348.2426813974903</v>
      </c>
      <c r="P10" s="27">
        <f>O10*[1]Par_Scalar!$C$4</f>
        <v>9313.1304744224472</v>
      </c>
      <c r="Q10" s="27">
        <v>1.0482</v>
      </c>
      <c r="R10" s="29" t="s">
        <v>159</v>
      </c>
      <c r="S10" s="29">
        <f t="shared" si="1"/>
        <v>0.2704356</v>
      </c>
      <c r="T10" s="27">
        <v>3.6</v>
      </c>
      <c r="U10" s="27" t="s">
        <v>159</v>
      </c>
      <c r="V10" s="27" t="s">
        <v>159</v>
      </c>
      <c r="W10" s="27" t="s">
        <v>159</v>
      </c>
      <c r="X10" s="51" t="s">
        <v>159</v>
      </c>
      <c r="Y10" s="27">
        <v>1974</v>
      </c>
      <c r="Z10" s="27"/>
      <c r="AA10" s="27"/>
      <c r="AB10" s="104" t="s">
        <v>164</v>
      </c>
    </row>
    <row r="11" spans="1:28" x14ac:dyDescent="0.55000000000000004">
      <c r="A11" s="8" t="s">
        <v>598</v>
      </c>
      <c r="B11" s="104" t="s">
        <v>165</v>
      </c>
      <c r="C11" s="27">
        <v>32.5</v>
      </c>
      <c r="D11" s="27">
        <v>32.077500000000001</v>
      </c>
      <c r="E11" s="27">
        <v>32.077500000000001</v>
      </c>
      <c r="F11" s="27">
        <v>10.5</v>
      </c>
      <c r="G11" s="27">
        <f t="shared" si="0"/>
        <v>2.8767123287671233E-2</v>
      </c>
      <c r="H11" s="27">
        <v>0.05</v>
      </c>
      <c r="I11" s="29">
        <v>0.92260273972602735</v>
      </c>
      <c r="J11" s="27" t="s">
        <v>159</v>
      </c>
      <c r="K11" s="27">
        <v>13715</v>
      </c>
      <c r="L11" s="27">
        <v>21059</v>
      </c>
      <c r="M11" s="27">
        <v>3277.9636711281069</v>
      </c>
      <c r="N11" s="27">
        <v>5033.2217973231354</v>
      </c>
      <c r="O11" s="27">
        <v>2423.8234637339324</v>
      </c>
      <c r="P11" s="27">
        <f>O11*[1]Par_Scalar!$C$4</f>
        <v>9612.8838571687756</v>
      </c>
      <c r="Q11" s="27">
        <v>1.0482</v>
      </c>
      <c r="R11" s="29" t="s">
        <v>159</v>
      </c>
      <c r="S11" s="29">
        <f t="shared" si="1"/>
        <v>0.40879799999999999</v>
      </c>
      <c r="T11" s="27">
        <v>2.1</v>
      </c>
      <c r="U11" s="27" t="s">
        <v>159</v>
      </c>
      <c r="V11" s="27" t="s">
        <v>159</v>
      </c>
      <c r="W11" s="27" t="s">
        <v>159</v>
      </c>
      <c r="X11" s="51" t="s">
        <v>159</v>
      </c>
      <c r="Y11" s="27">
        <v>1993</v>
      </c>
      <c r="Z11" s="27"/>
      <c r="AA11" s="27"/>
      <c r="AB11" s="104" t="s">
        <v>164</v>
      </c>
    </row>
    <row r="12" spans="1:28" x14ac:dyDescent="0.55000000000000004">
      <c r="A12" s="8" t="s">
        <v>599</v>
      </c>
      <c r="B12" s="104" t="s">
        <v>165</v>
      </c>
      <c r="C12" s="27">
        <v>21.5</v>
      </c>
      <c r="D12" s="27">
        <v>21.457000000000001</v>
      </c>
      <c r="E12" s="27">
        <v>21.457000000000001</v>
      </c>
      <c r="F12" s="27">
        <v>10</v>
      </c>
      <c r="G12" s="27">
        <f t="shared" si="0"/>
        <v>2.7397260273972601E-2</v>
      </c>
      <c r="H12" s="27">
        <v>0.05</v>
      </c>
      <c r="I12" s="29">
        <v>0.92260273972602735</v>
      </c>
      <c r="J12" s="27" t="s">
        <v>159</v>
      </c>
      <c r="K12" s="27">
        <v>15694</v>
      </c>
      <c r="L12" s="27">
        <v>20400</v>
      </c>
      <c r="M12" s="27">
        <v>3750.9560229445506</v>
      </c>
      <c r="N12" s="27">
        <v>4875.7170172084125</v>
      </c>
      <c r="O12" s="27">
        <v>2769.2321909956445</v>
      </c>
      <c r="P12" s="27">
        <f>O12*[1]Par_Scalar!$C$4</f>
        <v>10982.774869488727</v>
      </c>
      <c r="Q12" s="27">
        <v>1.0482</v>
      </c>
      <c r="R12" s="29" t="s">
        <v>159</v>
      </c>
      <c r="S12" s="29">
        <f t="shared" si="1"/>
        <v>0.2704356</v>
      </c>
      <c r="T12" s="27">
        <v>2.1</v>
      </c>
      <c r="U12" s="27" t="s">
        <v>159</v>
      </c>
      <c r="V12" s="27" t="s">
        <v>159</v>
      </c>
      <c r="W12" s="27" t="s">
        <v>159</v>
      </c>
      <c r="X12" s="51" t="s">
        <v>159</v>
      </c>
      <c r="Y12" s="27">
        <v>1973</v>
      </c>
      <c r="Z12" s="27"/>
      <c r="AA12" s="27"/>
      <c r="AB12" s="104" t="s">
        <v>164</v>
      </c>
    </row>
    <row r="13" spans="1:28" x14ac:dyDescent="0.55000000000000004">
      <c r="A13" s="8" t="s">
        <v>600</v>
      </c>
      <c r="B13" s="104" t="s">
        <v>165</v>
      </c>
      <c r="C13" s="27">
        <v>18</v>
      </c>
      <c r="D13" s="27">
        <v>17.706600000000002</v>
      </c>
      <c r="E13" s="27">
        <v>17.706600000000002</v>
      </c>
      <c r="F13" s="27">
        <v>7.1</v>
      </c>
      <c r="G13" s="27">
        <f t="shared" si="0"/>
        <v>1.9452054794520546E-2</v>
      </c>
      <c r="H13" s="27">
        <v>0.05</v>
      </c>
      <c r="I13" s="29">
        <v>0.92260273972602735</v>
      </c>
      <c r="J13" s="27" t="s">
        <v>159</v>
      </c>
      <c r="K13" s="27">
        <v>16857</v>
      </c>
      <c r="L13" s="27">
        <v>21720</v>
      </c>
      <c r="M13" s="27">
        <v>4028.9196940726574</v>
      </c>
      <c r="N13" s="27">
        <v>5191.2045889101337</v>
      </c>
      <c r="O13" s="27">
        <v>3250.8925455664371</v>
      </c>
      <c r="P13" s="27">
        <f>O13*[1]Par_Scalar!$C$4</f>
        <v>12893.03983571649</v>
      </c>
      <c r="Q13" s="27">
        <v>1.0482</v>
      </c>
      <c r="R13" s="29" t="s">
        <v>159</v>
      </c>
      <c r="S13" s="29">
        <f t="shared" si="1"/>
        <v>0.22641119999999998</v>
      </c>
      <c r="T13" s="27">
        <v>6.9</v>
      </c>
      <c r="U13" s="27" t="s">
        <v>159</v>
      </c>
      <c r="V13" s="27" t="s">
        <v>159</v>
      </c>
      <c r="W13" s="27" t="s">
        <v>159</v>
      </c>
      <c r="X13" s="51" t="s">
        <v>159</v>
      </c>
      <c r="Y13" s="27">
        <v>1990</v>
      </c>
      <c r="Z13" s="27"/>
      <c r="AA13" s="27"/>
      <c r="AB13" s="104" t="s">
        <v>164</v>
      </c>
    </row>
    <row r="14" spans="1:28" x14ac:dyDescent="0.55000000000000004">
      <c r="A14" s="8" t="s">
        <v>601</v>
      </c>
      <c r="B14" s="104" t="s">
        <v>165</v>
      </c>
      <c r="C14" s="27">
        <v>18</v>
      </c>
      <c r="D14" s="27">
        <v>17.4924</v>
      </c>
      <c r="E14" s="27">
        <v>17.4924</v>
      </c>
      <c r="F14" s="27">
        <v>4.7</v>
      </c>
      <c r="G14" s="27">
        <f t="shared" si="0"/>
        <v>1.2876712328767123E-2</v>
      </c>
      <c r="H14" s="27">
        <v>0.05</v>
      </c>
      <c r="I14" s="29">
        <v>0.92260273972602735</v>
      </c>
      <c r="J14" s="27" t="s">
        <v>159</v>
      </c>
      <c r="K14" s="27">
        <v>17048</v>
      </c>
      <c r="L14" s="27">
        <v>25581</v>
      </c>
      <c r="M14" s="27">
        <v>4074.5697896749521</v>
      </c>
      <c r="N14" s="27">
        <v>6114.0057361376666</v>
      </c>
      <c r="O14" s="27">
        <v>3325.269506039765</v>
      </c>
      <c r="P14" s="27">
        <f>O14*[1]Par_Scalar!$C$4</f>
        <v>13188.018860953709</v>
      </c>
      <c r="Q14" s="27">
        <v>1.0482</v>
      </c>
      <c r="R14" s="29" t="s">
        <v>159</v>
      </c>
      <c r="S14" s="29">
        <f t="shared" si="1"/>
        <v>0.22641119999999998</v>
      </c>
      <c r="T14" s="27">
        <v>7.9</v>
      </c>
      <c r="U14" s="27" t="s">
        <v>159</v>
      </c>
      <c r="V14" s="27" t="s">
        <v>159</v>
      </c>
      <c r="W14" s="27" t="s">
        <v>159</v>
      </c>
      <c r="X14" s="51" t="s">
        <v>159</v>
      </c>
      <c r="Y14" s="27">
        <v>1990</v>
      </c>
      <c r="Z14" s="27"/>
      <c r="AA14" s="27"/>
      <c r="AB14" s="104" t="s">
        <v>164</v>
      </c>
    </row>
    <row r="15" spans="1:28" x14ac:dyDescent="0.55000000000000004">
      <c r="A15" s="8" t="s">
        <v>602</v>
      </c>
      <c r="B15" s="104" t="s">
        <v>165</v>
      </c>
      <c r="C15" s="27">
        <v>20</v>
      </c>
      <c r="D15" s="27">
        <v>19.718</v>
      </c>
      <c r="E15" s="27">
        <v>19.718</v>
      </c>
      <c r="F15" s="27">
        <v>5</v>
      </c>
      <c r="G15" s="27">
        <f t="shared" si="0"/>
        <v>1.3698630136986301E-2</v>
      </c>
      <c r="H15" s="27">
        <v>0.05</v>
      </c>
      <c r="I15" s="29">
        <v>0.92260273972602735</v>
      </c>
      <c r="J15" s="27" t="s">
        <v>159</v>
      </c>
      <c r="K15" s="27">
        <v>16900</v>
      </c>
      <c r="L15" s="27">
        <v>30001</v>
      </c>
      <c r="M15" s="27">
        <v>4039.1969407265774</v>
      </c>
      <c r="N15" s="27">
        <v>7170.4110898661565</v>
      </c>
      <c r="O15" s="27">
        <v>2975.4606487237302</v>
      </c>
      <c r="P15" s="27">
        <f>O15*[1]Par_Scalar!$C$4</f>
        <v>11800.676932838314</v>
      </c>
      <c r="Q15" s="27">
        <v>1.0482</v>
      </c>
      <c r="R15" s="29" t="s">
        <v>159</v>
      </c>
      <c r="S15" s="29">
        <f t="shared" si="1"/>
        <v>0.25156800000000001</v>
      </c>
      <c r="T15" s="79">
        <v>1.8985246918727329E-5</v>
      </c>
      <c r="U15" s="27" t="s">
        <v>159</v>
      </c>
      <c r="V15" s="27" t="s">
        <v>159</v>
      </c>
      <c r="W15" s="27" t="s">
        <v>159</v>
      </c>
      <c r="X15" s="51" t="s">
        <v>159</v>
      </c>
      <c r="Y15" s="27">
        <v>1992</v>
      </c>
      <c r="Z15" s="27"/>
      <c r="AA15" s="27"/>
      <c r="AB15" s="104" t="s">
        <v>164</v>
      </c>
    </row>
    <row r="16" spans="1:28" x14ac:dyDescent="0.55000000000000004">
      <c r="A16" s="76" t="s">
        <v>603</v>
      </c>
      <c r="B16" s="76" t="s">
        <v>175</v>
      </c>
      <c r="C16" s="75">
        <v>20</v>
      </c>
      <c r="D16" s="75">
        <v>19.718</v>
      </c>
      <c r="E16" s="75">
        <v>19.718</v>
      </c>
      <c r="F16" s="75">
        <v>5</v>
      </c>
      <c r="G16" s="75">
        <f t="shared" si="0"/>
        <v>1.3698630136986301E-2</v>
      </c>
      <c r="H16" s="75">
        <v>0.1</v>
      </c>
      <c r="I16" s="86">
        <v>0</v>
      </c>
      <c r="J16" s="75" t="s">
        <v>159</v>
      </c>
      <c r="K16" s="75">
        <v>12000</v>
      </c>
      <c r="L16" s="75">
        <v>20000</v>
      </c>
      <c r="M16" s="75">
        <v>2868.0688336520075</v>
      </c>
      <c r="N16" s="75">
        <v>4780.1147227533456</v>
      </c>
      <c r="O16" s="75">
        <v>2218.5084690979452</v>
      </c>
      <c r="P16" s="75">
        <f>O16*[1]Par_Scalar!$C$4</f>
        <v>8798.6045884424511</v>
      </c>
      <c r="Q16" s="75">
        <v>1.0482</v>
      </c>
      <c r="R16" s="77" t="s">
        <v>159</v>
      </c>
      <c r="S16" s="77">
        <f t="shared" si="1"/>
        <v>0.25156800000000001</v>
      </c>
      <c r="T16" s="75">
        <v>1</v>
      </c>
      <c r="U16" s="75" t="s">
        <v>159</v>
      </c>
      <c r="V16" s="75" t="s">
        <v>159</v>
      </c>
      <c r="W16" s="75" t="s">
        <v>159</v>
      </c>
      <c r="X16" s="78" t="s">
        <v>159</v>
      </c>
      <c r="Y16" s="75">
        <v>2001</v>
      </c>
      <c r="Z16" s="87">
        <v>2017</v>
      </c>
      <c r="AA16" s="75"/>
      <c r="AB16" s="76" t="s">
        <v>164</v>
      </c>
    </row>
    <row r="17" spans="1:28" x14ac:dyDescent="0.55000000000000004">
      <c r="A17" s="8" t="s">
        <v>604</v>
      </c>
      <c r="B17" s="104" t="s">
        <v>175</v>
      </c>
      <c r="C17" s="27">
        <v>120</v>
      </c>
      <c r="D17" s="27">
        <v>116.352</v>
      </c>
      <c r="E17" s="27">
        <v>116.352</v>
      </c>
      <c r="F17" s="27">
        <v>30</v>
      </c>
      <c r="G17" s="27">
        <f t="shared" si="0"/>
        <v>8.2191780821917804E-2</v>
      </c>
      <c r="H17" s="27">
        <v>0.04</v>
      </c>
      <c r="I17" s="29">
        <v>0.90520547945205476</v>
      </c>
      <c r="J17" s="27" t="s">
        <v>159</v>
      </c>
      <c r="K17" s="27">
        <v>8820</v>
      </c>
      <c r="L17" s="27">
        <v>11829</v>
      </c>
      <c r="M17" s="27">
        <v>2108.0305927342256</v>
      </c>
      <c r="N17" s="27">
        <v>2827.1988527724666</v>
      </c>
      <c r="O17" s="27">
        <v>1858.1805857726356</v>
      </c>
      <c r="P17" s="27">
        <f>O17*[1]Par_Scalar!$C$4</f>
        <v>7369.5442031742732</v>
      </c>
      <c r="Q17" s="27">
        <v>1.0482</v>
      </c>
      <c r="R17" s="29" t="s">
        <v>159</v>
      </c>
      <c r="S17" s="29">
        <f t="shared" si="1"/>
        <v>1.5094080000000001</v>
      </c>
      <c r="T17" s="27">
        <v>1.0482</v>
      </c>
      <c r="U17" s="27" t="s">
        <v>159</v>
      </c>
      <c r="V17" s="27" t="s">
        <v>159</v>
      </c>
      <c r="W17" s="27" t="s">
        <v>159</v>
      </c>
      <c r="X17" s="51" t="s">
        <v>159</v>
      </c>
      <c r="Y17" s="27">
        <v>2003</v>
      </c>
      <c r="Z17" s="27"/>
      <c r="AA17" s="27"/>
      <c r="AB17" s="104" t="s">
        <v>166</v>
      </c>
    </row>
    <row r="18" spans="1:28" x14ac:dyDescent="0.55000000000000004">
      <c r="A18" s="8" t="s">
        <v>605</v>
      </c>
      <c r="B18" s="104" t="s">
        <v>155</v>
      </c>
      <c r="C18" s="27">
        <v>60</v>
      </c>
      <c r="D18" s="27">
        <v>60</v>
      </c>
      <c r="E18" s="27">
        <v>30</v>
      </c>
      <c r="F18" s="27">
        <v>26</v>
      </c>
      <c r="G18" s="27">
        <f t="shared" si="0"/>
        <v>7.1232876712328766E-2</v>
      </c>
      <c r="H18" s="27">
        <v>0.05</v>
      </c>
      <c r="I18" s="27">
        <v>0.87876712328767115</v>
      </c>
      <c r="J18" s="27" t="s">
        <v>159</v>
      </c>
      <c r="K18" s="27">
        <v>7915</v>
      </c>
      <c r="L18" s="27">
        <v>8009</v>
      </c>
      <c r="M18" s="27">
        <v>1891.7304015296365</v>
      </c>
      <c r="N18" s="27">
        <v>1891.7304015296365</v>
      </c>
      <c r="O18" s="27">
        <v>1891.7304015296365</v>
      </c>
      <c r="P18" s="27">
        <f>O18*[1]Par_Scalar!$C$4</f>
        <v>7502.6027724665391</v>
      </c>
      <c r="Q18" s="27">
        <v>15.585000000000001</v>
      </c>
      <c r="R18" s="29" t="s">
        <v>159</v>
      </c>
      <c r="S18" s="85">
        <v>1.1000000000000001</v>
      </c>
      <c r="T18" s="51">
        <v>12.92</v>
      </c>
      <c r="U18" s="27" t="s">
        <v>159</v>
      </c>
      <c r="V18" s="27" t="s">
        <v>159</v>
      </c>
      <c r="W18" s="27" t="s">
        <v>159</v>
      </c>
      <c r="X18" s="51" t="s">
        <v>159</v>
      </c>
      <c r="Y18" s="27">
        <v>1998</v>
      </c>
      <c r="Z18" s="27">
        <v>2024</v>
      </c>
      <c r="AA18" s="27"/>
      <c r="AB18" s="104" t="s">
        <v>163</v>
      </c>
    </row>
    <row r="19" spans="1:28" x14ac:dyDescent="0.55000000000000004">
      <c r="A19" s="8" t="s">
        <v>606</v>
      </c>
      <c r="B19" s="104" t="s">
        <v>155</v>
      </c>
      <c r="C19" s="27">
        <v>124</v>
      </c>
      <c r="D19" s="27">
        <v>124.3</v>
      </c>
      <c r="E19" s="27">
        <v>3</v>
      </c>
      <c r="F19" s="27">
        <v>24</v>
      </c>
      <c r="G19" s="27">
        <f t="shared" si="0"/>
        <v>6.575342465753424E-2</v>
      </c>
      <c r="H19" s="27">
        <v>0.03</v>
      </c>
      <c r="I19" s="27">
        <v>0.90424657534246577</v>
      </c>
      <c r="J19" s="27" t="s">
        <v>159</v>
      </c>
      <c r="K19" s="27">
        <v>8615</v>
      </c>
      <c r="L19" s="27">
        <v>8615</v>
      </c>
      <c r="M19" s="27">
        <v>2059.034416826004</v>
      </c>
      <c r="N19" s="27">
        <v>2059.034416826004</v>
      </c>
      <c r="O19" s="27">
        <v>2059.034416826004</v>
      </c>
      <c r="P19" s="27">
        <f>O19*[1]Par_Scalar!$C$4</f>
        <v>8166.1304971319323</v>
      </c>
      <c r="Q19" s="27">
        <v>16.309999999999999</v>
      </c>
      <c r="R19" s="29" t="s">
        <v>159</v>
      </c>
      <c r="S19" s="29">
        <f>MAX(S4:S17)</f>
        <v>1.5094080000000001</v>
      </c>
      <c r="T19" s="27">
        <v>21.1</v>
      </c>
      <c r="U19" s="27" t="s">
        <v>159</v>
      </c>
      <c r="V19" s="27" t="s">
        <v>159</v>
      </c>
      <c r="W19" s="27" t="s">
        <v>159</v>
      </c>
      <c r="X19" s="51" t="s">
        <v>159</v>
      </c>
      <c r="Y19" s="27">
        <v>2006</v>
      </c>
      <c r="Z19" s="27">
        <v>2026</v>
      </c>
      <c r="AA19" s="27"/>
      <c r="AB19" s="104" t="s">
        <v>167</v>
      </c>
    </row>
    <row r="20" spans="1:28" x14ac:dyDescent="0.55000000000000004">
      <c r="A20" s="8" t="s">
        <v>607</v>
      </c>
      <c r="B20" s="104" t="s">
        <v>155</v>
      </c>
      <c r="C20" s="27">
        <v>65</v>
      </c>
      <c r="D20" s="27">
        <v>65.5</v>
      </c>
      <c r="E20" s="27">
        <v>3</v>
      </c>
      <c r="F20" s="27">
        <v>24</v>
      </c>
      <c r="G20" s="27">
        <f t="shared" si="0"/>
        <v>6.575342465753424E-2</v>
      </c>
      <c r="H20" s="27">
        <v>3.5000000000000003E-2</v>
      </c>
      <c r="I20" s="27">
        <v>0.89924657534246577</v>
      </c>
      <c r="J20" s="27" t="s">
        <v>159</v>
      </c>
      <c r="K20" s="27">
        <v>8569</v>
      </c>
      <c r="L20" s="27">
        <v>8569</v>
      </c>
      <c r="M20" s="27">
        <v>2048.0401529636711</v>
      </c>
      <c r="N20" s="27">
        <v>2048.0401529636711</v>
      </c>
      <c r="O20" s="27">
        <v>2048.0401529636711</v>
      </c>
      <c r="P20" s="27">
        <f>O20*[1]Par_Scalar!$C$4</f>
        <v>8122.52724665392</v>
      </c>
      <c r="Q20" s="27">
        <v>26.376000000000001</v>
      </c>
      <c r="R20" s="29" t="s">
        <v>159</v>
      </c>
      <c r="S20" s="29">
        <f>MAX(S4:S16)</f>
        <v>1.3922213999999999</v>
      </c>
      <c r="T20" s="27">
        <v>14.2</v>
      </c>
      <c r="U20" s="27" t="s">
        <v>159</v>
      </c>
      <c r="V20" s="27" t="s">
        <v>159</v>
      </c>
      <c r="W20" s="27" t="s">
        <v>159</v>
      </c>
      <c r="X20" s="51" t="s">
        <v>159</v>
      </c>
      <c r="Y20" s="27">
        <v>2012</v>
      </c>
      <c r="Z20" s="27">
        <v>2032</v>
      </c>
      <c r="AA20" s="27"/>
      <c r="AB20" s="104" t="s">
        <v>167</v>
      </c>
    </row>
    <row r="21" spans="1:28" x14ac:dyDescent="0.55000000000000004">
      <c r="A21" s="8" t="s">
        <v>608</v>
      </c>
      <c r="B21" s="104" t="s">
        <v>155</v>
      </c>
      <c r="C21" s="27">
        <v>0.4</v>
      </c>
      <c r="D21" s="27">
        <v>0.4</v>
      </c>
      <c r="E21" s="27"/>
      <c r="F21" s="27">
        <v>18</v>
      </c>
      <c r="G21" s="27">
        <f t="shared" si="0"/>
        <v>4.9315068493150684E-2</v>
      </c>
      <c r="H21" s="27">
        <v>0.05</v>
      </c>
      <c r="I21" s="27">
        <v>0.90068493150684925</v>
      </c>
      <c r="J21" s="27" t="s">
        <v>159</v>
      </c>
      <c r="K21" s="27">
        <v>9500</v>
      </c>
      <c r="L21" s="27">
        <v>8569</v>
      </c>
      <c r="M21" s="27">
        <v>2270.5544933078395</v>
      </c>
      <c r="N21" s="27">
        <v>2048.0401529636711</v>
      </c>
      <c r="O21" s="27">
        <v>2270.5544933078395</v>
      </c>
      <c r="P21" s="27">
        <f>O21*[1]Par_Scalar!$C$4</f>
        <v>9005.0191204588918</v>
      </c>
      <c r="Q21" s="27">
        <v>12.589</v>
      </c>
      <c r="R21" s="29" t="s">
        <v>159</v>
      </c>
      <c r="S21" s="29">
        <f t="shared" si="1"/>
        <v>6.0427200000000014E-2</v>
      </c>
      <c r="T21" s="27">
        <v>14.1821</v>
      </c>
      <c r="U21" s="27" t="s">
        <v>159</v>
      </c>
      <c r="V21" s="27" t="s">
        <v>159</v>
      </c>
      <c r="W21" s="27" t="s">
        <v>159</v>
      </c>
      <c r="X21" s="51" t="s">
        <v>159</v>
      </c>
      <c r="Y21" s="27">
        <v>1996</v>
      </c>
      <c r="Z21" s="27"/>
      <c r="AA21" s="27"/>
      <c r="AB21" s="104" t="s">
        <v>168</v>
      </c>
    </row>
    <row r="22" spans="1:28" x14ac:dyDescent="0.55000000000000004">
      <c r="A22" s="37" t="s">
        <v>609</v>
      </c>
      <c r="B22" s="16" t="s">
        <v>169</v>
      </c>
      <c r="C22" s="16">
        <v>6</v>
      </c>
      <c r="D22" s="16">
        <v>4.57</v>
      </c>
      <c r="E22" s="16"/>
      <c r="F22" s="16"/>
      <c r="G22" s="16"/>
      <c r="H22" s="16"/>
      <c r="I22" s="16" t="s">
        <v>159</v>
      </c>
      <c r="J22" s="16">
        <v>0.76</v>
      </c>
      <c r="K22" s="16" t="s">
        <v>159</v>
      </c>
      <c r="L22" s="16" t="s">
        <v>159</v>
      </c>
      <c r="M22" s="16" t="s">
        <v>159</v>
      </c>
      <c r="N22" s="16" t="s">
        <v>159</v>
      </c>
      <c r="O22" s="16" t="s">
        <v>159</v>
      </c>
      <c r="P22" s="16" t="s">
        <v>159</v>
      </c>
      <c r="Q22" s="50" t="s">
        <v>159</v>
      </c>
      <c r="R22" s="50">
        <v>14.3</v>
      </c>
      <c r="S22" s="50">
        <f>R22/1000*C22</f>
        <v>8.5800000000000001E-2</v>
      </c>
      <c r="T22" s="53">
        <v>0</v>
      </c>
      <c r="U22" s="16" t="s">
        <v>159</v>
      </c>
      <c r="V22" s="16" t="s">
        <v>159</v>
      </c>
      <c r="W22" s="16" t="s">
        <v>159</v>
      </c>
      <c r="X22" s="50" t="s">
        <v>159</v>
      </c>
      <c r="Y22" s="16"/>
      <c r="Z22" s="16"/>
      <c r="AA22" s="16">
        <v>40</v>
      </c>
      <c r="AB22" s="37" t="s">
        <v>169</v>
      </c>
    </row>
    <row r="23" spans="1:28" x14ac:dyDescent="0.55000000000000004">
      <c r="A23" s="37" t="s">
        <v>610</v>
      </c>
      <c r="B23" s="16" t="s">
        <v>169</v>
      </c>
      <c r="C23" s="16">
        <v>2.5</v>
      </c>
      <c r="D23" s="16">
        <v>1.94</v>
      </c>
      <c r="E23" s="16"/>
      <c r="F23" s="16"/>
      <c r="G23" s="16"/>
      <c r="H23" s="16"/>
      <c r="I23" s="16" t="s">
        <v>159</v>
      </c>
      <c r="J23" s="16">
        <v>0.78</v>
      </c>
      <c r="K23" s="16" t="s">
        <v>159</v>
      </c>
      <c r="L23" s="16" t="s">
        <v>159</v>
      </c>
      <c r="M23" s="16" t="s">
        <v>159</v>
      </c>
      <c r="N23" s="16" t="s">
        <v>159</v>
      </c>
      <c r="O23" s="16" t="s">
        <v>159</v>
      </c>
      <c r="P23" s="16" t="s">
        <v>159</v>
      </c>
      <c r="Q23" s="50" t="s">
        <v>159</v>
      </c>
      <c r="R23" s="50">
        <v>14.3</v>
      </c>
      <c r="S23" s="50">
        <f t="shared" ref="S23:S26" si="2">R23/1000*C23</f>
        <v>3.5750000000000004E-2</v>
      </c>
      <c r="T23" s="53">
        <v>0</v>
      </c>
      <c r="U23" s="16" t="s">
        <v>159</v>
      </c>
      <c r="V23" s="16" t="s">
        <v>159</v>
      </c>
      <c r="W23" s="16" t="s">
        <v>159</v>
      </c>
      <c r="X23" s="50" t="s">
        <v>159</v>
      </c>
      <c r="Y23" s="16"/>
      <c r="Z23" s="16"/>
      <c r="AA23" s="16">
        <v>17</v>
      </c>
      <c r="AB23" s="37" t="s">
        <v>169</v>
      </c>
    </row>
    <row r="24" spans="1:28" x14ac:dyDescent="0.55000000000000004">
      <c r="A24" s="37" t="s">
        <v>611</v>
      </c>
      <c r="B24" s="16" t="s">
        <v>169</v>
      </c>
      <c r="C24" s="16">
        <v>4.8</v>
      </c>
      <c r="D24" s="16">
        <v>3.2</v>
      </c>
      <c r="E24" s="16"/>
      <c r="F24" s="16"/>
      <c r="G24" s="16"/>
      <c r="H24" s="16"/>
      <c r="I24" s="16" t="s">
        <v>159</v>
      </c>
      <c r="J24" s="16">
        <v>0.67</v>
      </c>
      <c r="K24" s="16" t="s">
        <v>159</v>
      </c>
      <c r="L24" s="16" t="s">
        <v>159</v>
      </c>
      <c r="M24" s="16" t="s">
        <v>159</v>
      </c>
      <c r="N24" s="16" t="s">
        <v>159</v>
      </c>
      <c r="O24" s="16" t="s">
        <v>159</v>
      </c>
      <c r="P24" s="16" t="s">
        <v>159</v>
      </c>
      <c r="Q24" s="50" t="s">
        <v>159</v>
      </c>
      <c r="R24" s="50">
        <v>14.3</v>
      </c>
      <c r="S24" s="50">
        <f t="shared" si="2"/>
        <v>6.8639999999999993E-2</v>
      </c>
      <c r="T24" s="53">
        <v>0</v>
      </c>
      <c r="U24" s="16" t="s">
        <v>159</v>
      </c>
      <c r="V24" s="16" t="s">
        <v>159</v>
      </c>
      <c r="W24" s="16" t="s">
        <v>159</v>
      </c>
      <c r="X24" s="50" t="s">
        <v>159</v>
      </c>
      <c r="Y24" s="16"/>
      <c r="Z24" s="16"/>
      <c r="AA24" s="16">
        <v>28</v>
      </c>
      <c r="AB24" s="37" t="s">
        <v>169</v>
      </c>
    </row>
    <row r="25" spans="1:28" x14ac:dyDescent="0.55000000000000004">
      <c r="A25" s="37" t="s">
        <v>612</v>
      </c>
      <c r="B25" s="16" t="s">
        <v>169</v>
      </c>
      <c r="C25" s="16">
        <v>3.6</v>
      </c>
      <c r="D25" s="16">
        <v>2.69</v>
      </c>
      <c r="E25" s="16"/>
      <c r="F25" s="16"/>
      <c r="G25" s="16"/>
      <c r="H25" s="16"/>
      <c r="I25" s="16" t="s">
        <v>159</v>
      </c>
      <c r="J25" s="16">
        <v>0.75</v>
      </c>
      <c r="K25" s="16" t="s">
        <v>159</v>
      </c>
      <c r="L25" s="16" t="s">
        <v>159</v>
      </c>
      <c r="M25" s="16" t="s">
        <v>159</v>
      </c>
      <c r="N25" s="16" t="s">
        <v>159</v>
      </c>
      <c r="O25" s="16" t="s">
        <v>159</v>
      </c>
      <c r="P25" s="16" t="s">
        <v>159</v>
      </c>
      <c r="Q25" s="50" t="s">
        <v>159</v>
      </c>
      <c r="R25" s="50">
        <v>14.3</v>
      </c>
      <c r="S25" s="50">
        <f t="shared" si="2"/>
        <v>5.1480000000000005E-2</v>
      </c>
      <c r="T25" s="53">
        <v>0</v>
      </c>
      <c r="U25" s="16" t="s">
        <v>159</v>
      </c>
      <c r="V25" s="16" t="s">
        <v>159</v>
      </c>
      <c r="W25" s="16" t="s">
        <v>159</v>
      </c>
      <c r="X25" s="50" t="s">
        <v>159</v>
      </c>
      <c r="Y25" s="16"/>
      <c r="Z25" s="16"/>
      <c r="AA25" s="16">
        <v>23.6</v>
      </c>
      <c r="AB25" s="37" t="s">
        <v>169</v>
      </c>
    </row>
    <row r="26" spans="1:28" x14ac:dyDescent="0.55000000000000004">
      <c r="A26" s="37" t="s">
        <v>613</v>
      </c>
      <c r="B26" s="16" t="s">
        <v>169</v>
      </c>
      <c r="C26" s="16">
        <v>1.1000000000000001</v>
      </c>
      <c r="D26" s="16">
        <v>0.68</v>
      </c>
      <c r="E26" s="16"/>
      <c r="F26" s="16"/>
      <c r="G26" s="16"/>
      <c r="H26" s="16"/>
      <c r="I26" s="16" t="s">
        <v>159</v>
      </c>
      <c r="J26" s="16">
        <v>0.62</v>
      </c>
      <c r="K26" s="16" t="s">
        <v>159</v>
      </c>
      <c r="L26" s="16" t="s">
        <v>159</v>
      </c>
      <c r="M26" s="16" t="s">
        <v>159</v>
      </c>
      <c r="N26" s="16" t="s">
        <v>159</v>
      </c>
      <c r="O26" s="16" t="s">
        <v>159</v>
      </c>
      <c r="P26" s="16" t="s">
        <v>159</v>
      </c>
      <c r="Q26" s="50" t="s">
        <v>159</v>
      </c>
      <c r="R26" s="50">
        <v>14.3</v>
      </c>
      <c r="S26" s="50">
        <f t="shared" si="2"/>
        <v>1.5730000000000001E-2</v>
      </c>
      <c r="T26" s="53">
        <v>0</v>
      </c>
      <c r="U26" s="16" t="s">
        <v>159</v>
      </c>
      <c r="V26" s="16" t="s">
        <v>159</v>
      </c>
      <c r="W26" s="16" t="s">
        <v>159</v>
      </c>
      <c r="X26" s="50" t="s">
        <v>159</v>
      </c>
      <c r="Y26" s="16"/>
      <c r="Z26" s="16"/>
      <c r="AA26" s="16">
        <v>6</v>
      </c>
      <c r="AB26" s="37" t="s">
        <v>169</v>
      </c>
    </row>
    <row r="27" spans="1:28" x14ac:dyDescent="0.55000000000000004">
      <c r="A27" s="8" t="s">
        <v>614</v>
      </c>
      <c r="B27" s="27" t="s">
        <v>169</v>
      </c>
      <c r="C27" s="27">
        <v>0.8</v>
      </c>
      <c r="D27" s="27">
        <v>0.28999999999999998</v>
      </c>
      <c r="E27" s="27"/>
      <c r="F27" s="27"/>
      <c r="G27" s="27"/>
      <c r="H27" s="27"/>
      <c r="I27" s="27" t="s">
        <v>159</v>
      </c>
      <c r="J27" s="27">
        <v>0.36</v>
      </c>
      <c r="K27" s="27" t="s">
        <v>159</v>
      </c>
      <c r="L27" s="27" t="s">
        <v>159</v>
      </c>
      <c r="M27" s="27" t="s">
        <v>159</v>
      </c>
      <c r="N27" s="27" t="s">
        <v>159</v>
      </c>
      <c r="O27" s="27" t="s">
        <v>159</v>
      </c>
      <c r="P27" s="27" t="s">
        <v>159</v>
      </c>
      <c r="Q27" s="51" t="s">
        <v>159</v>
      </c>
      <c r="R27" s="51">
        <v>14.3</v>
      </c>
      <c r="S27" s="51">
        <f>R27/1000*C27</f>
        <v>1.1440000000000001E-2</v>
      </c>
      <c r="T27" s="54">
        <v>0</v>
      </c>
      <c r="U27" s="27" t="s">
        <v>159</v>
      </c>
      <c r="V27" s="27" t="s">
        <v>159</v>
      </c>
      <c r="W27" s="27" t="s">
        <v>159</v>
      </c>
      <c r="X27" s="51" t="s">
        <v>159</v>
      </c>
      <c r="Y27" s="27"/>
      <c r="Z27" s="27"/>
      <c r="AA27" s="27">
        <v>2.5</v>
      </c>
      <c r="AB27" s="104" t="s">
        <v>169</v>
      </c>
    </row>
    <row r="28" spans="1:28" x14ac:dyDescent="0.55000000000000004">
      <c r="A28" s="37" t="s">
        <v>615</v>
      </c>
      <c r="B28" s="16" t="s">
        <v>169</v>
      </c>
      <c r="C28" s="16">
        <v>4.0999999999999996</v>
      </c>
      <c r="D28" s="16">
        <v>3.31</v>
      </c>
      <c r="E28" s="16"/>
      <c r="F28" s="16"/>
      <c r="G28" s="16"/>
      <c r="H28" s="16"/>
      <c r="I28" s="16" t="s">
        <v>159</v>
      </c>
      <c r="J28" s="16">
        <v>0.81</v>
      </c>
      <c r="K28" s="16" t="s">
        <v>159</v>
      </c>
      <c r="L28" s="16" t="s">
        <v>159</v>
      </c>
      <c r="M28" s="16" t="s">
        <v>159</v>
      </c>
      <c r="N28" s="16" t="s">
        <v>159</v>
      </c>
      <c r="O28" s="16" t="s">
        <v>159</v>
      </c>
      <c r="P28" s="16" t="s">
        <v>159</v>
      </c>
      <c r="Q28" s="50" t="s">
        <v>159</v>
      </c>
      <c r="R28" s="50">
        <v>14.3</v>
      </c>
      <c r="S28" s="50">
        <f>R28/1000*C28</f>
        <v>5.8629999999999995E-2</v>
      </c>
      <c r="T28" s="53">
        <v>0</v>
      </c>
      <c r="U28" s="16" t="s">
        <v>159</v>
      </c>
      <c r="V28" s="16" t="s">
        <v>159</v>
      </c>
      <c r="W28" s="16" t="s">
        <v>159</v>
      </c>
      <c r="X28" s="50" t="s">
        <v>159</v>
      </c>
      <c r="Y28" s="16"/>
      <c r="Z28" s="16"/>
      <c r="AA28" s="16">
        <v>29</v>
      </c>
      <c r="AB28" s="37" t="s">
        <v>169</v>
      </c>
    </row>
    <row r="29" spans="1:28" x14ac:dyDescent="0.55000000000000004">
      <c r="A29" s="37" t="s">
        <v>616</v>
      </c>
      <c r="B29" s="16" t="s">
        <v>169</v>
      </c>
      <c r="C29" s="16">
        <v>6.4</v>
      </c>
      <c r="D29" s="16">
        <v>2.97</v>
      </c>
      <c r="E29" s="16"/>
      <c r="F29" s="16"/>
      <c r="G29" s="16"/>
      <c r="H29" s="16"/>
      <c r="I29" s="16" t="s">
        <v>159</v>
      </c>
      <c r="J29" s="16">
        <v>0.46</v>
      </c>
      <c r="K29" s="16" t="s">
        <v>159</v>
      </c>
      <c r="L29" s="16" t="s">
        <v>159</v>
      </c>
      <c r="M29" s="16" t="s">
        <v>159</v>
      </c>
      <c r="N29" s="16" t="s">
        <v>159</v>
      </c>
      <c r="O29" s="16" t="s">
        <v>159</v>
      </c>
      <c r="P29" s="16" t="s">
        <v>159</v>
      </c>
      <c r="Q29" s="50" t="s">
        <v>159</v>
      </c>
      <c r="R29" s="50">
        <v>14.3</v>
      </c>
      <c r="S29" s="50">
        <f>R29/1000*C29</f>
        <v>9.1520000000000004E-2</v>
      </c>
      <c r="T29" s="53">
        <v>0</v>
      </c>
      <c r="U29" s="16" t="s">
        <v>159</v>
      </c>
      <c r="V29" s="16" t="s">
        <v>159</v>
      </c>
      <c r="W29" s="16" t="s">
        <v>159</v>
      </c>
      <c r="X29" s="50" t="s">
        <v>159</v>
      </c>
      <c r="Y29" s="16">
        <v>2014</v>
      </c>
      <c r="Z29" s="16"/>
      <c r="AA29" s="16">
        <v>26</v>
      </c>
      <c r="AB29" s="37" t="s">
        <v>169</v>
      </c>
    </row>
    <row r="30" spans="1:28" x14ac:dyDescent="0.55000000000000004">
      <c r="A30" s="39" t="s">
        <v>617</v>
      </c>
      <c r="B30" s="38" t="s">
        <v>170</v>
      </c>
      <c r="C30" s="38">
        <v>3</v>
      </c>
      <c r="D30" s="38">
        <v>0.6</v>
      </c>
      <c r="E30" s="38"/>
      <c r="F30" s="38"/>
      <c r="G30" s="38"/>
      <c r="H30" s="38"/>
      <c r="I30" s="38" t="s">
        <v>159</v>
      </c>
      <c r="J30" s="38">
        <v>0.2</v>
      </c>
      <c r="K30" s="38" t="s">
        <v>159</v>
      </c>
      <c r="L30" s="38" t="s">
        <v>159</v>
      </c>
      <c r="M30" s="38" t="s">
        <v>159</v>
      </c>
      <c r="N30" s="38" t="s">
        <v>159</v>
      </c>
      <c r="O30" s="38" t="s">
        <v>159</v>
      </c>
      <c r="P30" s="38" t="s">
        <v>159</v>
      </c>
      <c r="Q30" s="49" t="s">
        <v>159</v>
      </c>
      <c r="R30" s="49">
        <f>39.55</f>
        <v>39.549999999999997</v>
      </c>
      <c r="S30" s="49">
        <f>R30/1000*C30</f>
        <v>0.11864999999999998</v>
      </c>
      <c r="T30" s="55">
        <v>0</v>
      </c>
      <c r="U30" s="38" t="s">
        <v>159</v>
      </c>
      <c r="V30" s="38" t="s">
        <v>159</v>
      </c>
      <c r="W30" s="38" t="s">
        <v>159</v>
      </c>
      <c r="X30" s="49" t="s">
        <v>159</v>
      </c>
      <c r="Y30" s="38">
        <v>2010</v>
      </c>
      <c r="Z30" s="38"/>
      <c r="AA30" s="38">
        <v>5.26</v>
      </c>
      <c r="AB30" s="39" t="s">
        <v>170</v>
      </c>
    </row>
    <row r="31" spans="1:28" x14ac:dyDescent="0.55000000000000004">
      <c r="A31" s="39" t="s">
        <v>618</v>
      </c>
      <c r="B31" s="38" t="s">
        <v>170</v>
      </c>
      <c r="C31" s="38">
        <v>38</v>
      </c>
      <c r="D31" s="38"/>
      <c r="E31" s="38"/>
      <c r="F31" s="38"/>
      <c r="G31" s="38"/>
      <c r="H31" s="38"/>
      <c r="I31" s="38" t="s">
        <v>159</v>
      </c>
      <c r="J31" s="38">
        <v>0.28999999999999998</v>
      </c>
      <c r="K31" s="38" t="s">
        <v>159</v>
      </c>
      <c r="L31" s="38" t="s">
        <v>159</v>
      </c>
      <c r="M31" s="38" t="s">
        <v>159</v>
      </c>
      <c r="N31" s="38" t="s">
        <v>159</v>
      </c>
      <c r="O31" s="38" t="s">
        <v>159</v>
      </c>
      <c r="P31" s="38" t="s">
        <v>159</v>
      </c>
      <c r="Q31" s="49" t="s">
        <v>159</v>
      </c>
      <c r="R31" s="49">
        <f t="shared" ref="R31:R33" si="3">39.55</f>
        <v>39.549999999999997</v>
      </c>
      <c r="S31" s="49">
        <f t="shared" ref="S31:S33" si="4">R31/1000*C31</f>
        <v>1.5028999999999999</v>
      </c>
      <c r="T31" s="55">
        <v>0</v>
      </c>
      <c r="U31" s="38" t="s">
        <v>159</v>
      </c>
      <c r="V31" s="38" t="s">
        <v>159</v>
      </c>
      <c r="W31" s="38" t="s">
        <v>159</v>
      </c>
      <c r="X31" s="49" t="s">
        <v>159</v>
      </c>
      <c r="Y31" s="38">
        <v>2011</v>
      </c>
      <c r="Z31" s="38">
        <v>2031</v>
      </c>
      <c r="AA31" s="38">
        <v>96.5</v>
      </c>
      <c r="AB31" s="39" t="s">
        <v>170</v>
      </c>
    </row>
    <row r="32" spans="1:28" x14ac:dyDescent="0.55000000000000004">
      <c r="A32" s="39" t="s">
        <v>619</v>
      </c>
      <c r="B32" s="38" t="s">
        <v>170</v>
      </c>
      <c r="C32" s="38">
        <v>34</v>
      </c>
      <c r="D32" s="38"/>
      <c r="E32" s="38"/>
      <c r="F32" s="38"/>
      <c r="G32" s="38"/>
      <c r="H32" s="38"/>
      <c r="I32" s="38" t="s">
        <v>159</v>
      </c>
      <c r="J32" s="38">
        <v>0.33</v>
      </c>
      <c r="K32" s="38" t="s">
        <v>159</v>
      </c>
      <c r="L32" s="38" t="s">
        <v>159</v>
      </c>
      <c r="M32" s="38" t="s">
        <v>159</v>
      </c>
      <c r="N32" s="38" t="s">
        <v>159</v>
      </c>
      <c r="O32" s="38" t="s">
        <v>159</v>
      </c>
      <c r="P32" s="38" t="s">
        <v>159</v>
      </c>
      <c r="Q32" s="49" t="s">
        <v>159</v>
      </c>
      <c r="R32" s="49">
        <f t="shared" si="3"/>
        <v>39.549999999999997</v>
      </c>
      <c r="S32" s="49">
        <f t="shared" si="4"/>
        <v>1.3446999999999998</v>
      </c>
      <c r="T32" s="55">
        <v>0</v>
      </c>
      <c r="U32" s="38" t="s">
        <v>159</v>
      </c>
      <c r="V32" s="38" t="s">
        <v>159</v>
      </c>
      <c r="W32" s="38" t="s">
        <v>159</v>
      </c>
      <c r="X32" s="49" t="s">
        <v>159</v>
      </c>
      <c r="Y32" s="38">
        <v>2016</v>
      </c>
      <c r="Z32" s="38">
        <v>2036</v>
      </c>
      <c r="AA32" s="38">
        <v>99.7</v>
      </c>
      <c r="AB32" s="39" t="s">
        <v>170</v>
      </c>
    </row>
    <row r="33" spans="1:28" x14ac:dyDescent="0.55000000000000004">
      <c r="A33" s="39" t="s">
        <v>620</v>
      </c>
      <c r="B33" s="38" t="s">
        <v>170</v>
      </c>
      <c r="C33" s="38">
        <v>24</v>
      </c>
      <c r="D33" s="38"/>
      <c r="E33" s="38"/>
      <c r="F33" s="38"/>
      <c r="G33" s="38"/>
      <c r="H33" s="38"/>
      <c r="I33" s="38" t="s">
        <v>159</v>
      </c>
      <c r="J33" s="38">
        <v>0.3</v>
      </c>
      <c r="K33" s="38" t="s">
        <v>159</v>
      </c>
      <c r="L33" s="38" t="s">
        <v>159</v>
      </c>
      <c r="M33" s="38" t="s">
        <v>159</v>
      </c>
      <c r="N33" s="38" t="s">
        <v>159</v>
      </c>
      <c r="O33" s="38" t="s">
        <v>159</v>
      </c>
      <c r="P33" s="38" t="s">
        <v>159</v>
      </c>
      <c r="Q33" s="49" t="s">
        <v>159</v>
      </c>
      <c r="R33" s="49">
        <f t="shared" si="3"/>
        <v>39.549999999999997</v>
      </c>
      <c r="S33" s="49">
        <f t="shared" si="4"/>
        <v>0.94919999999999982</v>
      </c>
      <c r="T33" s="55">
        <v>0</v>
      </c>
      <c r="U33" s="38" t="s">
        <v>159</v>
      </c>
      <c r="V33" s="38" t="s">
        <v>159</v>
      </c>
      <c r="W33" s="38" t="s">
        <v>159</v>
      </c>
      <c r="X33" s="49" t="s">
        <v>159</v>
      </c>
      <c r="Y33" s="38">
        <v>2016</v>
      </c>
      <c r="Z33" s="38">
        <v>2036</v>
      </c>
      <c r="AA33" s="38">
        <v>63.1</v>
      </c>
      <c r="AB33" s="39" t="s">
        <v>170</v>
      </c>
    </row>
    <row r="34" spans="1:28" x14ac:dyDescent="0.55000000000000004">
      <c r="A34" s="41" t="s">
        <v>621</v>
      </c>
      <c r="B34" s="40" t="s">
        <v>171</v>
      </c>
      <c r="C34" s="40">
        <v>24</v>
      </c>
      <c r="D34" s="40"/>
      <c r="E34" s="40"/>
      <c r="F34" s="40"/>
      <c r="G34" s="40"/>
      <c r="H34" s="40"/>
      <c r="I34" s="40" t="s">
        <v>159</v>
      </c>
      <c r="J34" s="40">
        <v>0.19</v>
      </c>
      <c r="K34" s="40" t="s">
        <v>159</v>
      </c>
      <c r="L34" s="40" t="s">
        <v>159</v>
      </c>
      <c r="M34" s="40" t="s">
        <v>159</v>
      </c>
      <c r="N34" s="40" t="s">
        <v>159</v>
      </c>
      <c r="O34" s="40" t="s">
        <v>159</v>
      </c>
      <c r="P34" s="40" t="s">
        <v>159</v>
      </c>
      <c r="Q34" s="52"/>
      <c r="R34" s="52">
        <v>27.75</v>
      </c>
      <c r="S34" s="52">
        <f>R34/1000*C34</f>
        <v>0.66600000000000004</v>
      </c>
      <c r="T34" s="56">
        <v>0</v>
      </c>
      <c r="U34" s="40"/>
      <c r="V34" s="40"/>
      <c r="W34" s="40"/>
      <c r="X34" s="52" t="s">
        <v>159</v>
      </c>
      <c r="Y34" s="40">
        <v>2016</v>
      </c>
      <c r="Z34" s="40">
        <v>2036</v>
      </c>
      <c r="AA34" s="40">
        <v>40.9</v>
      </c>
      <c r="AB34" s="41" t="s">
        <v>171</v>
      </c>
    </row>
    <row r="35" spans="1:28" x14ac:dyDescent="0.55000000000000004">
      <c r="A35" s="41" t="s">
        <v>153</v>
      </c>
      <c r="B35" s="40" t="s">
        <v>171</v>
      </c>
      <c r="C35" s="40">
        <v>37</v>
      </c>
      <c r="D35" s="40"/>
      <c r="E35" s="40"/>
      <c r="F35" s="40"/>
      <c r="G35" s="40"/>
      <c r="H35" s="40"/>
      <c r="I35" s="40" t="s">
        <v>159</v>
      </c>
      <c r="J35" s="40">
        <v>0.23119999999999999</v>
      </c>
      <c r="K35" s="40" t="s">
        <v>159</v>
      </c>
      <c r="L35" s="40" t="s">
        <v>159</v>
      </c>
      <c r="M35" s="40" t="s">
        <v>159</v>
      </c>
      <c r="N35" s="40" t="s">
        <v>159</v>
      </c>
      <c r="O35" s="40" t="s">
        <v>159</v>
      </c>
      <c r="P35" s="40" t="s">
        <v>159</v>
      </c>
      <c r="Q35" s="52"/>
      <c r="R35" s="52">
        <v>27.75</v>
      </c>
      <c r="S35" s="52">
        <f>R35/1000*C35</f>
        <v>1.0267500000000001</v>
      </c>
      <c r="T35" s="40">
        <v>0</v>
      </c>
      <c r="U35" s="52">
        <v>4183</v>
      </c>
      <c r="V35" s="52">
        <f>U35/1000*C35</f>
        <v>154.77099999999999</v>
      </c>
      <c r="W35" s="52">
        <f>-PMT(0.1,20,V35)</f>
        <v>18.179343585671685</v>
      </c>
      <c r="X35" s="52">
        <v>0.11749999999999999</v>
      </c>
      <c r="Y35" s="40">
        <v>2019</v>
      </c>
      <c r="Z35" s="40">
        <v>2039</v>
      </c>
      <c r="AA35" s="40">
        <v>74.94</v>
      </c>
      <c r="AB35" s="41" t="s">
        <v>171</v>
      </c>
    </row>
    <row r="36" spans="1:28" ht="28.8" x14ac:dyDescent="0.55000000000000004">
      <c r="A36" s="30" t="s">
        <v>72</v>
      </c>
      <c r="B36" s="30" t="s">
        <v>175</v>
      </c>
      <c r="C36" s="13">
        <v>100</v>
      </c>
      <c r="D36" s="13"/>
      <c r="E36" s="13"/>
      <c r="F36" s="13"/>
      <c r="G36" s="13">
        <v>8.2191780821917804E-2</v>
      </c>
      <c r="H36" s="13">
        <v>0.04</v>
      </c>
      <c r="I36" s="13">
        <v>0.92</v>
      </c>
      <c r="J36" s="13" t="s">
        <v>159</v>
      </c>
      <c r="K36" s="13" t="s">
        <v>159</v>
      </c>
      <c r="L36" s="13" t="s">
        <v>159</v>
      </c>
      <c r="M36" s="13" t="s">
        <v>159</v>
      </c>
      <c r="N36" s="13" t="s">
        <v>159</v>
      </c>
      <c r="O36" s="13" t="s">
        <v>159</v>
      </c>
      <c r="P36" s="13">
        <v>10000</v>
      </c>
      <c r="Q36" s="13"/>
      <c r="R36" s="13">
        <v>17.5</v>
      </c>
      <c r="S36" s="13">
        <f>R36/1000*C36</f>
        <v>1.7500000000000002</v>
      </c>
      <c r="T36" s="13">
        <v>3.5</v>
      </c>
      <c r="U36" s="13">
        <v>1101</v>
      </c>
      <c r="V36" s="13">
        <f t="shared" ref="V36:V88" si="5">(U36*1000*C36)/1000000</f>
        <v>110.1</v>
      </c>
      <c r="W36" s="13">
        <f>-PMT(0.1,20,V36)</f>
        <v>12.93230468745729</v>
      </c>
      <c r="X36" s="58">
        <v>0.11749999999999999</v>
      </c>
      <c r="Y36" s="13"/>
      <c r="Z36" s="13"/>
      <c r="AA36" s="13"/>
      <c r="AB36" s="30" t="s">
        <v>176</v>
      </c>
    </row>
    <row r="37" spans="1:28" ht="28.8" x14ac:dyDescent="0.55000000000000004">
      <c r="A37" s="30" t="s">
        <v>188</v>
      </c>
      <c r="B37" s="30" t="s">
        <v>175</v>
      </c>
      <c r="C37" s="13">
        <v>100</v>
      </c>
      <c r="D37" s="13"/>
      <c r="E37" s="13"/>
      <c r="F37" s="13"/>
      <c r="G37" s="13">
        <v>8.2191780821917804E-2</v>
      </c>
      <c r="H37" s="13">
        <v>0.04</v>
      </c>
      <c r="I37" s="13">
        <v>0.92</v>
      </c>
      <c r="J37" s="13" t="s">
        <v>159</v>
      </c>
      <c r="K37" s="13" t="s">
        <v>159</v>
      </c>
      <c r="L37" s="13" t="s">
        <v>159</v>
      </c>
      <c r="M37" s="13" t="s">
        <v>159</v>
      </c>
      <c r="N37" s="13" t="s">
        <v>159</v>
      </c>
      <c r="O37" s="13" t="s">
        <v>159</v>
      </c>
      <c r="P37" s="13">
        <v>10000</v>
      </c>
      <c r="Q37" s="13"/>
      <c r="R37" s="13">
        <v>17.5</v>
      </c>
      <c r="S37" s="13">
        <f>R37/1000*C37</f>
        <v>1.7500000000000002</v>
      </c>
      <c r="T37" s="13">
        <v>3.5</v>
      </c>
      <c r="U37" s="13">
        <v>1101</v>
      </c>
      <c r="V37" s="13">
        <f t="shared" si="5"/>
        <v>110.1</v>
      </c>
      <c r="W37" s="13">
        <f t="shared" ref="W37:W38" si="6">-PMT(0.1,20,V37)</f>
        <v>12.93230468745729</v>
      </c>
      <c r="X37" s="58">
        <v>0.11749999999999999</v>
      </c>
      <c r="Y37" s="13"/>
      <c r="Z37" s="13"/>
      <c r="AA37" s="13"/>
      <c r="AB37" s="30" t="s">
        <v>176</v>
      </c>
    </row>
    <row r="38" spans="1:28" ht="28.8" x14ac:dyDescent="0.55000000000000004">
      <c r="A38" s="30" t="s">
        <v>203</v>
      </c>
      <c r="B38" s="30" t="s">
        <v>175</v>
      </c>
      <c r="C38" s="13">
        <v>100</v>
      </c>
      <c r="D38" s="13"/>
      <c r="E38" s="13"/>
      <c r="F38" s="13"/>
      <c r="G38" s="13">
        <v>8.2191780821917804E-2</v>
      </c>
      <c r="H38" s="13">
        <v>0.04</v>
      </c>
      <c r="I38" s="13">
        <v>0.92</v>
      </c>
      <c r="J38" s="13" t="s">
        <v>159</v>
      </c>
      <c r="K38" s="13" t="s">
        <v>159</v>
      </c>
      <c r="L38" s="13" t="s">
        <v>159</v>
      </c>
      <c r="M38" s="13" t="s">
        <v>159</v>
      </c>
      <c r="N38" s="13" t="s">
        <v>159</v>
      </c>
      <c r="O38" s="13" t="s">
        <v>159</v>
      </c>
      <c r="P38" s="13">
        <v>10000</v>
      </c>
      <c r="Q38" s="13"/>
      <c r="R38" s="13">
        <v>17.5</v>
      </c>
      <c r="S38" s="13">
        <f>R38/1000*C38</f>
        <v>1.7500000000000002</v>
      </c>
      <c r="T38" s="13">
        <v>3.5</v>
      </c>
      <c r="U38" s="13">
        <v>1101</v>
      </c>
      <c r="V38" s="13">
        <f t="shared" si="5"/>
        <v>110.1</v>
      </c>
      <c r="W38" s="13">
        <f t="shared" si="6"/>
        <v>12.93230468745729</v>
      </c>
      <c r="X38" s="58">
        <v>0.11749999999999999</v>
      </c>
      <c r="Y38" s="13"/>
      <c r="Z38" s="13"/>
      <c r="AA38" s="13"/>
      <c r="AB38" s="30" t="s">
        <v>176</v>
      </c>
    </row>
    <row r="39" spans="1:28" ht="28.8" x14ac:dyDescent="0.55000000000000004">
      <c r="A39" s="31" t="s">
        <v>187</v>
      </c>
      <c r="B39" s="31" t="s">
        <v>175</v>
      </c>
      <c r="C39" s="15">
        <v>237</v>
      </c>
      <c r="D39" s="15"/>
      <c r="E39" s="15"/>
      <c r="F39" s="15"/>
      <c r="G39" s="15">
        <v>8.2191780821917804E-2</v>
      </c>
      <c r="H39" s="15">
        <v>0.04</v>
      </c>
      <c r="I39" s="15">
        <v>0.92</v>
      </c>
      <c r="J39" s="15" t="s">
        <v>159</v>
      </c>
      <c r="K39" s="15" t="s">
        <v>159</v>
      </c>
      <c r="L39" s="15" t="s">
        <v>159</v>
      </c>
      <c r="M39" s="15" t="s">
        <v>159</v>
      </c>
      <c r="N39" s="15" t="s">
        <v>159</v>
      </c>
      <c r="O39" s="15" t="s">
        <v>159</v>
      </c>
      <c r="P39" s="15">
        <v>9800</v>
      </c>
      <c r="Q39" s="15"/>
      <c r="R39" s="15">
        <v>6.8</v>
      </c>
      <c r="S39" s="15">
        <f t="shared" ref="S39:S77" si="7">R39/1000*C39</f>
        <v>1.6115999999999999</v>
      </c>
      <c r="T39" s="15">
        <v>10.7</v>
      </c>
      <c r="U39" s="15">
        <v>678</v>
      </c>
      <c r="V39" s="15">
        <f t="shared" si="5"/>
        <v>160.68600000000001</v>
      </c>
      <c r="W39" s="15">
        <f>-PMT(0.1,20,V39)</f>
        <v>18.874117266201292</v>
      </c>
      <c r="X39" s="59">
        <v>0.11749999999999999</v>
      </c>
      <c r="Y39" s="15"/>
      <c r="Z39" s="15"/>
      <c r="AA39" s="15"/>
      <c r="AB39" s="31" t="s">
        <v>202</v>
      </c>
    </row>
    <row r="40" spans="1:28" ht="28.8" x14ac:dyDescent="0.55000000000000004">
      <c r="A40" s="31" t="s">
        <v>189</v>
      </c>
      <c r="B40" s="31" t="s">
        <v>175</v>
      </c>
      <c r="C40" s="15">
        <v>237</v>
      </c>
      <c r="D40" s="15"/>
      <c r="E40" s="15"/>
      <c r="F40" s="15"/>
      <c r="G40" s="15">
        <v>8.2191780821917804E-2</v>
      </c>
      <c r="H40" s="15">
        <v>0.04</v>
      </c>
      <c r="I40" s="15">
        <v>0.92</v>
      </c>
      <c r="J40" s="15" t="s">
        <v>159</v>
      </c>
      <c r="K40" s="15" t="s">
        <v>159</v>
      </c>
      <c r="L40" s="15" t="s">
        <v>159</v>
      </c>
      <c r="M40" s="15" t="s">
        <v>159</v>
      </c>
      <c r="N40" s="15" t="s">
        <v>159</v>
      </c>
      <c r="O40" s="15" t="s">
        <v>159</v>
      </c>
      <c r="P40" s="15">
        <v>9800</v>
      </c>
      <c r="Q40" s="15"/>
      <c r="R40" s="15">
        <v>6.8</v>
      </c>
      <c r="S40" s="15">
        <f t="shared" si="7"/>
        <v>1.6115999999999999</v>
      </c>
      <c r="T40" s="15">
        <v>10.7</v>
      </c>
      <c r="U40" s="15">
        <v>678</v>
      </c>
      <c r="V40" s="15">
        <f t="shared" si="5"/>
        <v>160.68600000000001</v>
      </c>
      <c r="W40" s="15">
        <f t="shared" ref="W40:W41" si="8">-PMT(0.1,20,V40)</f>
        <v>18.874117266201292</v>
      </c>
      <c r="X40" s="59">
        <v>0.11749999999999999</v>
      </c>
      <c r="Y40" s="15"/>
      <c r="Z40" s="15"/>
      <c r="AA40" s="15"/>
      <c r="AB40" s="31" t="s">
        <v>202</v>
      </c>
    </row>
    <row r="41" spans="1:28" ht="28.8" x14ac:dyDescent="0.55000000000000004">
      <c r="A41" s="31" t="s">
        <v>190</v>
      </c>
      <c r="B41" s="31" t="s">
        <v>175</v>
      </c>
      <c r="C41" s="15">
        <v>237</v>
      </c>
      <c r="D41" s="15"/>
      <c r="E41" s="15"/>
      <c r="F41" s="15"/>
      <c r="G41" s="15">
        <v>8.2191780821917804E-2</v>
      </c>
      <c r="H41" s="15">
        <v>0.04</v>
      </c>
      <c r="I41" s="15">
        <v>0.92</v>
      </c>
      <c r="J41" s="15" t="s">
        <v>159</v>
      </c>
      <c r="K41" s="15" t="s">
        <v>159</v>
      </c>
      <c r="L41" s="15" t="s">
        <v>159</v>
      </c>
      <c r="M41" s="15" t="s">
        <v>159</v>
      </c>
      <c r="N41" s="15" t="s">
        <v>159</v>
      </c>
      <c r="O41" s="15" t="s">
        <v>159</v>
      </c>
      <c r="P41" s="15">
        <v>9800</v>
      </c>
      <c r="Q41" s="15"/>
      <c r="R41" s="15">
        <v>6.8</v>
      </c>
      <c r="S41" s="15">
        <f t="shared" si="7"/>
        <v>1.6115999999999999</v>
      </c>
      <c r="T41" s="15">
        <v>10.7</v>
      </c>
      <c r="U41" s="15">
        <v>678</v>
      </c>
      <c r="V41" s="15">
        <f t="shared" si="5"/>
        <v>160.68600000000001</v>
      </c>
      <c r="W41" s="15">
        <f t="shared" si="8"/>
        <v>18.874117266201292</v>
      </c>
      <c r="X41" s="59">
        <v>0.11749999999999999</v>
      </c>
      <c r="Y41" s="15"/>
      <c r="Z41" s="15"/>
      <c r="AA41" s="15"/>
      <c r="AB41" s="31" t="s">
        <v>202</v>
      </c>
    </row>
    <row r="42" spans="1:28" ht="28.8" x14ac:dyDescent="0.55000000000000004">
      <c r="A42" s="32" t="s">
        <v>191</v>
      </c>
      <c r="B42" s="32" t="s">
        <v>175</v>
      </c>
      <c r="C42" s="14">
        <v>120</v>
      </c>
      <c r="D42" s="14"/>
      <c r="E42" s="14"/>
      <c r="F42" s="14"/>
      <c r="G42" s="14">
        <v>8.2191780821917804E-2</v>
      </c>
      <c r="H42" s="14">
        <v>0.04</v>
      </c>
      <c r="I42" s="14">
        <v>0.92</v>
      </c>
      <c r="J42" s="14" t="s">
        <v>159</v>
      </c>
      <c r="K42" s="14" t="s">
        <v>159</v>
      </c>
      <c r="L42" s="14" t="s">
        <v>159</v>
      </c>
      <c r="M42" s="14" t="s">
        <v>159</v>
      </c>
      <c r="N42" s="14" t="s">
        <v>159</v>
      </c>
      <c r="O42" s="14" t="s">
        <v>159</v>
      </c>
      <c r="P42" s="14">
        <v>6600</v>
      </c>
      <c r="Q42" s="14"/>
      <c r="R42" s="14">
        <v>11</v>
      </c>
      <c r="S42" s="14">
        <f t="shared" si="7"/>
        <v>1.3199999999999998</v>
      </c>
      <c r="T42" s="14">
        <v>3.5</v>
      </c>
      <c r="U42" s="14">
        <v>978</v>
      </c>
      <c r="V42" s="14">
        <f t="shared" si="5"/>
        <v>117.36</v>
      </c>
      <c r="W42" s="14">
        <f>-PMT(0.1,20,V42)</f>
        <v>13.785061563305973</v>
      </c>
      <c r="X42" s="60">
        <v>0.11749999999999999</v>
      </c>
      <c r="Y42" s="14"/>
      <c r="Z42" s="14"/>
      <c r="AA42" s="14"/>
      <c r="AB42" s="32" t="s">
        <v>166</v>
      </c>
    </row>
    <row r="43" spans="1:28" ht="28.8" x14ac:dyDescent="0.55000000000000004">
      <c r="A43" s="32" t="s">
        <v>192</v>
      </c>
      <c r="B43" s="32" t="s">
        <v>175</v>
      </c>
      <c r="C43" s="14">
        <v>120</v>
      </c>
      <c r="D43" s="14"/>
      <c r="E43" s="14"/>
      <c r="F43" s="14"/>
      <c r="G43" s="14">
        <v>8.2191780821917804E-2</v>
      </c>
      <c r="H43" s="14">
        <v>0.04</v>
      </c>
      <c r="I43" s="14">
        <v>0.92</v>
      </c>
      <c r="J43" s="14" t="s">
        <v>159</v>
      </c>
      <c r="K43" s="14" t="s">
        <v>159</v>
      </c>
      <c r="L43" s="14" t="s">
        <v>159</v>
      </c>
      <c r="M43" s="14" t="s">
        <v>159</v>
      </c>
      <c r="N43" s="14" t="s">
        <v>159</v>
      </c>
      <c r="O43" s="14" t="s">
        <v>159</v>
      </c>
      <c r="P43" s="14">
        <v>6600</v>
      </c>
      <c r="Q43" s="14"/>
      <c r="R43" s="14">
        <v>11</v>
      </c>
      <c r="S43" s="14">
        <f t="shared" si="7"/>
        <v>1.3199999999999998</v>
      </c>
      <c r="T43" s="14">
        <v>3.5</v>
      </c>
      <c r="U43" s="14">
        <v>978</v>
      </c>
      <c r="V43" s="14">
        <f t="shared" si="5"/>
        <v>117.36</v>
      </c>
      <c r="W43" s="14">
        <f t="shared" ref="W43:W44" si="9">-PMT(0.1,20,V43)</f>
        <v>13.785061563305973</v>
      </c>
      <c r="X43" s="60">
        <v>0.11749999999999999</v>
      </c>
      <c r="Y43" s="14"/>
      <c r="Z43" s="14"/>
      <c r="AA43" s="14"/>
      <c r="AB43" s="32" t="s">
        <v>166</v>
      </c>
    </row>
    <row r="44" spans="1:28" ht="28.8" x14ac:dyDescent="0.55000000000000004">
      <c r="A44" s="32" t="s">
        <v>193</v>
      </c>
      <c r="B44" s="32" t="s">
        <v>175</v>
      </c>
      <c r="C44" s="14">
        <v>120</v>
      </c>
      <c r="D44" s="14"/>
      <c r="E44" s="14"/>
      <c r="F44" s="14"/>
      <c r="G44" s="14">
        <v>8.2191780821917804E-2</v>
      </c>
      <c r="H44" s="14">
        <v>0.04</v>
      </c>
      <c r="I44" s="14">
        <v>0.92</v>
      </c>
      <c r="J44" s="14" t="s">
        <v>159</v>
      </c>
      <c r="K44" s="14" t="s">
        <v>159</v>
      </c>
      <c r="L44" s="14" t="s">
        <v>159</v>
      </c>
      <c r="M44" s="14" t="s">
        <v>159</v>
      </c>
      <c r="N44" s="14" t="s">
        <v>159</v>
      </c>
      <c r="O44" s="14" t="s">
        <v>159</v>
      </c>
      <c r="P44" s="14">
        <v>6600</v>
      </c>
      <c r="Q44" s="14"/>
      <c r="R44" s="14">
        <v>11</v>
      </c>
      <c r="S44" s="14">
        <f t="shared" si="7"/>
        <v>1.3199999999999998</v>
      </c>
      <c r="T44" s="14">
        <v>3.5</v>
      </c>
      <c r="U44" s="14">
        <v>978</v>
      </c>
      <c r="V44" s="14">
        <f t="shared" si="5"/>
        <v>117.36</v>
      </c>
      <c r="W44" s="14">
        <f t="shared" si="9"/>
        <v>13.785061563305973</v>
      </c>
      <c r="X44" s="60">
        <v>0.11749999999999999</v>
      </c>
      <c r="Y44" s="14"/>
      <c r="Z44" s="14"/>
      <c r="AA44" s="14"/>
      <c r="AB44" s="32" t="s">
        <v>166</v>
      </c>
    </row>
    <row r="45" spans="1:28" ht="28.8" x14ac:dyDescent="0.55000000000000004">
      <c r="A45" s="33" t="s">
        <v>538</v>
      </c>
      <c r="B45" s="33" t="s">
        <v>175</v>
      </c>
      <c r="C45" s="17">
        <v>85</v>
      </c>
      <c r="D45" s="17"/>
      <c r="E45" s="17"/>
      <c r="F45" s="17"/>
      <c r="G45" s="17">
        <v>8.2191780821917804E-2</v>
      </c>
      <c r="H45" s="17">
        <v>0.04</v>
      </c>
      <c r="I45" s="17">
        <v>0.92</v>
      </c>
      <c r="J45" s="17" t="s">
        <v>159</v>
      </c>
      <c r="K45" s="17" t="s">
        <v>159</v>
      </c>
      <c r="L45" s="17" t="s">
        <v>159</v>
      </c>
      <c r="M45" s="17" t="s">
        <v>159</v>
      </c>
      <c r="N45" s="17" t="s">
        <v>159</v>
      </c>
      <c r="O45" s="17" t="s">
        <v>159</v>
      </c>
      <c r="P45" s="17">
        <v>8500</v>
      </c>
      <c r="Q45" s="17"/>
      <c r="R45" s="17">
        <v>6.9</v>
      </c>
      <c r="S45" s="17">
        <f>R45/1000*C45</f>
        <v>0.58650000000000002</v>
      </c>
      <c r="T45" s="17">
        <v>5.85</v>
      </c>
      <c r="U45" s="17">
        <v>1342</v>
      </c>
      <c r="V45" s="17">
        <f t="shared" si="5"/>
        <v>114.07</v>
      </c>
      <c r="W45" s="17">
        <f>-PMT(0.1,20,V45)</f>
        <v>13.398619397804296</v>
      </c>
      <c r="X45" s="61">
        <v>0.11749999999999999</v>
      </c>
      <c r="Y45" s="17"/>
      <c r="Z45" s="17"/>
      <c r="AA45" s="17"/>
      <c r="AB45" s="33" t="s">
        <v>181</v>
      </c>
    </row>
    <row r="46" spans="1:28" ht="28.8" x14ac:dyDescent="0.55000000000000004">
      <c r="A46" s="33" t="s">
        <v>194</v>
      </c>
      <c r="B46" s="33" t="s">
        <v>175</v>
      </c>
      <c r="C46" s="17">
        <v>85</v>
      </c>
      <c r="D46" s="17"/>
      <c r="E46" s="17"/>
      <c r="F46" s="17"/>
      <c r="G46" s="17">
        <v>8.2191780821917804E-2</v>
      </c>
      <c r="H46" s="17">
        <v>0.04</v>
      </c>
      <c r="I46" s="17">
        <v>0.92</v>
      </c>
      <c r="J46" s="17" t="s">
        <v>159</v>
      </c>
      <c r="K46" s="17" t="s">
        <v>159</v>
      </c>
      <c r="L46" s="17" t="s">
        <v>159</v>
      </c>
      <c r="M46" s="17" t="s">
        <v>159</v>
      </c>
      <c r="N46" s="17" t="s">
        <v>159</v>
      </c>
      <c r="O46" s="17" t="s">
        <v>159</v>
      </c>
      <c r="P46" s="17">
        <v>8500</v>
      </c>
      <c r="Q46" s="17"/>
      <c r="R46" s="17">
        <v>6.9</v>
      </c>
      <c r="S46" s="17">
        <f>R46/1000*C46</f>
        <v>0.58650000000000002</v>
      </c>
      <c r="T46" s="17">
        <v>5.85</v>
      </c>
      <c r="U46" s="17">
        <v>1342</v>
      </c>
      <c r="V46" s="17">
        <f t="shared" si="5"/>
        <v>114.07</v>
      </c>
      <c r="W46" s="17">
        <f t="shared" ref="W46:W47" si="10">-PMT(0.1,20,V46)</f>
        <v>13.398619397804296</v>
      </c>
      <c r="X46" s="61">
        <v>0.11749999999999999</v>
      </c>
      <c r="Y46" s="17"/>
      <c r="Z46" s="17"/>
      <c r="AA46" s="17"/>
      <c r="AB46" s="33" t="s">
        <v>181</v>
      </c>
    </row>
    <row r="47" spans="1:28" ht="28.8" x14ac:dyDescent="0.55000000000000004">
      <c r="A47" s="33" t="s">
        <v>195</v>
      </c>
      <c r="B47" s="33" t="s">
        <v>175</v>
      </c>
      <c r="C47" s="17">
        <v>85</v>
      </c>
      <c r="D47" s="17"/>
      <c r="E47" s="17"/>
      <c r="F47" s="17"/>
      <c r="G47" s="17">
        <v>8.2191780821917804E-2</v>
      </c>
      <c r="H47" s="17">
        <v>0.04</v>
      </c>
      <c r="I47" s="17">
        <v>0.92</v>
      </c>
      <c r="J47" s="17" t="s">
        <v>159</v>
      </c>
      <c r="K47" s="17" t="s">
        <v>159</v>
      </c>
      <c r="L47" s="17" t="s">
        <v>159</v>
      </c>
      <c r="M47" s="17" t="s">
        <v>159</v>
      </c>
      <c r="N47" s="17" t="s">
        <v>159</v>
      </c>
      <c r="O47" s="17" t="s">
        <v>159</v>
      </c>
      <c r="P47" s="17">
        <v>13500</v>
      </c>
      <c r="Q47" s="17"/>
      <c r="R47" s="17">
        <v>6.9</v>
      </c>
      <c r="S47" s="17">
        <f>R47/1000*C47</f>
        <v>0.58650000000000002</v>
      </c>
      <c r="T47" s="17">
        <v>5.85</v>
      </c>
      <c r="U47" s="17">
        <v>1342</v>
      </c>
      <c r="V47" s="17">
        <f t="shared" si="5"/>
        <v>114.07</v>
      </c>
      <c r="W47" s="17">
        <f t="shared" si="10"/>
        <v>13.398619397804296</v>
      </c>
      <c r="X47" s="61">
        <v>0.11749999999999999</v>
      </c>
      <c r="Y47" s="17"/>
      <c r="Z47" s="17"/>
      <c r="AA47" s="17"/>
      <c r="AB47" s="33" t="s">
        <v>181</v>
      </c>
    </row>
    <row r="48" spans="1:28" ht="28.8" x14ac:dyDescent="0.55000000000000004">
      <c r="A48" s="34" t="s">
        <v>539</v>
      </c>
      <c r="B48" s="34" t="s">
        <v>177</v>
      </c>
      <c r="C48" s="18">
        <v>50</v>
      </c>
      <c r="D48" s="18"/>
      <c r="E48" s="18"/>
      <c r="F48" s="18"/>
      <c r="G48" s="18"/>
      <c r="H48" s="18"/>
      <c r="I48" s="18"/>
      <c r="J48" s="18"/>
      <c r="K48" s="18" t="s">
        <v>159</v>
      </c>
      <c r="L48" s="18" t="s">
        <v>159</v>
      </c>
      <c r="M48" s="18" t="s">
        <v>159</v>
      </c>
      <c r="N48" s="18" t="s">
        <v>159</v>
      </c>
      <c r="O48" s="18" t="s">
        <v>159</v>
      </c>
      <c r="P48" s="18">
        <v>13500</v>
      </c>
      <c r="Q48" s="18"/>
      <c r="R48" s="18">
        <v>110</v>
      </c>
      <c r="S48" s="18">
        <f t="shared" si="7"/>
        <v>5.5</v>
      </c>
      <c r="T48" s="18">
        <f>T45</f>
        <v>5.85</v>
      </c>
      <c r="U48" s="18">
        <v>4985</v>
      </c>
      <c r="V48" s="18">
        <f t="shared" si="5"/>
        <v>249.25</v>
      </c>
      <c r="W48" s="18">
        <f>-PMT(0.1,20,V48)</f>
        <v>29.276811474557036</v>
      </c>
      <c r="X48" s="62">
        <v>0.11749999999999999</v>
      </c>
      <c r="Y48" s="18"/>
      <c r="Z48" s="18"/>
      <c r="AA48" s="18"/>
      <c r="AB48" s="34" t="s">
        <v>177</v>
      </c>
    </row>
    <row r="49" spans="1:28" ht="28.8" x14ac:dyDescent="0.55000000000000004">
      <c r="A49" s="34" t="s">
        <v>196</v>
      </c>
      <c r="B49" s="34" t="s">
        <v>177</v>
      </c>
      <c r="C49" s="18">
        <v>50</v>
      </c>
      <c r="D49" s="18"/>
      <c r="E49" s="18"/>
      <c r="F49" s="18"/>
      <c r="G49" s="18"/>
      <c r="H49" s="18"/>
      <c r="I49" s="18"/>
      <c r="J49" s="18"/>
      <c r="K49" s="18" t="s">
        <v>159</v>
      </c>
      <c r="L49" s="18" t="s">
        <v>159</v>
      </c>
      <c r="M49" s="18" t="s">
        <v>159</v>
      </c>
      <c r="N49" s="18" t="s">
        <v>159</v>
      </c>
      <c r="O49" s="18" t="s">
        <v>159</v>
      </c>
      <c r="P49" s="18">
        <v>13500</v>
      </c>
      <c r="Q49" s="18"/>
      <c r="R49" s="18">
        <v>110</v>
      </c>
      <c r="S49" s="18">
        <f t="shared" si="7"/>
        <v>5.5</v>
      </c>
      <c r="T49" s="18">
        <f>T36</f>
        <v>3.5</v>
      </c>
      <c r="U49" s="18">
        <v>4985</v>
      </c>
      <c r="V49" s="18">
        <f t="shared" si="5"/>
        <v>249.25</v>
      </c>
      <c r="W49" s="18">
        <f t="shared" ref="W49:W51" si="11">-PMT(0.1,20,V49)</f>
        <v>29.276811474557036</v>
      </c>
      <c r="X49" s="62">
        <v>0.11749999999999999</v>
      </c>
      <c r="Y49" s="18"/>
      <c r="Z49" s="18"/>
      <c r="AA49" s="18"/>
      <c r="AB49" s="34" t="s">
        <v>177</v>
      </c>
    </row>
    <row r="50" spans="1:28" ht="28.8" x14ac:dyDescent="0.55000000000000004">
      <c r="A50" s="34" t="s">
        <v>197</v>
      </c>
      <c r="B50" s="34" t="s">
        <v>177</v>
      </c>
      <c r="C50" s="18">
        <v>50</v>
      </c>
      <c r="D50" s="18"/>
      <c r="E50" s="18"/>
      <c r="F50" s="18"/>
      <c r="G50" s="18"/>
      <c r="H50" s="18"/>
      <c r="I50" s="18"/>
      <c r="J50" s="18"/>
      <c r="K50" s="18" t="s">
        <v>159</v>
      </c>
      <c r="L50" s="18" t="s">
        <v>159</v>
      </c>
      <c r="M50" s="18" t="s">
        <v>159</v>
      </c>
      <c r="N50" s="18" t="s">
        <v>159</v>
      </c>
      <c r="O50" s="18" t="s">
        <v>159</v>
      </c>
      <c r="P50" s="18">
        <v>13500</v>
      </c>
      <c r="Q50" s="18"/>
      <c r="R50" s="18">
        <v>110</v>
      </c>
      <c r="S50" s="18">
        <f t="shared" si="7"/>
        <v>5.5</v>
      </c>
      <c r="T50" s="18">
        <f>T37</f>
        <v>3.5</v>
      </c>
      <c r="U50" s="18">
        <v>4985</v>
      </c>
      <c r="V50" s="18">
        <f t="shared" si="5"/>
        <v>249.25</v>
      </c>
      <c r="W50" s="18">
        <f t="shared" si="11"/>
        <v>29.276811474557036</v>
      </c>
      <c r="X50" s="62">
        <v>0.11749999999999999</v>
      </c>
      <c r="Y50" s="18"/>
      <c r="Z50" s="18"/>
      <c r="AA50" s="18"/>
      <c r="AB50" s="34" t="s">
        <v>177</v>
      </c>
    </row>
    <row r="51" spans="1:28" ht="28.8" x14ac:dyDescent="0.55000000000000004">
      <c r="A51" s="34" t="s">
        <v>198</v>
      </c>
      <c r="B51" s="34" t="s">
        <v>177</v>
      </c>
      <c r="C51" s="18">
        <v>50</v>
      </c>
      <c r="D51" s="18"/>
      <c r="E51" s="18"/>
      <c r="F51" s="18"/>
      <c r="G51" s="18"/>
      <c r="H51" s="18"/>
      <c r="I51" s="18"/>
      <c r="J51" s="18"/>
      <c r="K51" s="18" t="s">
        <v>159</v>
      </c>
      <c r="L51" s="18" t="s">
        <v>159</v>
      </c>
      <c r="M51" s="18" t="s">
        <v>159</v>
      </c>
      <c r="N51" s="18" t="s">
        <v>159</v>
      </c>
      <c r="O51" s="18" t="s">
        <v>159</v>
      </c>
      <c r="P51" s="18">
        <v>13500</v>
      </c>
      <c r="Q51" s="18"/>
      <c r="R51" s="18">
        <v>110</v>
      </c>
      <c r="S51" s="18">
        <f t="shared" si="7"/>
        <v>5.5</v>
      </c>
      <c r="T51" s="18">
        <f>T38</f>
        <v>3.5</v>
      </c>
      <c r="U51" s="18">
        <v>4985</v>
      </c>
      <c r="V51" s="18">
        <f t="shared" si="5"/>
        <v>249.25</v>
      </c>
      <c r="W51" s="18">
        <f t="shared" si="11"/>
        <v>29.276811474557036</v>
      </c>
      <c r="X51" s="62">
        <v>0.11749999999999999</v>
      </c>
      <c r="Y51" s="18"/>
      <c r="Z51" s="18"/>
      <c r="AA51" s="18"/>
      <c r="AB51" s="34" t="s">
        <v>177</v>
      </c>
    </row>
    <row r="52" spans="1:28" ht="28.8" x14ac:dyDescent="0.55000000000000004">
      <c r="A52" s="35" t="s">
        <v>540</v>
      </c>
      <c r="B52" s="19" t="s">
        <v>170</v>
      </c>
      <c r="C52" s="19">
        <v>50</v>
      </c>
      <c r="D52" s="19"/>
      <c r="E52" s="19"/>
      <c r="F52" s="19"/>
      <c r="G52" s="19"/>
      <c r="H52" s="19"/>
      <c r="I52" s="19" t="s">
        <v>159</v>
      </c>
      <c r="J52" s="19">
        <f>AVERAGE(0.29,0.33,0.3)</f>
        <v>0.30666666666666664</v>
      </c>
      <c r="K52" s="19" t="s">
        <v>159</v>
      </c>
      <c r="L52" s="19" t="s">
        <v>159</v>
      </c>
      <c r="M52" s="19" t="s">
        <v>159</v>
      </c>
      <c r="N52" s="19" t="s">
        <v>159</v>
      </c>
      <c r="O52" s="19" t="s">
        <v>159</v>
      </c>
      <c r="P52" s="19" t="s">
        <v>159</v>
      </c>
      <c r="Q52" s="19"/>
      <c r="R52" s="19">
        <v>39.700000000000003</v>
      </c>
      <c r="S52" s="19">
        <f t="shared" si="7"/>
        <v>1.9850000000000003</v>
      </c>
      <c r="T52" s="19">
        <v>0</v>
      </c>
      <c r="U52" s="19">
        <v>1877</v>
      </c>
      <c r="V52" s="19">
        <f t="shared" si="5"/>
        <v>93.85</v>
      </c>
      <c r="W52" s="19">
        <f>-PMT(0.1,20,V52)</f>
        <v>11.023585784903423</v>
      </c>
      <c r="X52" s="63">
        <v>0.11749999999999999</v>
      </c>
      <c r="Y52" s="19"/>
      <c r="Z52" s="19"/>
      <c r="AA52" s="19"/>
      <c r="AB52" s="35" t="s">
        <v>178</v>
      </c>
    </row>
    <row r="53" spans="1:28" ht="28.8" x14ac:dyDescent="0.55000000000000004">
      <c r="A53" s="35" t="s">
        <v>199</v>
      </c>
      <c r="B53" s="19" t="s">
        <v>170</v>
      </c>
      <c r="C53" s="19">
        <v>50</v>
      </c>
      <c r="D53" s="19"/>
      <c r="E53" s="19"/>
      <c r="F53" s="19"/>
      <c r="G53" s="19"/>
      <c r="H53" s="19"/>
      <c r="I53" s="19" t="s">
        <v>159</v>
      </c>
      <c r="J53" s="19">
        <f>$J$52</f>
        <v>0.30666666666666664</v>
      </c>
      <c r="K53" s="19" t="s">
        <v>159</v>
      </c>
      <c r="L53" s="19" t="s">
        <v>159</v>
      </c>
      <c r="M53" s="19" t="s">
        <v>159</v>
      </c>
      <c r="N53" s="19" t="s">
        <v>159</v>
      </c>
      <c r="O53" s="19" t="s">
        <v>159</v>
      </c>
      <c r="P53" s="19" t="s">
        <v>159</v>
      </c>
      <c r="Q53" s="19"/>
      <c r="R53" s="19">
        <v>39.700000000000003</v>
      </c>
      <c r="S53" s="19">
        <f t="shared" si="7"/>
        <v>1.9850000000000003</v>
      </c>
      <c r="T53" s="19">
        <v>0</v>
      </c>
      <c r="U53" s="19">
        <v>1877</v>
      </c>
      <c r="V53" s="19">
        <f t="shared" si="5"/>
        <v>93.85</v>
      </c>
      <c r="W53" s="19">
        <f t="shared" ref="W53:W62" si="12">-PMT(0.1,20,V53)</f>
        <v>11.023585784903423</v>
      </c>
      <c r="X53" s="63">
        <v>0.11749999999999999</v>
      </c>
      <c r="Y53" s="19"/>
      <c r="Z53" s="19"/>
      <c r="AA53" s="19"/>
      <c r="AB53" s="35" t="s">
        <v>178</v>
      </c>
    </row>
    <row r="54" spans="1:28" ht="28.8" x14ac:dyDescent="0.55000000000000004">
      <c r="A54" s="35" t="s">
        <v>200</v>
      </c>
      <c r="B54" s="19" t="s">
        <v>170</v>
      </c>
      <c r="C54" s="19">
        <v>50</v>
      </c>
      <c r="D54" s="19"/>
      <c r="E54" s="19"/>
      <c r="F54" s="19"/>
      <c r="G54" s="19"/>
      <c r="H54" s="19"/>
      <c r="I54" s="19" t="s">
        <v>159</v>
      </c>
      <c r="J54" s="19">
        <f>$J$52</f>
        <v>0.30666666666666664</v>
      </c>
      <c r="K54" s="19" t="s">
        <v>159</v>
      </c>
      <c r="L54" s="19" t="s">
        <v>159</v>
      </c>
      <c r="M54" s="19" t="s">
        <v>159</v>
      </c>
      <c r="N54" s="19" t="s">
        <v>159</v>
      </c>
      <c r="O54" s="19" t="s">
        <v>159</v>
      </c>
      <c r="P54" s="19" t="s">
        <v>159</v>
      </c>
      <c r="Q54" s="19"/>
      <c r="R54" s="19">
        <v>39.700000000000003</v>
      </c>
      <c r="S54" s="19">
        <f t="shared" si="7"/>
        <v>1.9850000000000003</v>
      </c>
      <c r="T54" s="19">
        <v>0</v>
      </c>
      <c r="U54" s="19">
        <v>1877</v>
      </c>
      <c r="V54" s="19">
        <f t="shared" si="5"/>
        <v>93.85</v>
      </c>
      <c r="W54" s="19">
        <f t="shared" si="12"/>
        <v>11.023585784903423</v>
      </c>
      <c r="X54" s="63">
        <v>0.11749999999999999</v>
      </c>
      <c r="Y54" s="19"/>
      <c r="Z54" s="19"/>
      <c r="AA54" s="19"/>
      <c r="AB54" s="35" t="s">
        <v>178</v>
      </c>
    </row>
    <row r="55" spans="1:28" ht="28.8" x14ac:dyDescent="0.55000000000000004">
      <c r="A55" s="35" t="s">
        <v>201</v>
      </c>
      <c r="B55" s="19" t="s">
        <v>170</v>
      </c>
      <c r="C55" s="19">
        <v>50</v>
      </c>
      <c r="D55" s="19"/>
      <c r="E55" s="19"/>
      <c r="F55" s="19"/>
      <c r="G55" s="19"/>
      <c r="H55" s="19"/>
      <c r="I55" s="19" t="s">
        <v>159</v>
      </c>
      <c r="J55" s="19">
        <f>$J$52</f>
        <v>0.30666666666666664</v>
      </c>
      <c r="K55" s="19" t="s">
        <v>159</v>
      </c>
      <c r="L55" s="19" t="s">
        <v>159</v>
      </c>
      <c r="M55" s="19" t="s">
        <v>159</v>
      </c>
      <c r="N55" s="19" t="s">
        <v>159</v>
      </c>
      <c r="O55" s="19" t="s">
        <v>159</v>
      </c>
      <c r="P55" s="19" t="s">
        <v>159</v>
      </c>
      <c r="Q55" s="19"/>
      <c r="R55" s="19">
        <f>$R$54</f>
        <v>39.700000000000003</v>
      </c>
      <c r="S55" s="19">
        <f t="shared" si="7"/>
        <v>1.9850000000000003</v>
      </c>
      <c r="T55" s="19">
        <v>0</v>
      </c>
      <c r="U55" s="19">
        <f>$U$54</f>
        <v>1877</v>
      </c>
      <c r="V55" s="19">
        <f t="shared" si="5"/>
        <v>93.85</v>
      </c>
      <c r="W55" s="19">
        <f t="shared" si="12"/>
        <v>11.023585784903423</v>
      </c>
      <c r="X55" s="63">
        <v>0.11749999999999999</v>
      </c>
      <c r="Y55" s="19"/>
      <c r="Z55" s="19"/>
      <c r="AA55" s="19"/>
      <c r="AB55" s="35" t="s">
        <v>178</v>
      </c>
    </row>
    <row r="56" spans="1:28" ht="28.8" x14ac:dyDescent="0.55000000000000004">
      <c r="A56" s="35" t="s">
        <v>541</v>
      </c>
      <c r="B56" s="19" t="s">
        <v>170</v>
      </c>
      <c r="C56" s="19">
        <v>50</v>
      </c>
      <c r="D56" s="19"/>
      <c r="E56" s="19"/>
      <c r="F56" s="19"/>
      <c r="G56" s="19"/>
      <c r="H56" s="19"/>
      <c r="I56" s="19" t="s">
        <v>159</v>
      </c>
      <c r="J56" s="19">
        <f t="shared" ref="J56:J62" si="13">$J$52</f>
        <v>0.30666666666666664</v>
      </c>
      <c r="K56" s="19" t="s">
        <v>159</v>
      </c>
      <c r="L56" s="19" t="s">
        <v>159</v>
      </c>
      <c r="M56" s="19" t="s">
        <v>159</v>
      </c>
      <c r="N56" s="19" t="s">
        <v>159</v>
      </c>
      <c r="O56" s="19" t="s">
        <v>159</v>
      </c>
      <c r="P56" s="19" t="s">
        <v>159</v>
      </c>
      <c r="Q56" s="19"/>
      <c r="R56" s="19">
        <f t="shared" ref="R56:R62" si="14">$R$54</f>
        <v>39.700000000000003</v>
      </c>
      <c r="S56" s="19">
        <f t="shared" si="7"/>
        <v>1.9850000000000003</v>
      </c>
      <c r="T56" s="19">
        <v>0</v>
      </c>
      <c r="U56" s="19">
        <f t="shared" ref="U56:U62" si="15">$U$54</f>
        <v>1877</v>
      </c>
      <c r="V56" s="19">
        <f t="shared" si="5"/>
        <v>93.85</v>
      </c>
      <c r="W56" s="19">
        <f t="shared" si="12"/>
        <v>11.023585784903423</v>
      </c>
      <c r="X56" s="63">
        <v>0.11749999999999999</v>
      </c>
      <c r="Y56" s="19"/>
      <c r="Z56" s="19"/>
      <c r="AA56" s="19"/>
      <c r="AB56" s="35" t="s">
        <v>178</v>
      </c>
    </row>
    <row r="57" spans="1:28" ht="28.8" x14ac:dyDescent="0.55000000000000004">
      <c r="A57" s="35" t="s">
        <v>542</v>
      </c>
      <c r="B57" s="19" t="s">
        <v>170</v>
      </c>
      <c r="C57" s="19">
        <v>50</v>
      </c>
      <c r="D57" s="19"/>
      <c r="E57" s="19"/>
      <c r="F57" s="19"/>
      <c r="G57" s="19"/>
      <c r="H57" s="19"/>
      <c r="I57" s="19" t="s">
        <v>159</v>
      </c>
      <c r="J57" s="19">
        <f t="shared" si="13"/>
        <v>0.30666666666666664</v>
      </c>
      <c r="K57" s="19" t="s">
        <v>159</v>
      </c>
      <c r="L57" s="19" t="s">
        <v>159</v>
      </c>
      <c r="M57" s="19" t="s">
        <v>159</v>
      </c>
      <c r="N57" s="19" t="s">
        <v>159</v>
      </c>
      <c r="O57" s="19" t="s">
        <v>159</v>
      </c>
      <c r="P57" s="19" t="s">
        <v>159</v>
      </c>
      <c r="Q57" s="19"/>
      <c r="R57" s="19">
        <f t="shared" si="14"/>
        <v>39.700000000000003</v>
      </c>
      <c r="S57" s="19">
        <f t="shared" si="7"/>
        <v>1.9850000000000003</v>
      </c>
      <c r="T57" s="19">
        <v>0</v>
      </c>
      <c r="U57" s="19">
        <f t="shared" si="15"/>
        <v>1877</v>
      </c>
      <c r="V57" s="19">
        <f t="shared" si="5"/>
        <v>93.85</v>
      </c>
      <c r="W57" s="19">
        <f t="shared" si="12"/>
        <v>11.023585784903423</v>
      </c>
      <c r="X57" s="63">
        <v>0.11749999999999999</v>
      </c>
      <c r="Y57" s="19"/>
      <c r="Z57" s="19"/>
      <c r="AA57" s="19"/>
      <c r="AB57" s="35" t="s">
        <v>178</v>
      </c>
    </row>
    <row r="58" spans="1:28" ht="28.8" x14ac:dyDescent="0.55000000000000004">
      <c r="A58" s="35" t="s">
        <v>543</v>
      </c>
      <c r="B58" s="19" t="s">
        <v>170</v>
      </c>
      <c r="C58" s="19">
        <v>50</v>
      </c>
      <c r="D58" s="19"/>
      <c r="E58" s="19"/>
      <c r="F58" s="19"/>
      <c r="G58" s="19"/>
      <c r="H58" s="19"/>
      <c r="I58" s="19" t="s">
        <v>159</v>
      </c>
      <c r="J58" s="19">
        <f t="shared" si="13"/>
        <v>0.30666666666666664</v>
      </c>
      <c r="K58" s="19" t="s">
        <v>159</v>
      </c>
      <c r="L58" s="19" t="s">
        <v>159</v>
      </c>
      <c r="M58" s="19" t="s">
        <v>159</v>
      </c>
      <c r="N58" s="19" t="s">
        <v>159</v>
      </c>
      <c r="O58" s="19" t="s">
        <v>159</v>
      </c>
      <c r="P58" s="19" t="s">
        <v>159</v>
      </c>
      <c r="Q58" s="19"/>
      <c r="R58" s="19">
        <f t="shared" si="14"/>
        <v>39.700000000000003</v>
      </c>
      <c r="S58" s="19">
        <f t="shared" si="7"/>
        <v>1.9850000000000003</v>
      </c>
      <c r="T58" s="19">
        <v>0</v>
      </c>
      <c r="U58" s="19">
        <f t="shared" si="15"/>
        <v>1877</v>
      </c>
      <c r="V58" s="19">
        <f t="shared" si="5"/>
        <v>93.85</v>
      </c>
      <c r="W58" s="19">
        <f t="shared" si="12"/>
        <v>11.023585784903423</v>
      </c>
      <c r="X58" s="63">
        <v>0.11749999999999999</v>
      </c>
      <c r="Y58" s="19"/>
      <c r="Z58" s="19"/>
      <c r="AA58" s="19"/>
      <c r="AB58" s="35" t="s">
        <v>178</v>
      </c>
    </row>
    <row r="59" spans="1:28" x14ac:dyDescent="0.55000000000000004">
      <c r="A59" s="35" t="s">
        <v>544</v>
      </c>
      <c r="B59" s="19" t="s">
        <v>170</v>
      </c>
      <c r="C59" s="19">
        <v>50</v>
      </c>
      <c r="D59" s="19"/>
      <c r="E59" s="19"/>
      <c r="F59" s="19"/>
      <c r="G59" s="19"/>
      <c r="H59" s="19"/>
      <c r="I59" s="19" t="s">
        <v>159</v>
      </c>
      <c r="J59" s="19">
        <f t="shared" si="13"/>
        <v>0.30666666666666664</v>
      </c>
      <c r="K59" s="19" t="s">
        <v>159</v>
      </c>
      <c r="L59" s="19" t="s">
        <v>159</v>
      </c>
      <c r="M59" s="19" t="s">
        <v>159</v>
      </c>
      <c r="N59" s="19" t="s">
        <v>159</v>
      </c>
      <c r="O59" s="19" t="s">
        <v>159</v>
      </c>
      <c r="P59" s="19" t="s">
        <v>159</v>
      </c>
      <c r="Q59" s="19"/>
      <c r="R59" s="19">
        <f t="shared" si="14"/>
        <v>39.700000000000003</v>
      </c>
      <c r="S59" s="19">
        <f t="shared" si="7"/>
        <v>1.9850000000000003</v>
      </c>
      <c r="T59" s="19">
        <v>0</v>
      </c>
      <c r="U59" s="19">
        <f t="shared" si="15"/>
        <v>1877</v>
      </c>
      <c r="V59" s="19">
        <f t="shared" si="5"/>
        <v>93.85</v>
      </c>
      <c r="W59" s="19">
        <f t="shared" si="12"/>
        <v>11.023585784903423</v>
      </c>
      <c r="X59" s="63">
        <v>0.11749999999999999</v>
      </c>
      <c r="Y59" s="19"/>
      <c r="Z59" s="19"/>
      <c r="AA59" s="19"/>
      <c r="AB59" s="35" t="s">
        <v>178</v>
      </c>
    </row>
    <row r="60" spans="1:28" ht="28.8" x14ac:dyDescent="0.55000000000000004">
      <c r="A60" s="35" t="s">
        <v>545</v>
      </c>
      <c r="B60" s="19" t="s">
        <v>170</v>
      </c>
      <c r="C60" s="19">
        <v>50</v>
      </c>
      <c r="D60" s="19"/>
      <c r="E60" s="19"/>
      <c r="F60" s="19"/>
      <c r="G60" s="19"/>
      <c r="H60" s="19"/>
      <c r="I60" s="19" t="s">
        <v>159</v>
      </c>
      <c r="J60" s="19">
        <f t="shared" si="13"/>
        <v>0.30666666666666664</v>
      </c>
      <c r="K60" s="19" t="s">
        <v>159</v>
      </c>
      <c r="L60" s="19" t="s">
        <v>159</v>
      </c>
      <c r="M60" s="19" t="s">
        <v>159</v>
      </c>
      <c r="N60" s="19" t="s">
        <v>159</v>
      </c>
      <c r="O60" s="19" t="s">
        <v>159</v>
      </c>
      <c r="P60" s="19" t="s">
        <v>159</v>
      </c>
      <c r="Q60" s="19"/>
      <c r="R60" s="19">
        <f t="shared" si="14"/>
        <v>39.700000000000003</v>
      </c>
      <c r="S60" s="19">
        <f t="shared" si="7"/>
        <v>1.9850000000000003</v>
      </c>
      <c r="T60" s="19">
        <v>0</v>
      </c>
      <c r="U60" s="19">
        <f t="shared" si="15"/>
        <v>1877</v>
      </c>
      <c r="V60" s="19">
        <f t="shared" si="5"/>
        <v>93.85</v>
      </c>
      <c r="W60" s="19">
        <f t="shared" si="12"/>
        <v>11.023585784903423</v>
      </c>
      <c r="X60" s="63">
        <v>0.11749999999999999</v>
      </c>
      <c r="Y60" s="19"/>
      <c r="Z60" s="19"/>
      <c r="AA60" s="19"/>
      <c r="AB60" s="35" t="s">
        <v>178</v>
      </c>
    </row>
    <row r="61" spans="1:28" ht="28.8" x14ac:dyDescent="0.55000000000000004">
      <c r="A61" s="35" t="s">
        <v>546</v>
      </c>
      <c r="B61" s="19" t="s">
        <v>170</v>
      </c>
      <c r="C61" s="19">
        <v>50</v>
      </c>
      <c r="D61" s="19"/>
      <c r="E61" s="19"/>
      <c r="F61" s="19"/>
      <c r="G61" s="19"/>
      <c r="H61" s="19"/>
      <c r="I61" s="19" t="s">
        <v>159</v>
      </c>
      <c r="J61" s="19">
        <f t="shared" si="13"/>
        <v>0.30666666666666664</v>
      </c>
      <c r="K61" s="19" t="s">
        <v>159</v>
      </c>
      <c r="L61" s="19" t="s">
        <v>159</v>
      </c>
      <c r="M61" s="19" t="s">
        <v>159</v>
      </c>
      <c r="N61" s="19" t="s">
        <v>159</v>
      </c>
      <c r="O61" s="19" t="s">
        <v>159</v>
      </c>
      <c r="P61" s="19" t="s">
        <v>159</v>
      </c>
      <c r="Q61" s="19"/>
      <c r="R61" s="19">
        <f t="shared" si="14"/>
        <v>39.700000000000003</v>
      </c>
      <c r="S61" s="19">
        <f t="shared" si="7"/>
        <v>1.9850000000000003</v>
      </c>
      <c r="T61" s="19">
        <v>0</v>
      </c>
      <c r="U61" s="19">
        <f t="shared" si="15"/>
        <v>1877</v>
      </c>
      <c r="V61" s="19">
        <f t="shared" si="5"/>
        <v>93.85</v>
      </c>
      <c r="W61" s="19">
        <f t="shared" si="12"/>
        <v>11.023585784903423</v>
      </c>
      <c r="X61" s="63">
        <v>0.11749999999999999</v>
      </c>
      <c r="Y61" s="19"/>
      <c r="Z61" s="19"/>
      <c r="AA61" s="19"/>
      <c r="AB61" s="35" t="s">
        <v>178</v>
      </c>
    </row>
    <row r="62" spans="1:28" ht="28.8" x14ac:dyDescent="0.55000000000000004">
      <c r="A62" s="35" t="s">
        <v>547</v>
      </c>
      <c r="B62" s="19" t="s">
        <v>170</v>
      </c>
      <c r="C62" s="19">
        <v>50</v>
      </c>
      <c r="D62" s="19"/>
      <c r="E62" s="19"/>
      <c r="F62" s="19"/>
      <c r="G62" s="19"/>
      <c r="H62" s="19"/>
      <c r="I62" s="19" t="s">
        <v>159</v>
      </c>
      <c r="J62" s="19">
        <f t="shared" si="13"/>
        <v>0.30666666666666664</v>
      </c>
      <c r="K62" s="19" t="s">
        <v>159</v>
      </c>
      <c r="L62" s="19" t="s">
        <v>159</v>
      </c>
      <c r="M62" s="19" t="s">
        <v>159</v>
      </c>
      <c r="N62" s="19" t="s">
        <v>159</v>
      </c>
      <c r="O62" s="19" t="s">
        <v>159</v>
      </c>
      <c r="P62" s="19" t="s">
        <v>159</v>
      </c>
      <c r="Q62" s="19"/>
      <c r="R62" s="19">
        <f t="shared" si="14"/>
        <v>39.700000000000003</v>
      </c>
      <c r="S62" s="19">
        <f t="shared" si="7"/>
        <v>1.9850000000000003</v>
      </c>
      <c r="T62" s="19">
        <v>0</v>
      </c>
      <c r="U62" s="19">
        <f t="shared" si="15"/>
        <v>1877</v>
      </c>
      <c r="V62" s="19">
        <f t="shared" si="5"/>
        <v>93.85</v>
      </c>
      <c r="W62" s="19">
        <f t="shared" si="12"/>
        <v>11.023585784903423</v>
      </c>
      <c r="X62" s="63">
        <v>0.11749999999999999</v>
      </c>
      <c r="Y62" s="19"/>
      <c r="Z62" s="19"/>
      <c r="AA62" s="19"/>
      <c r="AB62" s="35" t="s">
        <v>178</v>
      </c>
    </row>
    <row r="63" spans="1:28" ht="28.8" x14ac:dyDescent="0.55000000000000004">
      <c r="A63" s="21" t="s">
        <v>548</v>
      </c>
      <c r="B63" s="20" t="s">
        <v>171</v>
      </c>
      <c r="C63" s="20">
        <v>20</v>
      </c>
      <c r="D63" s="20"/>
      <c r="E63" s="20"/>
      <c r="F63" s="20"/>
      <c r="G63" s="20"/>
      <c r="H63" s="20"/>
      <c r="I63" s="20" t="s">
        <v>159</v>
      </c>
      <c r="J63" s="20">
        <f t="shared" ref="J63:J77" si="16">$J$35</f>
        <v>0.23119999999999999</v>
      </c>
      <c r="K63" s="20" t="s">
        <v>159</v>
      </c>
      <c r="L63" s="20" t="s">
        <v>159</v>
      </c>
      <c r="M63" s="20" t="s">
        <v>159</v>
      </c>
      <c r="N63" s="20" t="s">
        <v>159</v>
      </c>
      <c r="O63" s="20" t="s">
        <v>159</v>
      </c>
      <c r="P63" s="20" t="s">
        <v>159</v>
      </c>
      <c r="Q63" s="20"/>
      <c r="R63" s="20">
        <v>23.4</v>
      </c>
      <c r="S63" s="20">
        <f t="shared" si="7"/>
        <v>0.46799999999999997</v>
      </c>
      <c r="T63" s="20">
        <v>0</v>
      </c>
      <c r="U63" s="20">
        <v>2671</v>
      </c>
      <c r="V63" s="20">
        <f t="shared" si="5"/>
        <v>53.42</v>
      </c>
      <c r="W63" s="20">
        <f>-PMT(0.1,20,V63)</f>
        <v>6.2746931553493965</v>
      </c>
      <c r="X63" s="64">
        <v>0.11749999999999999</v>
      </c>
      <c r="Y63" s="20"/>
      <c r="Z63" s="20"/>
      <c r="AA63" s="20"/>
      <c r="AB63" s="21" t="s">
        <v>179</v>
      </c>
    </row>
    <row r="64" spans="1:28" ht="28.8" x14ac:dyDescent="0.55000000000000004">
      <c r="A64" s="21" t="s">
        <v>549</v>
      </c>
      <c r="B64" s="20" t="s">
        <v>171</v>
      </c>
      <c r="C64" s="20">
        <v>20</v>
      </c>
      <c r="D64" s="20"/>
      <c r="E64" s="20"/>
      <c r="F64" s="20"/>
      <c r="G64" s="20"/>
      <c r="H64" s="20"/>
      <c r="I64" s="20" t="s">
        <v>159</v>
      </c>
      <c r="J64" s="20">
        <f t="shared" si="16"/>
        <v>0.23119999999999999</v>
      </c>
      <c r="K64" s="20" t="s">
        <v>159</v>
      </c>
      <c r="L64" s="20" t="s">
        <v>159</v>
      </c>
      <c r="M64" s="20" t="s">
        <v>159</v>
      </c>
      <c r="N64" s="20" t="s">
        <v>159</v>
      </c>
      <c r="O64" s="20" t="s">
        <v>159</v>
      </c>
      <c r="P64" s="20" t="s">
        <v>159</v>
      </c>
      <c r="Q64" s="20"/>
      <c r="R64" s="20">
        <v>23.4</v>
      </c>
      <c r="S64" s="20">
        <f t="shared" si="7"/>
        <v>0.46799999999999997</v>
      </c>
      <c r="T64" s="20">
        <v>0</v>
      </c>
      <c r="U64" s="20">
        <v>2671</v>
      </c>
      <c r="V64" s="20">
        <f t="shared" si="5"/>
        <v>53.42</v>
      </c>
      <c r="W64" s="20">
        <f t="shared" ref="W64:W67" si="17">-PMT(0.1,20,V64)</f>
        <v>6.2746931553493965</v>
      </c>
      <c r="X64" s="64">
        <v>0.11749999999999999</v>
      </c>
      <c r="Y64" s="20"/>
      <c r="Z64" s="20"/>
      <c r="AA64" s="20"/>
      <c r="AB64" s="21" t="s">
        <v>179</v>
      </c>
    </row>
    <row r="65" spans="1:28" ht="28.8" x14ac:dyDescent="0.55000000000000004">
      <c r="A65" s="21" t="s">
        <v>550</v>
      </c>
      <c r="B65" s="20" t="s">
        <v>171</v>
      </c>
      <c r="C65" s="20">
        <v>20</v>
      </c>
      <c r="D65" s="20"/>
      <c r="E65" s="20"/>
      <c r="F65" s="20"/>
      <c r="G65" s="20"/>
      <c r="H65" s="20"/>
      <c r="I65" s="20" t="s">
        <v>159</v>
      </c>
      <c r="J65" s="20">
        <f t="shared" si="16"/>
        <v>0.23119999999999999</v>
      </c>
      <c r="K65" s="20" t="s">
        <v>159</v>
      </c>
      <c r="L65" s="20" t="s">
        <v>159</v>
      </c>
      <c r="M65" s="20" t="s">
        <v>159</v>
      </c>
      <c r="N65" s="20" t="s">
        <v>159</v>
      </c>
      <c r="O65" s="20" t="s">
        <v>159</v>
      </c>
      <c r="P65" s="20" t="s">
        <v>159</v>
      </c>
      <c r="Q65" s="20"/>
      <c r="R65" s="20">
        <v>23.4</v>
      </c>
      <c r="S65" s="20">
        <f t="shared" si="7"/>
        <v>0.46799999999999997</v>
      </c>
      <c r="T65" s="20">
        <v>0</v>
      </c>
      <c r="U65" s="20">
        <v>2671</v>
      </c>
      <c r="V65" s="20">
        <f t="shared" si="5"/>
        <v>53.42</v>
      </c>
      <c r="W65" s="20">
        <f t="shared" si="17"/>
        <v>6.2746931553493965</v>
      </c>
      <c r="X65" s="64">
        <v>0.11749999999999999</v>
      </c>
      <c r="Y65" s="20"/>
      <c r="Z65" s="20"/>
      <c r="AA65" s="20"/>
      <c r="AB65" s="21" t="s">
        <v>179</v>
      </c>
    </row>
    <row r="66" spans="1:28" ht="28.8" x14ac:dyDescent="0.55000000000000004">
      <c r="A66" s="21" t="s">
        <v>551</v>
      </c>
      <c r="B66" s="20" t="s">
        <v>171</v>
      </c>
      <c r="C66" s="20">
        <v>20</v>
      </c>
      <c r="D66" s="20"/>
      <c r="E66" s="20"/>
      <c r="F66" s="20"/>
      <c r="G66" s="20"/>
      <c r="H66" s="20"/>
      <c r="I66" s="20" t="s">
        <v>159</v>
      </c>
      <c r="J66" s="20">
        <f t="shared" si="16"/>
        <v>0.23119999999999999</v>
      </c>
      <c r="K66" s="20" t="s">
        <v>159</v>
      </c>
      <c r="L66" s="20" t="s">
        <v>159</v>
      </c>
      <c r="M66" s="20" t="s">
        <v>159</v>
      </c>
      <c r="N66" s="20" t="s">
        <v>159</v>
      </c>
      <c r="O66" s="20" t="s">
        <v>159</v>
      </c>
      <c r="P66" s="20" t="s">
        <v>159</v>
      </c>
      <c r="Q66" s="20"/>
      <c r="R66" s="20">
        <v>23.4</v>
      </c>
      <c r="S66" s="20">
        <f t="shared" si="7"/>
        <v>0.46799999999999997</v>
      </c>
      <c r="T66" s="20">
        <v>0</v>
      </c>
      <c r="U66" s="20">
        <v>2671</v>
      </c>
      <c r="V66" s="20">
        <f t="shared" si="5"/>
        <v>53.42</v>
      </c>
      <c r="W66" s="20">
        <f t="shared" si="17"/>
        <v>6.2746931553493965</v>
      </c>
      <c r="X66" s="64">
        <v>0.11749999999999999</v>
      </c>
      <c r="Y66" s="20"/>
      <c r="Z66" s="20"/>
      <c r="AA66" s="20"/>
      <c r="AB66" s="21" t="s">
        <v>179</v>
      </c>
    </row>
    <row r="67" spans="1:28" ht="28.8" x14ac:dyDescent="0.55000000000000004">
      <c r="A67" s="21" t="s">
        <v>552</v>
      </c>
      <c r="B67" s="20" t="s">
        <v>171</v>
      </c>
      <c r="C67" s="20">
        <v>20</v>
      </c>
      <c r="D67" s="20"/>
      <c r="E67" s="20"/>
      <c r="F67" s="20"/>
      <c r="G67" s="20"/>
      <c r="H67" s="20"/>
      <c r="I67" s="20" t="s">
        <v>159</v>
      </c>
      <c r="J67" s="20">
        <f t="shared" si="16"/>
        <v>0.23119999999999999</v>
      </c>
      <c r="K67" s="20" t="s">
        <v>159</v>
      </c>
      <c r="L67" s="20" t="s">
        <v>159</v>
      </c>
      <c r="M67" s="20" t="s">
        <v>159</v>
      </c>
      <c r="N67" s="20" t="s">
        <v>159</v>
      </c>
      <c r="O67" s="20" t="s">
        <v>159</v>
      </c>
      <c r="P67" s="20" t="s">
        <v>159</v>
      </c>
      <c r="Q67" s="20"/>
      <c r="R67" s="20">
        <v>23.4</v>
      </c>
      <c r="S67" s="20">
        <f t="shared" si="7"/>
        <v>0.46799999999999997</v>
      </c>
      <c r="T67" s="20">
        <v>0</v>
      </c>
      <c r="U67" s="20">
        <v>2671</v>
      </c>
      <c r="V67" s="20">
        <f t="shared" si="5"/>
        <v>53.42</v>
      </c>
      <c r="W67" s="20">
        <f t="shared" si="17"/>
        <v>6.2746931553493965</v>
      </c>
      <c r="X67" s="64">
        <v>0.11749999999999999</v>
      </c>
      <c r="Y67" s="20"/>
      <c r="Z67" s="20"/>
      <c r="AA67" s="20"/>
      <c r="AB67" s="21" t="s">
        <v>179</v>
      </c>
    </row>
    <row r="68" spans="1:28" ht="28.8" x14ac:dyDescent="0.55000000000000004">
      <c r="A68" s="23" t="s">
        <v>553</v>
      </c>
      <c r="B68" s="22" t="s">
        <v>171</v>
      </c>
      <c r="C68" s="22">
        <v>20</v>
      </c>
      <c r="D68" s="22"/>
      <c r="E68" s="22"/>
      <c r="F68" s="22"/>
      <c r="G68" s="22"/>
      <c r="H68" s="22"/>
      <c r="I68" s="22" t="s">
        <v>159</v>
      </c>
      <c r="J68" s="20">
        <f t="shared" si="16"/>
        <v>0.23119999999999999</v>
      </c>
      <c r="K68" s="22" t="s">
        <v>159</v>
      </c>
      <c r="L68" s="22" t="s">
        <v>159</v>
      </c>
      <c r="M68" s="22" t="s">
        <v>159</v>
      </c>
      <c r="N68" s="22" t="s">
        <v>159</v>
      </c>
      <c r="O68" s="22" t="s">
        <v>159</v>
      </c>
      <c r="P68" s="22" t="s">
        <v>159</v>
      </c>
      <c r="Q68" s="22"/>
      <c r="R68" s="22">
        <v>23.9</v>
      </c>
      <c r="S68" s="22">
        <f t="shared" si="7"/>
        <v>0.47799999999999998</v>
      </c>
      <c r="T68" s="22">
        <v>0</v>
      </c>
      <c r="U68" s="22">
        <v>2644</v>
      </c>
      <c r="V68" s="22">
        <f t="shared" si="5"/>
        <v>52.88</v>
      </c>
      <c r="W68" s="22">
        <f>-PMT(0.1,20,V68)</f>
        <v>6.2112649579722223</v>
      </c>
      <c r="X68" s="65">
        <v>0.11749999999999999</v>
      </c>
      <c r="Y68" s="22"/>
      <c r="Z68" s="22"/>
      <c r="AA68" s="22"/>
      <c r="AB68" s="23" t="s">
        <v>179</v>
      </c>
    </row>
    <row r="69" spans="1:28" ht="28.8" x14ac:dyDescent="0.55000000000000004">
      <c r="A69" s="23" t="s">
        <v>554</v>
      </c>
      <c r="B69" s="22" t="s">
        <v>171</v>
      </c>
      <c r="C69" s="22">
        <v>20</v>
      </c>
      <c r="D69" s="22"/>
      <c r="E69" s="22"/>
      <c r="F69" s="22"/>
      <c r="G69" s="22"/>
      <c r="H69" s="22"/>
      <c r="I69" s="22" t="s">
        <v>159</v>
      </c>
      <c r="J69" s="20">
        <f t="shared" si="16"/>
        <v>0.23119999999999999</v>
      </c>
      <c r="K69" s="22" t="s">
        <v>159</v>
      </c>
      <c r="L69" s="22" t="s">
        <v>159</v>
      </c>
      <c r="M69" s="22" t="s">
        <v>159</v>
      </c>
      <c r="N69" s="22" t="s">
        <v>159</v>
      </c>
      <c r="O69" s="22" t="s">
        <v>159</v>
      </c>
      <c r="P69" s="22" t="s">
        <v>159</v>
      </c>
      <c r="Q69" s="22"/>
      <c r="R69" s="22">
        <v>23.9</v>
      </c>
      <c r="S69" s="22">
        <f t="shared" si="7"/>
        <v>0.47799999999999998</v>
      </c>
      <c r="T69" s="22">
        <v>0</v>
      </c>
      <c r="U69" s="22">
        <v>2644</v>
      </c>
      <c r="V69" s="22">
        <f t="shared" si="5"/>
        <v>52.88</v>
      </c>
      <c r="W69" s="22">
        <f t="shared" ref="W69:W72" si="18">-PMT(0.1,20,V69)</f>
        <v>6.2112649579722223</v>
      </c>
      <c r="X69" s="65">
        <v>0.11749999999999999</v>
      </c>
      <c r="Y69" s="22"/>
      <c r="Z69" s="22"/>
      <c r="AA69" s="22"/>
      <c r="AB69" s="23" t="s">
        <v>179</v>
      </c>
    </row>
    <row r="70" spans="1:28" ht="28.8" x14ac:dyDescent="0.55000000000000004">
      <c r="A70" s="23" t="s">
        <v>555</v>
      </c>
      <c r="B70" s="22" t="s">
        <v>171</v>
      </c>
      <c r="C70" s="22">
        <v>20</v>
      </c>
      <c r="D70" s="22"/>
      <c r="E70" s="22"/>
      <c r="F70" s="22"/>
      <c r="G70" s="22"/>
      <c r="H70" s="22"/>
      <c r="I70" s="22" t="s">
        <v>159</v>
      </c>
      <c r="J70" s="20">
        <f t="shared" si="16"/>
        <v>0.23119999999999999</v>
      </c>
      <c r="K70" s="22" t="s">
        <v>159</v>
      </c>
      <c r="L70" s="22" t="s">
        <v>159</v>
      </c>
      <c r="M70" s="22" t="s">
        <v>159</v>
      </c>
      <c r="N70" s="22" t="s">
        <v>159</v>
      </c>
      <c r="O70" s="22" t="s">
        <v>159</v>
      </c>
      <c r="P70" s="22" t="s">
        <v>159</v>
      </c>
      <c r="Q70" s="22"/>
      <c r="R70" s="22">
        <v>23.9</v>
      </c>
      <c r="S70" s="22">
        <f t="shared" si="7"/>
        <v>0.47799999999999998</v>
      </c>
      <c r="T70" s="22">
        <v>0</v>
      </c>
      <c r="U70" s="22">
        <v>2644</v>
      </c>
      <c r="V70" s="22">
        <f t="shared" si="5"/>
        <v>52.88</v>
      </c>
      <c r="W70" s="22">
        <f t="shared" si="18"/>
        <v>6.2112649579722223</v>
      </c>
      <c r="X70" s="65">
        <v>0.11749999999999999</v>
      </c>
      <c r="Y70" s="22"/>
      <c r="Z70" s="22"/>
      <c r="AA70" s="22"/>
      <c r="AB70" s="23" t="s">
        <v>179</v>
      </c>
    </row>
    <row r="71" spans="1:28" ht="28.8" x14ac:dyDescent="0.55000000000000004">
      <c r="A71" s="23" t="s">
        <v>556</v>
      </c>
      <c r="B71" s="22" t="s">
        <v>171</v>
      </c>
      <c r="C71" s="22">
        <v>20</v>
      </c>
      <c r="D71" s="22"/>
      <c r="E71" s="22"/>
      <c r="F71" s="22"/>
      <c r="G71" s="22"/>
      <c r="H71" s="22"/>
      <c r="I71" s="22" t="s">
        <v>159</v>
      </c>
      <c r="J71" s="20">
        <f t="shared" si="16"/>
        <v>0.23119999999999999</v>
      </c>
      <c r="K71" s="22" t="s">
        <v>159</v>
      </c>
      <c r="L71" s="22" t="s">
        <v>159</v>
      </c>
      <c r="M71" s="22" t="s">
        <v>159</v>
      </c>
      <c r="N71" s="22" t="s">
        <v>159</v>
      </c>
      <c r="O71" s="22" t="s">
        <v>159</v>
      </c>
      <c r="P71" s="22" t="s">
        <v>159</v>
      </c>
      <c r="Q71" s="22"/>
      <c r="R71" s="22">
        <v>23.9</v>
      </c>
      <c r="S71" s="22">
        <f t="shared" si="7"/>
        <v>0.47799999999999998</v>
      </c>
      <c r="T71" s="22">
        <v>0</v>
      </c>
      <c r="U71" s="22">
        <v>2644</v>
      </c>
      <c r="V71" s="22">
        <f t="shared" si="5"/>
        <v>52.88</v>
      </c>
      <c r="W71" s="22">
        <f t="shared" si="18"/>
        <v>6.2112649579722223</v>
      </c>
      <c r="X71" s="65">
        <v>0.11749999999999999</v>
      </c>
      <c r="Y71" s="22"/>
      <c r="Z71" s="22"/>
      <c r="AA71" s="22"/>
      <c r="AB71" s="23" t="s">
        <v>179</v>
      </c>
    </row>
    <row r="72" spans="1:28" ht="28.8" x14ac:dyDescent="0.55000000000000004">
      <c r="A72" s="23" t="s">
        <v>557</v>
      </c>
      <c r="B72" s="22" t="s">
        <v>171</v>
      </c>
      <c r="C72" s="22">
        <v>20</v>
      </c>
      <c r="D72" s="22"/>
      <c r="E72" s="22"/>
      <c r="F72" s="22"/>
      <c r="G72" s="22"/>
      <c r="H72" s="22"/>
      <c r="I72" s="22" t="s">
        <v>159</v>
      </c>
      <c r="J72" s="20">
        <f t="shared" si="16"/>
        <v>0.23119999999999999</v>
      </c>
      <c r="K72" s="22" t="s">
        <v>159</v>
      </c>
      <c r="L72" s="22" t="s">
        <v>159</v>
      </c>
      <c r="M72" s="22" t="s">
        <v>159</v>
      </c>
      <c r="N72" s="22" t="s">
        <v>159</v>
      </c>
      <c r="O72" s="22" t="s">
        <v>159</v>
      </c>
      <c r="P72" s="22" t="s">
        <v>159</v>
      </c>
      <c r="Q72" s="22"/>
      <c r="R72" s="22">
        <v>23.9</v>
      </c>
      <c r="S72" s="22">
        <f t="shared" si="7"/>
        <v>0.47799999999999998</v>
      </c>
      <c r="T72" s="22">
        <v>0</v>
      </c>
      <c r="U72" s="22">
        <v>2644</v>
      </c>
      <c r="V72" s="22">
        <f t="shared" si="5"/>
        <v>52.88</v>
      </c>
      <c r="W72" s="22">
        <f t="shared" si="18"/>
        <v>6.2112649579722223</v>
      </c>
      <c r="X72" s="65">
        <v>0.11749999999999999</v>
      </c>
      <c r="Y72" s="22"/>
      <c r="Z72" s="22"/>
      <c r="AA72" s="22"/>
      <c r="AB72" s="23" t="s">
        <v>179</v>
      </c>
    </row>
    <row r="73" spans="1:28" x14ac:dyDescent="0.55000000000000004">
      <c r="A73" s="24" t="s">
        <v>558</v>
      </c>
      <c r="B73" s="24" t="s">
        <v>171</v>
      </c>
      <c r="C73" s="24">
        <v>150</v>
      </c>
      <c r="D73" s="24"/>
      <c r="E73" s="24"/>
      <c r="F73" s="24"/>
      <c r="G73" s="24"/>
      <c r="H73" s="24"/>
      <c r="I73" s="24" t="s">
        <v>159</v>
      </c>
      <c r="J73" s="20">
        <f t="shared" si="16"/>
        <v>0.23119999999999999</v>
      </c>
      <c r="K73" s="24" t="s">
        <v>159</v>
      </c>
      <c r="L73" s="24" t="s">
        <v>159</v>
      </c>
      <c r="M73" s="24" t="s">
        <v>159</v>
      </c>
      <c r="N73" s="24" t="s">
        <v>159</v>
      </c>
      <c r="O73" s="24" t="s">
        <v>159</v>
      </c>
      <c r="P73" s="24" t="s">
        <v>159</v>
      </c>
      <c r="Q73" s="24"/>
      <c r="R73" s="24">
        <v>21.8</v>
      </c>
      <c r="S73" s="24">
        <f t="shared" si="7"/>
        <v>3.27</v>
      </c>
      <c r="T73" s="24">
        <v>0</v>
      </c>
      <c r="U73" s="24">
        <v>2534</v>
      </c>
      <c r="V73" s="24">
        <f t="shared" si="5"/>
        <v>380.1</v>
      </c>
      <c r="W73" s="24">
        <f>-PMT(0.1,20,V73)</f>
        <v>44.64640337604466</v>
      </c>
      <c r="X73" s="66">
        <v>0.11749999999999999</v>
      </c>
      <c r="Y73" s="24"/>
      <c r="Z73" s="24"/>
      <c r="AA73" s="24"/>
      <c r="AB73" s="25" t="s">
        <v>179</v>
      </c>
    </row>
    <row r="74" spans="1:28" x14ac:dyDescent="0.55000000000000004">
      <c r="A74" s="24" t="s">
        <v>559</v>
      </c>
      <c r="B74" s="24" t="s">
        <v>171</v>
      </c>
      <c r="C74" s="24">
        <v>150</v>
      </c>
      <c r="D74" s="24"/>
      <c r="E74" s="24"/>
      <c r="F74" s="24"/>
      <c r="G74" s="24"/>
      <c r="H74" s="24"/>
      <c r="I74" s="24" t="s">
        <v>159</v>
      </c>
      <c r="J74" s="20">
        <f t="shared" si="16"/>
        <v>0.23119999999999999</v>
      </c>
      <c r="K74" s="24" t="s">
        <v>159</v>
      </c>
      <c r="L74" s="24" t="s">
        <v>159</v>
      </c>
      <c r="M74" s="24" t="s">
        <v>159</v>
      </c>
      <c r="N74" s="24" t="s">
        <v>159</v>
      </c>
      <c r="O74" s="24" t="s">
        <v>159</v>
      </c>
      <c r="P74" s="24" t="s">
        <v>159</v>
      </c>
      <c r="Q74" s="24"/>
      <c r="R74" s="24">
        <v>21.8</v>
      </c>
      <c r="S74" s="24">
        <f t="shared" si="7"/>
        <v>3.27</v>
      </c>
      <c r="T74" s="24">
        <v>0</v>
      </c>
      <c r="U74" s="24">
        <v>2534</v>
      </c>
      <c r="V74" s="24">
        <f t="shared" si="5"/>
        <v>380.1</v>
      </c>
      <c r="W74" s="24">
        <f t="shared" ref="W74:W88" si="19">-PMT(0.1,20,V74)</f>
        <v>44.64640337604466</v>
      </c>
      <c r="X74" s="66">
        <v>0.11749999999999999</v>
      </c>
      <c r="Y74" s="24"/>
      <c r="Z74" s="24"/>
      <c r="AA74" s="24"/>
      <c r="AB74" s="25" t="s">
        <v>179</v>
      </c>
    </row>
    <row r="75" spans="1:28" x14ac:dyDescent="0.55000000000000004">
      <c r="A75" s="24" t="s">
        <v>560</v>
      </c>
      <c r="B75" s="24" t="s">
        <v>171</v>
      </c>
      <c r="C75" s="24">
        <v>150</v>
      </c>
      <c r="D75" s="24"/>
      <c r="E75" s="24"/>
      <c r="F75" s="24"/>
      <c r="G75" s="24"/>
      <c r="H75" s="24"/>
      <c r="I75" s="24" t="s">
        <v>159</v>
      </c>
      <c r="J75" s="20">
        <f t="shared" si="16"/>
        <v>0.23119999999999999</v>
      </c>
      <c r="K75" s="24" t="s">
        <v>159</v>
      </c>
      <c r="L75" s="24" t="s">
        <v>159</v>
      </c>
      <c r="M75" s="24" t="s">
        <v>159</v>
      </c>
      <c r="N75" s="24" t="s">
        <v>159</v>
      </c>
      <c r="O75" s="24" t="s">
        <v>159</v>
      </c>
      <c r="P75" s="24" t="s">
        <v>159</v>
      </c>
      <c r="Q75" s="24"/>
      <c r="R75" s="24">
        <v>21.8</v>
      </c>
      <c r="S75" s="24">
        <f t="shared" si="7"/>
        <v>3.27</v>
      </c>
      <c r="T75" s="24">
        <v>0</v>
      </c>
      <c r="U75" s="24">
        <v>2534</v>
      </c>
      <c r="V75" s="24">
        <f t="shared" si="5"/>
        <v>380.1</v>
      </c>
      <c r="W75" s="24">
        <f t="shared" si="19"/>
        <v>44.64640337604466</v>
      </c>
      <c r="X75" s="66">
        <v>0.11749999999999999</v>
      </c>
      <c r="Y75" s="24"/>
      <c r="Z75" s="24"/>
      <c r="AA75" s="24"/>
      <c r="AB75" s="25" t="s">
        <v>179</v>
      </c>
    </row>
    <row r="76" spans="1:28" x14ac:dyDescent="0.55000000000000004">
      <c r="A76" s="24" t="s">
        <v>561</v>
      </c>
      <c r="B76" s="24" t="s">
        <v>171</v>
      </c>
      <c r="C76" s="24">
        <v>150</v>
      </c>
      <c r="D76" s="24"/>
      <c r="E76" s="24"/>
      <c r="F76" s="24"/>
      <c r="G76" s="24"/>
      <c r="H76" s="24"/>
      <c r="I76" s="24" t="s">
        <v>159</v>
      </c>
      <c r="J76" s="20">
        <f t="shared" si="16"/>
        <v>0.23119999999999999</v>
      </c>
      <c r="K76" s="24" t="s">
        <v>159</v>
      </c>
      <c r="L76" s="24" t="s">
        <v>159</v>
      </c>
      <c r="M76" s="24" t="s">
        <v>159</v>
      </c>
      <c r="N76" s="24" t="s">
        <v>159</v>
      </c>
      <c r="O76" s="24" t="s">
        <v>159</v>
      </c>
      <c r="P76" s="24" t="s">
        <v>159</v>
      </c>
      <c r="Q76" s="24"/>
      <c r="R76" s="24">
        <v>21.8</v>
      </c>
      <c r="S76" s="24">
        <f t="shared" si="7"/>
        <v>3.27</v>
      </c>
      <c r="T76" s="24">
        <v>0</v>
      </c>
      <c r="U76" s="24">
        <v>2534</v>
      </c>
      <c r="V76" s="24">
        <f t="shared" si="5"/>
        <v>380.1</v>
      </c>
      <c r="W76" s="24">
        <f t="shared" si="19"/>
        <v>44.64640337604466</v>
      </c>
      <c r="X76" s="66">
        <v>0.11749999999999999</v>
      </c>
      <c r="Y76" s="24"/>
      <c r="Z76" s="24"/>
      <c r="AA76" s="24"/>
      <c r="AB76" s="25" t="s">
        <v>179</v>
      </c>
    </row>
    <row r="77" spans="1:28" x14ac:dyDescent="0.55000000000000004">
      <c r="A77" s="24" t="s">
        <v>562</v>
      </c>
      <c r="B77" s="24" t="s">
        <v>171</v>
      </c>
      <c r="C77" s="24">
        <v>150</v>
      </c>
      <c r="D77" s="24"/>
      <c r="E77" s="24"/>
      <c r="F77" s="24"/>
      <c r="G77" s="24"/>
      <c r="H77" s="24"/>
      <c r="I77" s="24" t="s">
        <v>159</v>
      </c>
      <c r="J77" s="20">
        <f t="shared" si="16"/>
        <v>0.23119999999999999</v>
      </c>
      <c r="K77" s="24" t="s">
        <v>159</v>
      </c>
      <c r="L77" s="24" t="s">
        <v>159</v>
      </c>
      <c r="M77" s="24" t="s">
        <v>159</v>
      </c>
      <c r="N77" s="24" t="s">
        <v>159</v>
      </c>
      <c r="O77" s="24" t="s">
        <v>159</v>
      </c>
      <c r="P77" s="24" t="s">
        <v>159</v>
      </c>
      <c r="Q77" s="24"/>
      <c r="R77" s="24">
        <v>21.8</v>
      </c>
      <c r="S77" s="24">
        <f t="shared" si="7"/>
        <v>3.27</v>
      </c>
      <c r="T77" s="24">
        <v>0</v>
      </c>
      <c r="U77" s="24">
        <v>2534</v>
      </c>
      <c r="V77" s="24">
        <f t="shared" si="5"/>
        <v>380.1</v>
      </c>
      <c r="W77" s="24">
        <f t="shared" si="19"/>
        <v>44.64640337604466</v>
      </c>
      <c r="X77" s="66">
        <v>0.11749999999999999</v>
      </c>
      <c r="Y77" s="24"/>
      <c r="Z77" s="24"/>
      <c r="AA77" s="24"/>
      <c r="AB77" s="25" t="s">
        <v>179</v>
      </c>
    </row>
    <row r="78" spans="1:28" ht="28.8" x14ac:dyDescent="0.55000000000000004">
      <c r="A78" s="94" t="s">
        <v>563</v>
      </c>
      <c r="B78" s="16" t="s">
        <v>322</v>
      </c>
      <c r="C78" s="16">
        <v>28</v>
      </c>
      <c r="K78" s="16" t="s">
        <v>159</v>
      </c>
      <c r="L78" s="16" t="s">
        <v>159</v>
      </c>
      <c r="M78" s="16" t="s">
        <v>159</v>
      </c>
      <c r="N78" s="16" t="s">
        <v>159</v>
      </c>
      <c r="O78" s="16" t="s">
        <v>159</v>
      </c>
      <c r="P78" s="16" t="s">
        <v>159</v>
      </c>
      <c r="U78" s="16">
        <v>3123</v>
      </c>
      <c r="V78" s="16">
        <f t="shared" si="5"/>
        <v>87.444000000000003</v>
      </c>
      <c r="W78" s="16">
        <f t="shared" si="19"/>
        <v>10.271139428610494</v>
      </c>
      <c r="X78" s="16">
        <v>0.11749999999999999</v>
      </c>
      <c r="AB78" s="37" t="s">
        <v>322</v>
      </c>
    </row>
    <row r="79" spans="1:28" ht="28.8" x14ac:dyDescent="0.55000000000000004">
      <c r="A79" s="94" t="s">
        <v>564</v>
      </c>
      <c r="B79" s="16" t="s">
        <v>322</v>
      </c>
      <c r="C79" s="16">
        <v>8</v>
      </c>
      <c r="K79" s="16" t="s">
        <v>159</v>
      </c>
      <c r="L79" s="16" t="s">
        <v>159</v>
      </c>
      <c r="M79" s="16" t="s">
        <v>159</v>
      </c>
      <c r="N79" s="16" t="s">
        <v>159</v>
      </c>
      <c r="O79" s="16" t="s">
        <v>159</v>
      </c>
      <c r="P79" s="16" t="s">
        <v>159</v>
      </c>
      <c r="U79" s="16">
        <v>3123</v>
      </c>
      <c r="V79" s="16">
        <f t="shared" si="5"/>
        <v>24.984000000000002</v>
      </c>
      <c r="W79" s="16">
        <f t="shared" si="19"/>
        <v>2.9346112653172844</v>
      </c>
      <c r="X79" s="16">
        <v>0.11749999999999999</v>
      </c>
      <c r="AB79" s="37" t="s">
        <v>322</v>
      </c>
    </row>
    <row r="80" spans="1:28" ht="28.8" x14ac:dyDescent="0.55000000000000004">
      <c r="A80" s="94" t="s">
        <v>565</v>
      </c>
      <c r="B80" s="16" t="s">
        <v>322</v>
      </c>
      <c r="C80" s="16">
        <v>1.4</v>
      </c>
      <c r="K80" s="16" t="s">
        <v>159</v>
      </c>
      <c r="L80" s="16" t="s">
        <v>159</v>
      </c>
      <c r="M80" s="16" t="s">
        <v>159</v>
      </c>
      <c r="N80" s="16" t="s">
        <v>159</v>
      </c>
      <c r="O80" s="16" t="s">
        <v>159</v>
      </c>
      <c r="P80" s="16" t="s">
        <v>159</v>
      </c>
      <c r="U80" s="16">
        <v>3123</v>
      </c>
      <c r="V80" s="16">
        <f t="shared" si="5"/>
        <v>4.3722000000000003</v>
      </c>
      <c r="W80" s="16">
        <f t="shared" si="19"/>
        <v>0.5135569714305247</v>
      </c>
      <c r="X80" s="16">
        <v>0.11749999999999999</v>
      </c>
      <c r="AB80" s="37" t="s">
        <v>322</v>
      </c>
    </row>
    <row r="81" spans="1:28" ht="28.8" x14ac:dyDescent="0.55000000000000004">
      <c r="A81" s="94" t="s">
        <v>566</v>
      </c>
      <c r="B81" s="16" t="s">
        <v>322</v>
      </c>
      <c r="C81" s="16">
        <v>2</v>
      </c>
      <c r="K81" s="16" t="s">
        <v>159</v>
      </c>
      <c r="L81" s="16" t="s">
        <v>159</v>
      </c>
      <c r="M81" s="16" t="s">
        <v>159</v>
      </c>
      <c r="N81" s="16" t="s">
        <v>159</v>
      </c>
      <c r="O81" s="16" t="s">
        <v>159</v>
      </c>
      <c r="P81" s="16" t="s">
        <v>159</v>
      </c>
      <c r="U81" s="16">
        <v>3123</v>
      </c>
      <c r="V81" s="16">
        <f t="shared" si="5"/>
        <v>6.2460000000000004</v>
      </c>
      <c r="W81" s="16">
        <f t="shared" si="19"/>
        <v>0.73365281632932111</v>
      </c>
      <c r="X81" s="16">
        <v>0.11749999999999999</v>
      </c>
      <c r="AB81" s="37" t="s">
        <v>322</v>
      </c>
    </row>
    <row r="82" spans="1:28" ht="28.8" x14ac:dyDescent="0.55000000000000004">
      <c r="A82" s="94" t="s">
        <v>567</v>
      </c>
      <c r="B82" s="16" t="s">
        <v>322</v>
      </c>
      <c r="C82" s="16">
        <v>4.8</v>
      </c>
      <c r="K82" s="16" t="s">
        <v>159</v>
      </c>
      <c r="L82" s="16" t="s">
        <v>159</v>
      </c>
      <c r="M82" s="16" t="s">
        <v>159</v>
      </c>
      <c r="N82" s="16" t="s">
        <v>159</v>
      </c>
      <c r="O82" s="16" t="s">
        <v>159</v>
      </c>
      <c r="P82" s="16" t="s">
        <v>159</v>
      </c>
      <c r="U82" s="16">
        <v>3123</v>
      </c>
      <c r="V82" s="16">
        <f t="shared" si="5"/>
        <v>14.990399999999999</v>
      </c>
      <c r="W82" s="16">
        <f t="shared" si="19"/>
        <v>1.7607667591903704</v>
      </c>
      <c r="X82" s="16">
        <v>0.11749999999999999</v>
      </c>
      <c r="AB82" s="37" t="s">
        <v>322</v>
      </c>
    </row>
    <row r="83" spans="1:28" ht="28.8" x14ac:dyDescent="0.55000000000000004">
      <c r="A83" s="94" t="s">
        <v>568</v>
      </c>
      <c r="B83" s="16" t="s">
        <v>322</v>
      </c>
      <c r="C83" s="16">
        <v>2.2999999999999998</v>
      </c>
      <c r="K83" s="16" t="s">
        <v>159</v>
      </c>
      <c r="L83" s="16" t="s">
        <v>159</v>
      </c>
      <c r="M83" s="16" t="s">
        <v>159</v>
      </c>
      <c r="N83" s="16" t="s">
        <v>159</v>
      </c>
      <c r="O83" s="16" t="s">
        <v>159</v>
      </c>
      <c r="P83" s="16" t="s">
        <v>159</v>
      </c>
      <c r="U83" s="16">
        <v>3123</v>
      </c>
      <c r="V83" s="16">
        <f t="shared" si="5"/>
        <v>7.1828999999999992</v>
      </c>
      <c r="W83" s="16">
        <f t="shared" si="19"/>
        <v>0.84370073877871909</v>
      </c>
      <c r="X83" s="16">
        <v>0.11749999999999999</v>
      </c>
      <c r="AB83" s="37" t="s">
        <v>322</v>
      </c>
    </row>
    <row r="84" spans="1:28" x14ac:dyDescent="0.55000000000000004">
      <c r="A84" s="94" t="s">
        <v>569</v>
      </c>
      <c r="B84" s="16" t="s">
        <v>322</v>
      </c>
      <c r="C84" s="16">
        <v>1</v>
      </c>
      <c r="K84" s="16" t="s">
        <v>159</v>
      </c>
      <c r="L84" s="16" t="s">
        <v>159</v>
      </c>
      <c r="M84" s="16" t="s">
        <v>159</v>
      </c>
      <c r="N84" s="16" t="s">
        <v>159</v>
      </c>
      <c r="O84" s="16" t="s">
        <v>159</v>
      </c>
      <c r="P84" s="16" t="s">
        <v>159</v>
      </c>
      <c r="U84" s="16">
        <v>3123</v>
      </c>
      <c r="V84" s="16">
        <f t="shared" si="5"/>
        <v>3.1230000000000002</v>
      </c>
      <c r="W84" s="16">
        <f t="shared" si="19"/>
        <v>0.36682640816466056</v>
      </c>
      <c r="X84" s="16">
        <v>0.11749999999999999</v>
      </c>
      <c r="AB84" s="37" t="s">
        <v>322</v>
      </c>
    </row>
    <row r="85" spans="1:28" x14ac:dyDescent="0.55000000000000004">
      <c r="A85" s="94" t="s">
        <v>570</v>
      </c>
      <c r="B85" s="16" t="s">
        <v>322</v>
      </c>
      <c r="C85" s="16">
        <v>1</v>
      </c>
      <c r="K85" s="16" t="s">
        <v>159</v>
      </c>
      <c r="L85" s="16" t="s">
        <v>159</v>
      </c>
      <c r="M85" s="16" t="s">
        <v>159</v>
      </c>
      <c r="N85" s="16" t="s">
        <v>159</v>
      </c>
      <c r="O85" s="16" t="s">
        <v>159</v>
      </c>
      <c r="P85" s="16" t="s">
        <v>159</v>
      </c>
      <c r="U85" s="16">
        <v>3123</v>
      </c>
      <c r="V85" s="16">
        <f t="shared" si="5"/>
        <v>3.1230000000000002</v>
      </c>
      <c r="W85" s="16">
        <f t="shared" si="19"/>
        <v>0.36682640816466056</v>
      </c>
      <c r="X85" s="16">
        <v>0.11749999999999999</v>
      </c>
      <c r="AB85" s="37" t="s">
        <v>322</v>
      </c>
    </row>
    <row r="86" spans="1:28" ht="28.8" x14ac:dyDescent="0.55000000000000004">
      <c r="A86" s="94" t="s">
        <v>571</v>
      </c>
      <c r="B86" s="16" t="s">
        <v>322</v>
      </c>
      <c r="C86" s="16">
        <v>2.5</v>
      </c>
      <c r="K86" s="16" t="s">
        <v>159</v>
      </c>
      <c r="L86" s="16" t="s">
        <v>159</v>
      </c>
      <c r="M86" s="16" t="s">
        <v>159</v>
      </c>
      <c r="N86" s="16" t="s">
        <v>159</v>
      </c>
      <c r="O86" s="16" t="s">
        <v>159</v>
      </c>
      <c r="P86" s="16" t="s">
        <v>159</v>
      </c>
      <c r="U86" s="16">
        <v>3123</v>
      </c>
      <c r="V86" s="16">
        <f t="shared" si="5"/>
        <v>7.8075000000000001</v>
      </c>
      <c r="W86" s="16">
        <f t="shared" si="19"/>
        <v>0.91706602041165119</v>
      </c>
      <c r="X86" s="16">
        <v>0.11749999999999999</v>
      </c>
      <c r="AB86" s="37" t="s">
        <v>322</v>
      </c>
    </row>
    <row r="87" spans="1:28" ht="28.8" x14ac:dyDescent="0.55000000000000004">
      <c r="A87" s="94" t="s">
        <v>572</v>
      </c>
      <c r="B87" s="16" t="s">
        <v>322</v>
      </c>
      <c r="C87" s="16">
        <v>2.5</v>
      </c>
      <c r="K87" s="16" t="s">
        <v>159</v>
      </c>
      <c r="L87" s="16" t="s">
        <v>159</v>
      </c>
      <c r="M87" s="16" t="s">
        <v>159</v>
      </c>
      <c r="N87" s="16" t="s">
        <v>159</v>
      </c>
      <c r="O87" s="16" t="s">
        <v>159</v>
      </c>
      <c r="P87" s="16" t="s">
        <v>159</v>
      </c>
      <c r="U87" s="16">
        <v>3123</v>
      </c>
      <c r="V87" s="16">
        <f t="shared" si="5"/>
        <v>7.8075000000000001</v>
      </c>
      <c r="W87" s="16">
        <f t="shared" si="19"/>
        <v>0.91706602041165119</v>
      </c>
      <c r="X87" s="16">
        <v>0.11749999999999999</v>
      </c>
      <c r="AB87" s="37" t="s">
        <v>322</v>
      </c>
    </row>
    <row r="88" spans="1:28" ht="28.8" x14ac:dyDescent="0.55000000000000004">
      <c r="A88" s="94" t="s">
        <v>573</v>
      </c>
      <c r="B88" s="16" t="s">
        <v>322</v>
      </c>
      <c r="C88" s="16">
        <v>2.6</v>
      </c>
      <c r="K88" s="16" t="s">
        <v>159</v>
      </c>
      <c r="L88" s="16" t="s">
        <v>159</v>
      </c>
      <c r="M88" s="16" t="s">
        <v>159</v>
      </c>
      <c r="N88" s="16" t="s">
        <v>159</v>
      </c>
      <c r="O88" s="16" t="s">
        <v>159</v>
      </c>
      <c r="P88" s="16" t="s">
        <v>159</v>
      </c>
      <c r="U88" s="16">
        <v>3123</v>
      </c>
      <c r="V88" s="16">
        <f t="shared" si="5"/>
        <v>8.1197999999999997</v>
      </c>
      <c r="W88" s="16">
        <f t="shared" si="19"/>
        <v>0.9537486612281173</v>
      </c>
      <c r="X88" s="16">
        <v>0.11749999999999999</v>
      </c>
      <c r="AB88" s="37" t="s">
        <v>322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4"/>
  <sheetViews>
    <sheetView workbookViewId="0">
      <selection activeCell="J5" sqref="J5"/>
    </sheetView>
  </sheetViews>
  <sheetFormatPr defaultRowHeight="14.4" x14ac:dyDescent="0.55000000000000004"/>
  <sheetData>
    <row r="1" spans="1:12" x14ac:dyDescent="0.55000000000000004">
      <c r="A1" s="2" t="s">
        <v>531</v>
      </c>
      <c r="B1" s="69"/>
      <c r="C1" s="69"/>
    </row>
    <row r="2" spans="1:12" x14ac:dyDescent="0.55000000000000004">
      <c r="A2" s="28" t="s">
        <v>75</v>
      </c>
      <c r="B2" s="106" t="s">
        <v>331</v>
      </c>
    </row>
    <row r="3" spans="1:12" x14ac:dyDescent="0.55000000000000004">
      <c r="A3" s="28"/>
      <c r="B3" s="28"/>
      <c r="C3" s="4" t="s">
        <v>240</v>
      </c>
      <c r="D3" s="4" t="s">
        <v>241</v>
      </c>
      <c r="E3" s="4" t="s">
        <v>242</v>
      </c>
      <c r="F3" s="4" t="s">
        <v>12</v>
      </c>
      <c r="G3" s="4" t="s">
        <v>243</v>
      </c>
    </row>
    <row r="4" spans="1:12" x14ac:dyDescent="0.55000000000000004">
      <c r="A4" s="37" t="s">
        <v>609</v>
      </c>
      <c r="B4" s="16" t="s">
        <v>169</v>
      </c>
      <c r="C4" s="16">
        <v>0.76</v>
      </c>
      <c r="D4" s="16">
        <v>0.76</v>
      </c>
      <c r="E4" s="16">
        <v>0.76</v>
      </c>
      <c r="F4" s="16">
        <v>0.76</v>
      </c>
      <c r="G4" s="16">
        <v>0.76</v>
      </c>
    </row>
    <row r="5" spans="1:12" x14ac:dyDescent="0.55000000000000004">
      <c r="A5" s="37" t="s">
        <v>610</v>
      </c>
      <c r="B5" s="16" t="s">
        <v>169</v>
      </c>
      <c r="C5" s="16">
        <v>0.78</v>
      </c>
      <c r="D5" s="16">
        <v>0.78</v>
      </c>
      <c r="E5" s="16">
        <v>0.78</v>
      </c>
      <c r="F5" s="16">
        <v>0.78</v>
      </c>
      <c r="G5" s="16">
        <v>0.78</v>
      </c>
    </row>
    <row r="6" spans="1:12" x14ac:dyDescent="0.55000000000000004">
      <c r="A6" s="37" t="s">
        <v>611</v>
      </c>
      <c r="B6" s="16" t="s">
        <v>169</v>
      </c>
      <c r="C6" s="16">
        <v>0.67</v>
      </c>
      <c r="D6" s="16">
        <v>0.67</v>
      </c>
      <c r="E6" s="16">
        <v>0.67</v>
      </c>
      <c r="F6" s="16">
        <v>0.67</v>
      </c>
      <c r="G6" s="16">
        <v>0.67</v>
      </c>
    </row>
    <row r="7" spans="1:12" x14ac:dyDescent="0.55000000000000004">
      <c r="A7" s="37" t="s">
        <v>612</v>
      </c>
      <c r="B7" s="16" t="s">
        <v>169</v>
      </c>
      <c r="C7" s="16">
        <v>0.75</v>
      </c>
      <c r="D7" s="16">
        <v>0.75</v>
      </c>
      <c r="E7" s="16">
        <v>0.75</v>
      </c>
      <c r="F7" s="16">
        <v>0.75</v>
      </c>
      <c r="G7" s="16">
        <v>0.75</v>
      </c>
    </row>
    <row r="8" spans="1:12" x14ac:dyDescent="0.55000000000000004">
      <c r="A8" s="37" t="s">
        <v>613</v>
      </c>
      <c r="B8" s="16" t="s">
        <v>169</v>
      </c>
      <c r="C8" s="16">
        <v>0.62</v>
      </c>
      <c r="D8" s="16">
        <v>0.62</v>
      </c>
      <c r="E8" s="16">
        <v>0.62</v>
      </c>
      <c r="F8" s="16">
        <v>0.62</v>
      </c>
      <c r="G8" s="16">
        <v>0.62</v>
      </c>
    </row>
    <row r="9" spans="1:12" x14ac:dyDescent="0.55000000000000004">
      <c r="A9" s="8" t="s">
        <v>614</v>
      </c>
      <c r="B9" s="16" t="s">
        <v>169</v>
      </c>
      <c r="C9" s="16">
        <v>0.36</v>
      </c>
      <c r="D9" s="16">
        <v>0.36</v>
      </c>
      <c r="E9" s="16">
        <v>0.36</v>
      </c>
      <c r="F9" s="16">
        <v>0.36</v>
      </c>
      <c r="G9" s="16">
        <v>0.36</v>
      </c>
    </row>
    <row r="10" spans="1:12" x14ac:dyDescent="0.55000000000000004">
      <c r="A10" s="37" t="s">
        <v>615</v>
      </c>
      <c r="B10" s="16" t="s">
        <v>169</v>
      </c>
      <c r="C10" s="16">
        <v>0.81</v>
      </c>
      <c r="D10" s="16">
        <v>0.81</v>
      </c>
      <c r="E10" s="16">
        <v>0.81</v>
      </c>
      <c r="F10" s="16">
        <v>0.81</v>
      </c>
      <c r="G10" s="16">
        <v>0.81</v>
      </c>
    </row>
    <row r="11" spans="1:12" x14ac:dyDescent="0.55000000000000004">
      <c r="A11" s="37" t="s">
        <v>616</v>
      </c>
      <c r="B11" s="16" t="s">
        <v>169</v>
      </c>
      <c r="C11" s="16">
        <v>0.46</v>
      </c>
      <c r="D11" s="16">
        <v>0.46</v>
      </c>
      <c r="E11" s="16">
        <v>0.46</v>
      </c>
      <c r="F11" s="16">
        <v>0.46</v>
      </c>
      <c r="G11" s="16">
        <v>0.46</v>
      </c>
      <c r="J11" t="s">
        <v>523</v>
      </c>
      <c r="K11" t="s">
        <v>524</v>
      </c>
    </row>
    <row r="12" spans="1:12" x14ac:dyDescent="0.55000000000000004">
      <c r="A12" s="39" t="s">
        <v>617</v>
      </c>
      <c r="B12" s="38" t="s">
        <v>170</v>
      </c>
      <c r="C12" s="82">
        <f>0.113434433521019*L12</f>
        <v>7.2598037453452169E-2</v>
      </c>
      <c r="D12" s="82">
        <f>0.147764455960494*L12</f>
        <v>9.4569251814716163E-2</v>
      </c>
      <c r="E12" s="82">
        <f>0.52791764349186*L12</f>
        <v>0.33786729183479042</v>
      </c>
      <c r="F12" s="82">
        <f>0.193039796479141*L12</f>
        <v>0.12354546974665023</v>
      </c>
      <c r="G12" s="82">
        <f>0.131287566694216*L12</f>
        <v>8.402404268429825E-2</v>
      </c>
      <c r="J12">
        <v>0.2</v>
      </c>
      <c r="K12">
        <f>J12/$J$14</f>
        <v>0.60606060606060608</v>
      </c>
      <c r="L12">
        <v>0.64</v>
      </c>
    </row>
    <row r="13" spans="1:12" x14ac:dyDescent="0.55000000000000004">
      <c r="A13" s="39" t="s">
        <v>618</v>
      </c>
      <c r="B13" s="38" t="s">
        <v>170</v>
      </c>
      <c r="C13" s="82">
        <f>0.113434433521019*L13</f>
        <v>0.10776271184496805</v>
      </c>
      <c r="D13" s="82">
        <f>0.147764455960494*L13</f>
        <v>0.1403762331624693</v>
      </c>
      <c r="E13" s="82">
        <f>0.52791764349186*L13</f>
        <v>0.501521761317267</v>
      </c>
      <c r="F13" s="82">
        <f>0.193039796479141*L13</f>
        <v>0.18338780665518392</v>
      </c>
      <c r="G13" s="82">
        <f>0.131287566694216*L13</f>
        <v>0.1247231883595052</v>
      </c>
      <c r="J13">
        <v>0.28999999999999998</v>
      </c>
      <c r="K13">
        <f t="shared" ref="K13:K15" si="0">J13/$J$14</f>
        <v>0.87878787878787867</v>
      </c>
      <c r="L13">
        <v>0.95</v>
      </c>
    </row>
    <row r="14" spans="1:12" x14ac:dyDescent="0.55000000000000004">
      <c r="A14" s="39" t="s">
        <v>619</v>
      </c>
      <c r="B14" s="38" t="s">
        <v>170</v>
      </c>
      <c r="C14" s="82">
        <f>0.113434433521019*L14</f>
        <v>0.12477787687312092</v>
      </c>
      <c r="D14" s="82">
        <f>0.147764455960494*L14</f>
        <v>0.16254090155654341</v>
      </c>
      <c r="E14" s="82">
        <f>0.52791764349186*L14</f>
        <v>0.58070940784104608</v>
      </c>
      <c r="F14" s="82">
        <f>0.193039796479141*L14</f>
        <v>0.2123437761270551</v>
      </c>
      <c r="G14" s="82">
        <f>0.131287566694216*L14</f>
        <v>0.14441632336363763</v>
      </c>
      <c r="J14">
        <v>0.33</v>
      </c>
      <c r="K14">
        <f t="shared" si="0"/>
        <v>1</v>
      </c>
      <c r="L14">
        <v>1.1000000000000001</v>
      </c>
    </row>
    <row r="15" spans="1:12" x14ac:dyDescent="0.55000000000000004">
      <c r="A15" s="39" t="s">
        <v>620</v>
      </c>
      <c r="B15" s="38" t="s">
        <v>170</v>
      </c>
      <c r="C15" s="82">
        <f>0.113434433521019*L15</f>
        <v>0.11003140051538843</v>
      </c>
      <c r="D15" s="82">
        <f>0.147764455960494*L15</f>
        <v>0.14333152228167917</v>
      </c>
      <c r="E15" s="82">
        <f>0.52791764349186*L15</f>
        <v>0.5120801141871042</v>
      </c>
      <c r="F15" s="82">
        <f>0.193039796479141*L15</f>
        <v>0.18724860258476675</v>
      </c>
      <c r="G15" s="82">
        <f>0.131287566694216*L15</f>
        <v>0.12734893969338953</v>
      </c>
      <c r="J15">
        <v>0.3</v>
      </c>
      <c r="K15">
        <f t="shared" si="0"/>
        <v>0.90909090909090906</v>
      </c>
      <c r="L15">
        <v>0.97</v>
      </c>
    </row>
    <row r="16" spans="1:12" x14ac:dyDescent="0.55000000000000004">
      <c r="A16" s="41" t="s">
        <v>621</v>
      </c>
      <c r="B16" s="40" t="s">
        <v>171</v>
      </c>
      <c r="C16" s="40">
        <v>0</v>
      </c>
      <c r="D16" s="40">
        <f>0.149542265410959-0.1</f>
        <v>4.9542265410958991E-2</v>
      </c>
      <c r="E16" s="40">
        <f>0.554836630041096-0.1</f>
        <v>0.45483663004109598</v>
      </c>
      <c r="F16" s="40">
        <v>0</v>
      </c>
      <c r="G16" s="40">
        <v>0</v>
      </c>
    </row>
    <row r="17" spans="1:7" x14ac:dyDescent="0.55000000000000004">
      <c r="A17" s="41" t="s">
        <v>153</v>
      </c>
      <c r="B17" s="40" t="s">
        <v>171</v>
      </c>
      <c r="C17" s="40">
        <v>0</v>
      </c>
      <c r="D17" s="40">
        <f>0.149542265410959-0.1</f>
        <v>4.9542265410958991E-2</v>
      </c>
      <c r="E17" s="40">
        <f>0.554836630041096-0.1</f>
        <v>0.45483663004109598</v>
      </c>
      <c r="F17" s="40">
        <v>0</v>
      </c>
      <c r="G17" s="40">
        <v>0</v>
      </c>
    </row>
    <row r="18" spans="1:7" ht="28.8" x14ac:dyDescent="0.55000000000000004">
      <c r="A18" s="35" t="s">
        <v>540</v>
      </c>
      <c r="B18" s="19" t="s">
        <v>170</v>
      </c>
      <c r="C18" s="19">
        <v>0.12477787687312092</v>
      </c>
      <c r="D18" s="19">
        <v>0.16254090155654341</v>
      </c>
      <c r="E18" s="19">
        <v>0.58070940784104608</v>
      </c>
      <c r="F18" s="19">
        <v>0.2123437761270551</v>
      </c>
      <c r="G18" s="19">
        <v>0.14441632336363763</v>
      </c>
    </row>
    <row r="19" spans="1:7" ht="28.8" x14ac:dyDescent="0.55000000000000004">
      <c r="A19" s="35" t="s">
        <v>199</v>
      </c>
      <c r="B19" s="19" t="s">
        <v>170</v>
      </c>
      <c r="C19" s="19">
        <v>0.12477787687312092</v>
      </c>
      <c r="D19" s="19">
        <v>0.16254090155654341</v>
      </c>
      <c r="E19" s="19">
        <v>0.58070940784104608</v>
      </c>
      <c r="F19" s="19">
        <v>0.2123437761270551</v>
      </c>
      <c r="G19" s="19">
        <v>0.14441632336363763</v>
      </c>
    </row>
    <row r="20" spans="1:7" ht="28.8" x14ac:dyDescent="0.55000000000000004">
      <c r="A20" s="35" t="s">
        <v>200</v>
      </c>
      <c r="B20" s="19" t="s">
        <v>170</v>
      </c>
      <c r="C20" s="19">
        <v>0.12477787687312092</v>
      </c>
      <c r="D20" s="19">
        <v>0.16254090155654341</v>
      </c>
      <c r="E20" s="19">
        <v>0.58070940784104608</v>
      </c>
      <c r="F20" s="19">
        <v>0.2123437761270551</v>
      </c>
      <c r="G20" s="19">
        <v>0.14441632336363763</v>
      </c>
    </row>
    <row r="21" spans="1:7" ht="28.8" x14ac:dyDescent="0.55000000000000004">
      <c r="A21" s="35" t="s">
        <v>201</v>
      </c>
      <c r="B21" s="19" t="s">
        <v>170</v>
      </c>
      <c r="C21" s="19">
        <v>0.12477787687312092</v>
      </c>
      <c r="D21" s="19">
        <v>0.16254090155654341</v>
      </c>
      <c r="E21" s="19">
        <v>0.58070940784104608</v>
      </c>
      <c r="F21" s="19">
        <v>0.2123437761270551</v>
      </c>
      <c r="G21" s="19">
        <v>0.14441632336363763</v>
      </c>
    </row>
    <row r="22" spans="1:7" ht="28.8" x14ac:dyDescent="0.55000000000000004">
      <c r="A22" s="35" t="s">
        <v>541</v>
      </c>
      <c r="B22" s="19" t="s">
        <v>170</v>
      </c>
      <c r="C22" s="19">
        <v>0.12477787687312092</v>
      </c>
      <c r="D22" s="19">
        <v>0.16254090155654341</v>
      </c>
      <c r="E22" s="19">
        <v>0.58070940784104608</v>
      </c>
      <c r="F22" s="19">
        <v>0.2123437761270551</v>
      </c>
      <c r="G22" s="19">
        <v>0.14441632336363763</v>
      </c>
    </row>
    <row r="23" spans="1:7" ht="28.8" x14ac:dyDescent="0.55000000000000004">
      <c r="A23" s="35" t="s">
        <v>542</v>
      </c>
      <c r="B23" s="19" t="s">
        <v>170</v>
      </c>
      <c r="C23" s="19">
        <v>0.12477787687312092</v>
      </c>
      <c r="D23" s="19">
        <v>0.16254090155654341</v>
      </c>
      <c r="E23" s="19">
        <v>0.58070940784104608</v>
      </c>
      <c r="F23" s="19">
        <v>0.2123437761270551</v>
      </c>
      <c r="G23" s="19">
        <v>0.14441632336363763</v>
      </c>
    </row>
    <row r="24" spans="1:7" ht="28.8" x14ac:dyDescent="0.55000000000000004">
      <c r="A24" s="35" t="s">
        <v>543</v>
      </c>
      <c r="B24" s="19" t="s">
        <v>170</v>
      </c>
      <c r="C24" s="19">
        <v>0.12477787687312092</v>
      </c>
      <c r="D24" s="19">
        <v>0.16254090155654341</v>
      </c>
      <c r="E24" s="19">
        <v>0.58070940784104608</v>
      </c>
      <c r="F24" s="19">
        <v>0.2123437761270551</v>
      </c>
      <c r="G24" s="19">
        <v>0.14441632336363763</v>
      </c>
    </row>
    <row r="25" spans="1:7" x14ac:dyDescent="0.55000000000000004">
      <c r="A25" s="35" t="s">
        <v>544</v>
      </c>
      <c r="B25" s="19" t="s">
        <v>170</v>
      </c>
      <c r="C25" s="19">
        <v>0.12477787687312092</v>
      </c>
      <c r="D25" s="19">
        <v>0.16254090155654341</v>
      </c>
      <c r="E25" s="19">
        <v>0.58070940784104608</v>
      </c>
      <c r="F25" s="19">
        <v>0.2123437761270551</v>
      </c>
      <c r="G25" s="19">
        <v>0.14441632336363763</v>
      </c>
    </row>
    <row r="26" spans="1:7" ht="28.8" x14ac:dyDescent="0.55000000000000004">
      <c r="A26" s="35" t="s">
        <v>545</v>
      </c>
      <c r="B26" s="19" t="s">
        <v>170</v>
      </c>
      <c r="C26" s="19">
        <v>0.12477787687312092</v>
      </c>
      <c r="D26" s="19">
        <v>0.16254090155654341</v>
      </c>
      <c r="E26" s="19">
        <v>0.58070940784104608</v>
      </c>
      <c r="F26" s="19">
        <v>0.2123437761270551</v>
      </c>
      <c r="G26" s="19">
        <v>0.14441632336363763</v>
      </c>
    </row>
    <row r="27" spans="1:7" ht="28.8" x14ac:dyDescent="0.55000000000000004">
      <c r="A27" s="35" t="s">
        <v>546</v>
      </c>
      <c r="B27" s="19" t="s">
        <v>170</v>
      </c>
      <c r="C27" s="19">
        <v>0.12477787687312092</v>
      </c>
      <c r="D27" s="19">
        <v>0.16254090155654341</v>
      </c>
      <c r="E27" s="19">
        <v>0.58070940784104608</v>
      </c>
      <c r="F27" s="19">
        <v>0.2123437761270551</v>
      </c>
      <c r="G27" s="19">
        <v>0.14441632336363763</v>
      </c>
    </row>
    <row r="28" spans="1:7" ht="28.8" x14ac:dyDescent="0.55000000000000004">
      <c r="A28" s="35" t="s">
        <v>547</v>
      </c>
      <c r="B28" s="19" t="s">
        <v>170</v>
      </c>
      <c r="C28" s="19">
        <v>0.12477787687312092</v>
      </c>
      <c r="D28" s="19">
        <v>0.16254090155654341</v>
      </c>
      <c r="E28" s="19">
        <v>0.58070940784104608</v>
      </c>
      <c r="F28" s="19">
        <v>0.2123437761270551</v>
      </c>
      <c r="G28" s="19">
        <v>0.14441632336363763</v>
      </c>
    </row>
    <row r="29" spans="1:7" ht="28.8" x14ac:dyDescent="0.55000000000000004">
      <c r="A29" s="21" t="s">
        <v>548</v>
      </c>
      <c r="B29" s="100" t="s">
        <v>171</v>
      </c>
      <c r="C29" s="100">
        <v>0</v>
      </c>
      <c r="D29" s="100">
        <f>0.149542265410959-0.1</f>
        <v>4.9542265410958991E-2</v>
      </c>
      <c r="E29" s="100">
        <f>0.554836630041096-0.1</f>
        <v>0.45483663004109598</v>
      </c>
      <c r="F29" s="100">
        <v>0</v>
      </c>
      <c r="G29" s="100">
        <v>0</v>
      </c>
    </row>
    <row r="30" spans="1:7" ht="28.8" x14ac:dyDescent="0.55000000000000004">
      <c r="A30" s="21" t="s">
        <v>549</v>
      </c>
      <c r="B30" s="100" t="s">
        <v>171</v>
      </c>
      <c r="C30" s="100">
        <v>0</v>
      </c>
      <c r="D30" s="100">
        <f t="shared" ref="D30:D43" si="1">0.149542265410959-0.1</f>
        <v>4.9542265410958991E-2</v>
      </c>
      <c r="E30" s="100">
        <f t="shared" ref="E30:E43" si="2">0.554836630041096-0.1</f>
        <v>0.45483663004109598</v>
      </c>
      <c r="F30" s="100">
        <v>0</v>
      </c>
      <c r="G30" s="100">
        <v>0</v>
      </c>
    </row>
    <row r="31" spans="1:7" ht="28.8" x14ac:dyDescent="0.55000000000000004">
      <c r="A31" s="21" t="s">
        <v>550</v>
      </c>
      <c r="B31" s="100" t="s">
        <v>171</v>
      </c>
      <c r="C31" s="100">
        <v>0</v>
      </c>
      <c r="D31" s="100">
        <f t="shared" si="1"/>
        <v>4.9542265410958991E-2</v>
      </c>
      <c r="E31" s="100">
        <f t="shared" si="2"/>
        <v>0.45483663004109598</v>
      </c>
      <c r="F31" s="100">
        <v>0</v>
      </c>
      <c r="G31" s="100">
        <v>0</v>
      </c>
    </row>
    <row r="32" spans="1:7" ht="28.8" x14ac:dyDescent="0.55000000000000004">
      <c r="A32" s="21" t="s">
        <v>551</v>
      </c>
      <c r="B32" s="100" t="s">
        <v>171</v>
      </c>
      <c r="C32" s="100">
        <v>0</v>
      </c>
      <c r="D32" s="100">
        <f t="shared" si="1"/>
        <v>4.9542265410958991E-2</v>
      </c>
      <c r="E32" s="100">
        <f t="shared" si="2"/>
        <v>0.45483663004109598</v>
      </c>
      <c r="F32" s="100">
        <v>0</v>
      </c>
      <c r="G32" s="100">
        <v>0</v>
      </c>
    </row>
    <row r="33" spans="1:10" ht="28.8" x14ac:dyDescent="0.55000000000000004">
      <c r="A33" s="21" t="s">
        <v>552</v>
      </c>
      <c r="B33" s="100" t="s">
        <v>171</v>
      </c>
      <c r="C33" s="100">
        <v>0</v>
      </c>
      <c r="D33" s="100">
        <f t="shared" si="1"/>
        <v>4.9542265410958991E-2</v>
      </c>
      <c r="E33" s="100">
        <f t="shared" si="2"/>
        <v>0.45483663004109598</v>
      </c>
      <c r="F33" s="100">
        <v>0</v>
      </c>
      <c r="G33" s="100">
        <v>0</v>
      </c>
    </row>
    <row r="34" spans="1:10" ht="28.8" x14ac:dyDescent="0.55000000000000004">
      <c r="A34" s="23" t="s">
        <v>553</v>
      </c>
      <c r="B34" s="101" t="s">
        <v>171</v>
      </c>
      <c r="C34" s="101">
        <v>0</v>
      </c>
      <c r="D34" s="101">
        <f t="shared" si="1"/>
        <v>4.9542265410958991E-2</v>
      </c>
      <c r="E34" s="101">
        <f t="shared" si="2"/>
        <v>0.45483663004109598</v>
      </c>
      <c r="F34" s="101">
        <v>0</v>
      </c>
      <c r="G34" s="101">
        <v>0</v>
      </c>
    </row>
    <row r="35" spans="1:10" ht="28.8" x14ac:dyDescent="0.55000000000000004">
      <c r="A35" s="23" t="s">
        <v>554</v>
      </c>
      <c r="B35" s="101" t="s">
        <v>171</v>
      </c>
      <c r="C35" s="101">
        <v>0</v>
      </c>
      <c r="D35" s="101">
        <f t="shared" si="1"/>
        <v>4.9542265410958991E-2</v>
      </c>
      <c r="E35" s="101">
        <f t="shared" si="2"/>
        <v>0.45483663004109598</v>
      </c>
      <c r="F35" s="101">
        <v>0</v>
      </c>
      <c r="G35" s="101">
        <v>0</v>
      </c>
    </row>
    <row r="36" spans="1:10" ht="28.8" x14ac:dyDescent="0.55000000000000004">
      <c r="A36" s="23" t="s">
        <v>555</v>
      </c>
      <c r="B36" s="101" t="s">
        <v>171</v>
      </c>
      <c r="C36" s="101">
        <v>0</v>
      </c>
      <c r="D36" s="101">
        <f t="shared" si="1"/>
        <v>4.9542265410958991E-2</v>
      </c>
      <c r="E36" s="101">
        <f t="shared" si="2"/>
        <v>0.45483663004109598</v>
      </c>
      <c r="F36" s="101">
        <v>0</v>
      </c>
      <c r="G36" s="101">
        <v>0</v>
      </c>
    </row>
    <row r="37" spans="1:10" ht="28.8" x14ac:dyDescent="0.55000000000000004">
      <c r="A37" s="23" t="s">
        <v>556</v>
      </c>
      <c r="B37" s="101" t="s">
        <v>171</v>
      </c>
      <c r="C37" s="101">
        <v>0</v>
      </c>
      <c r="D37" s="101">
        <f t="shared" si="1"/>
        <v>4.9542265410958991E-2</v>
      </c>
      <c r="E37" s="101">
        <f t="shared" si="2"/>
        <v>0.45483663004109598</v>
      </c>
      <c r="F37" s="101">
        <v>0</v>
      </c>
      <c r="G37" s="101">
        <v>0</v>
      </c>
    </row>
    <row r="38" spans="1:10" ht="28.8" x14ac:dyDescent="0.55000000000000004">
      <c r="A38" s="23" t="s">
        <v>557</v>
      </c>
      <c r="B38" s="101" t="s">
        <v>171</v>
      </c>
      <c r="C38" s="101">
        <v>0</v>
      </c>
      <c r="D38" s="101">
        <f t="shared" si="1"/>
        <v>4.9542265410958991E-2</v>
      </c>
      <c r="E38" s="101">
        <f t="shared" si="2"/>
        <v>0.45483663004109598</v>
      </c>
      <c r="F38" s="101">
        <v>0</v>
      </c>
      <c r="G38" s="101">
        <v>0</v>
      </c>
    </row>
    <row r="39" spans="1:10" x14ac:dyDescent="0.55000000000000004">
      <c r="A39" s="24" t="s">
        <v>558</v>
      </c>
      <c r="B39" s="24" t="s">
        <v>171</v>
      </c>
      <c r="C39" s="24">
        <v>0</v>
      </c>
      <c r="D39" s="24">
        <f t="shared" si="1"/>
        <v>4.9542265410958991E-2</v>
      </c>
      <c r="E39" s="24">
        <f t="shared" si="2"/>
        <v>0.45483663004109598</v>
      </c>
      <c r="F39" s="24">
        <v>0</v>
      </c>
      <c r="G39" s="24">
        <v>0</v>
      </c>
    </row>
    <row r="40" spans="1:10" x14ac:dyDescent="0.55000000000000004">
      <c r="A40" s="24" t="s">
        <v>559</v>
      </c>
      <c r="B40" s="24" t="s">
        <v>171</v>
      </c>
      <c r="C40" s="24">
        <v>0</v>
      </c>
      <c r="D40" s="24">
        <f t="shared" si="1"/>
        <v>4.9542265410958991E-2</v>
      </c>
      <c r="E40" s="24">
        <f t="shared" si="2"/>
        <v>0.45483663004109598</v>
      </c>
      <c r="F40" s="24">
        <v>0</v>
      </c>
      <c r="G40" s="24">
        <v>0</v>
      </c>
    </row>
    <row r="41" spans="1:10" x14ac:dyDescent="0.55000000000000004">
      <c r="A41" s="24" t="s">
        <v>560</v>
      </c>
      <c r="B41" s="24" t="s">
        <v>171</v>
      </c>
      <c r="C41" s="24">
        <v>0</v>
      </c>
      <c r="D41" s="24">
        <f t="shared" si="1"/>
        <v>4.9542265410958991E-2</v>
      </c>
      <c r="E41" s="24">
        <f t="shared" si="2"/>
        <v>0.45483663004109598</v>
      </c>
      <c r="F41" s="24">
        <v>0</v>
      </c>
      <c r="G41" s="24">
        <v>0</v>
      </c>
    </row>
    <row r="42" spans="1:10" x14ac:dyDescent="0.55000000000000004">
      <c r="A42" s="24" t="s">
        <v>561</v>
      </c>
      <c r="B42" s="24" t="s">
        <v>171</v>
      </c>
      <c r="C42" s="24">
        <v>0</v>
      </c>
      <c r="D42" s="24">
        <f t="shared" si="1"/>
        <v>4.9542265410958991E-2</v>
      </c>
      <c r="E42" s="24">
        <f t="shared" si="2"/>
        <v>0.45483663004109598</v>
      </c>
      <c r="F42" s="24">
        <v>0</v>
      </c>
      <c r="G42" s="24">
        <v>0</v>
      </c>
    </row>
    <row r="43" spans="1:10" x14ac:dyDescent="0.55000000000000004">
      <c r="A43" s="24" t="s">
        <v>562</v>
      </c>
      <c r="B43" s="24" t="s">
        <v>171</v>
      </c>
      <c r="C43" s="24">
        <v>0</v>
      </c>
      <c r="D43" s="24">
        <f t="shared" si="1"/>
        <v>4.9542265410958991E-2</v>
      </c>
      <c r="E43" s="24">
        <f t="shared" si="2"/>
        <v>0.45483663004109598</v>
      </c>
      <c r="F43" s="24">
        <v>0</v>
      </c>
      <c r="G43" s="24">
        <v>0</v>
      </c>
    </row>
    <row r="44" spans="1:10" ht="28.8" x14ac:dyDescent="0.55000000000000004">
      <c r="A44" s="94" t="s">
        <v>563</v>
      </c>
      <c r="B44" s="16" t="s">
        <v>169</v>
      </c>
      <c r="C44" s="16">
        <v>0.81</v>
      </c>
      <c r="D44" s="16">
        <v>0.81</v>
      </c>
      <c r="E44" s="16">
        <v>0.81</v>
      </c>
      <c r="F44" s="16">
        <v>0.81</v>
      </c>
      <c r="G44" s="16">
        <v>0.81</v>
      </c>
      <c r="J44" t="s">
        <v>508</v>
      </c>
    </row>
    <row r="45" spans="1:10" ht="28.8" x14ac:dyDescent="0.55000000000000004">
      <c r="A45" s="94" t="s">
        <v>564</v>
      </c>
      <c r="B45" s="16" t="s">
        <v>169</v>
      </c>
      <c r="C45" s="16">
        <v>0.81</v>
      </c>
      <c r="D45" s="16">
        <v>0.81</v>
      </c>
      <c r="E45" s="16">
        <v>0.81</v>
      </c>
      <c r="F45" s="16">
        <v>0.81</v>
      </c>
      <c r="G45" s="16">
        <v>0.81</v>
      </c>
    </row>
    <row r="46" spans="1:10" ht="28.8" x14ac:dyDescent="0.55000000000000004">
      <c r="A46" s="94" t="s">
        <v>565</v>
      </c>
      <c r="B46" s="16" t="s">
        <v>169</v>
      </c>
      <c r="C46" s="16">
        <v>0.81</v>
      </c>
      <c r="D46" s="16">
        <v>0.81</v>
      </c>
      <c r="E46" s="16">
        <v>0.81</v>
      </c>
      <c r="F46" s="16">
        <v>0.81</v>
      </c>
      <c r="G46" s="16">
        <v>0.81</v>
      </c>
    </row>
    <row r="47" spans="1:10" ht="28.8" x14ac:dyDescent="0.55000000000000004">
      <c r="A47" s="94" t="s">
        <v>566</v>
      </c>
      <c r="B47" s="16" t="s">
        <v>169</v>
      </c>
      <c r="C47" s="16">
        <v>0.81</v>
      </c>
      <c r="D47" s="16">
        <v>0.81</v>
      </c>
      <c r="E47" s="16">
        <v>0.81</v>
      </c>
      <c r="F47" s="16">
        <v>0.81</v>
      </c>
      <c r="G47" s="16">
        <v>0.81</v>
      </c>
    </row>
    <row r="48" spans="1:10" ht="28.8" x14ac:dyDescent="0.55000000000000004">
      <c r="A48" s="94" t="s">
        <v>567</v>
      </c>
      <c r="B48" s="16" t="s">
        <v>169</v>
      </c>
      <c r="C48" s="16">
        <v>0.81</v>
      </c>
      <c r="D48" s="16">
        <v>0.81</v>
      </c>
      <c r="E48" s="16">
        <v>0.81</v>
      </c>
      <c r="F48" s="16">
        <v>0.81</v>
      </c>
      <c r="G48" s="16">
        <v>0.81</v>
      </c>
    </row>
    <row r="49" spans="1:7" ht="28.8" x14ac:dyDescent="0.55000000000000004">
      <c r="A49" s="94" t="s">
        <v>568</v>
      </c>
      <c r="B49" s="16" t="s">
        <v>169</v>
      </c>
      <c r="C49" s="16">
        <v>0.81</v>
      </c>
      <c r="D49" s="16">
        <v>0.81</v>
      </c>
      <c r="E49" s="16">
        <v>0.81</v>
      </c>
      <c r="F49" s="16">
        <v>0.81</v>
      </c>
      <c r="G49" s="16">
        <v>0.81</v>
      </c>
    </row>
    <row r="50" spans="1:7" x14ac:dyDescent="0.55000000000000004">
      <c r="A50" s="94" t="s">
        <v>569</v>
      </c>
      <c r="B50" s="16" t="s">
        <v>169</v>
      </c>
      <c r="C50" s="16">
        <v>0.81</v>
      </c>
      <c r="D50" s="16">
        <v>0.81</v>
      </c>
      <c r="E50" s="16">
        <v>0.81</v>
      </c>
      <c r="F50" s="16">
        <v>0.81</v>
      </c>
      <c r="G50" s="16">
        <v>0.81</v>
      </c>
    </row>
    <row r="51" spans="1:7" x14ac:dyDescent="0.55000000000000004">
      <c r="A51" s="94" t="s">
        <v>570</v>
      </c>
      <c r="B51" s="16" t="s">
        <v>169</v>
      </c>
      <c r="C51" s="16">
        <v>0.81</v>
      </c>
      <c r="D51" s="16">
        <v>0.81</v>
      </c>
      <c r="E51" s="16">
        <v>0.81</v>
      </c>
      <c r="F51" s="16">
        <v>0.81</v>
      </c>
      <c r="G51" s="16">
        <v>0.81</v>
      </c>
    </row>
    <row r="52" spans="1:7" ht="28.8" x14ac:dyDescent="0.55000000000000004">
      <c r="A52" s="94" t="s">
        <v>571</v>
      </c>
      <c r="B52" s="16" t="s">
        <v>169</v>
      </c>
      <c r="C52" s="16">
        <v>0.81</v>
      </c>
      <c r="D52" s="16">
        <v>0.81</v>
      </c>
      <c r="E52" s="16">
        <v>0.81</v>
      </c>
      <c r="F52" s="16">
        <v>0.81</v>
      </c>
      <c r="G52" s="16">
        <v>0.81</v>
      </c>
    </row>
    <row r="53" spans="1:7" ht="28.8" x14ac:dyDescent="0.55000000000000004">
      <c r="A53" s="94" t="s">
        <v>572</v>
      </c>
      <c r="B53" s="16" t="s">
        <v>169</v>
      </c>
      <c r="C53" s="16">
        <v>0.81</v>
      </c>
      <c r="D53" s="16">
        <v>0.81</v>
      </c>
      <c r="E53" s="16">
        <v>0.81</v>
      </c>
      <c r="F53" s="16">
        <v>0.81</v>
      </c>
      <c r="G53" s="16">
        <v>0.81</v>
      </c>
    </row>
    <row r="54" spans="1:7" ht="28.8" x14ac:dyDescent="0.55000000000000004">
      <c r="A54" s="94" t="s">
        <v>573</v>
      </c>
      <c r="B54" s="16" t="s">
        <v>169</v>
      </c>
      <c r="C54" s="16">
        <v>0.81</v>
      </c>
      <c r="D54" s="16">
        <v>0.81</v>
      </c>
      <c r="E54" s="16">
        <v>0.81</v>
      </c>
      <c r="F54" s="16">
        <v>0.81</v>
      </c>
      <c r="G54" s="16">
        <v>0.81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G10" sqref="G10"/>
    </sheetView>
  </sheetViews>
  <sheetFormatPr defaultRowHeight="14.4" x14ac:dyDescent="0.55000000000000004"/>
  <sheetData>
    <row r="1" spans="1:2" x14ac:dyDescent="0.55000000000000004">
      <c r="A1" t="s">
        <v>574</v>
      </c>
    </row>
    <row r="2" spans="1:2" x14ac:dyDescent="0.55000000000000004">
      <c r="A2" s="5" t="s">
        <v>250</v>
      </c>
      <c r="B2">
        <v>98.074470897435887</v>
      </c>
    </row>
    <row r="3" spans="1:2" x14ac:dyDescent="0.55000000000000004">
      <c r="A3" s="5" t="s">
        <v>251</v>
      </c>
      <c r="B3">
        <v>181.36089230769232</v>
      </c>
    </row>
    <row r="4" spans="1:2" x14ac:dyDescent="0.55000000000000004">
      <c r="A4" s="5" t="s">
        <v>252</v>
      </c>
      <c r="B4">
        <v>187.56043589743592</v>
      </c>
    </row>
    <row r="5" spans="1:2" x14ac:dyDescent="0.55000000000000004">
      <c r="A5" s="48" t="s">
        <v>253</v>
      </c>
      <c r="B5">
        <v>237.98213076923079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8"/>
  <sheetViews>
    <sheetView topLeftCell="A12" workbookViewId="0">
      <selection activeCell="M15" sqref="M15"/>
    </sheetView>
  </sheetViews>
  <sheetFormatPr defaultRowHeight="14.4" x14ac:dyDescent="0.55000000000000004"/>
  <cols>
    <col min="2" max="2" width="17.83984375" bestFit="1" customWidth="1"/>
    <col min="3" max="3" width="17.41796875" bestFit="1" customWidth="1"/>
    <col min="4" max="4" width="12.41796875" bestFit="1" customWidth="1"/>
    <col min="9" max="9" width="14.26171875" bestFit="1" customWidth="1"/>
  </cols>
  <sheetData>
    <row r="1" spans="1:9" x14ac:dyDescent="0.55000000000000004">
      <c r="A1" t="s">
        <v>534</v>
      </c>
    </row>
    <row r="2" spans="1:9" x14ac:dyDescent="0.55000000000000004">
      <c r="A2" s="102" t="s">
        <v>535</v>
      </c>
      <c r="B2" s="102"/>
      <c r="C2" s="102"/>
      <c r="D2" s="102"/>
    </row>
    <row r="3" spans="1:9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9" x14ac:dyDescent="0.55000000000000004">
      <c r="A4" s="1"/>
      <c r="B4" s="1" t="s">
        <v>165</v>
      </c>
      <c r="C4" s="1" t="s">
        <v>155</v>
      </c>
      <c r="D4" s="1" t="s">
        <v>175</v>
      </c>
    </row>
    <row r="5" spans="1:9" x14ac:dyDescent="0.55000000000000004">
      <c r="A5">
        <v>2017</v>
      </c>
      <c r="B5">
        <v>14.116877000000001</v>
      </c>
      <c r="C5">
        <v>10.533640999999999</v>
      </c>
      <c r="D5">
        <v>3.4661050000000002</v>
      </c>
      <c r="I5" s="84"/>
    </row>
    <row r="6" spans="1:9" x14ac:dyDescent="0.55000000000000004">
      <c r="A6">
        <v>2018</v>
      </c>
      <c r="B6">
        <v>14.646044</v>
      </c>
      <c r="C6">
        <v>10.217947000000001</v>
      </c>
      <c r="D6">
        <v>3.5723400000000001</v>
      </c>
    </row>
    <row r="7" spans="1:9" x14ac:dyDescent="0.55000000000000004">
      <c r="A7">
        <v>2019</v>
      </c>
      <c r="B7">
        <v>15.393749</v>
      </c>
      <c r="C7">
        <v>11.464124999999999</v>
      </c>
      <c r="D7">
        <v>3.9213200000000001</v>
      </c>
    </row>
    <row r="8" spans="1:9" x14ac:dyDescent="0.55000000000000004">
      <c r="A8">
        <v>2020</v>
      </c>
      <c r="B8">
        <v>18.543735999999999</v>
      </c>
      <c r="C8">
        <v>13.858578</v>
      </c>
      <c r="D8">
        <v>4.157216</v>
      </c>
    </row>
    <row r="9" spans="1:9" x14ac:dyDescent="0.55000000000000004">
      <c r="A9">
        <v>2021</v>
      </c>
      <c r="B9">
        <v>19.896484000000001</v>
      </c>
      <c r="C9">
        <v>14.702579999999999</v>
      </c>
      <c r="D9">
        <v>4.096851</v>
      </c>
    </row>
    <row r="10" spans="1:9" x14ac:dyDescent="0.55000000000000004">
      <c r="A10">
        <v>2022</v>
      </c>
      <c r="B10">
        <v>20.359615000000002</v>
      </c>
      <c r="C10">
        <v>14.854903999999999</v>
      </c>
      <c r="D10">
        <v>4.13605</v>
      </c>
    </row>
    <row r="11" spans="1:9" x14ac:dyDescent="0.55000000000000004">
      <c r="A11">
        <v>2023</v>
      </c>
      <c r="B11">
        <v>20.661435999999998</v>
      </c>
      <c r="C11">
        <v>14.893603000000001</v>
      </c>
      <c r="D11">
        <v>4.2530400000000004</v>
      </c>
    </row>
    <row r="12" spans="1:9" x14ac:dyDescent="0.55000000000000004">
      <c r="A12">
        <v>2024</v>
      </c>
      <c r="B12">
        <v>20.846827000000001</v>
      </c>
      <c r="C12">
        <v>14.956732000000001</v>
      </c>
      <c r="D12">
        <v>4.3545379999999998</v>
      </c>
    </row>
    <row r="13" spans="1:9" x14ac:dyDescent="0.55000000000000004">
      <c r="A13">
        <v>2025</v>
      </c>
      <c r="B13">
        <v>20.926501999999999</v>
      </c>
      <c r="C13">
        <v>15.04153</v>
      </c>
      <c r="D13">
        <v>4.4775479999999996</v>
      </c>
    </row>
    <row r="14" spans="1:9" x14ac:dyDescent="0.55000000000000004">
      <c r="A14">
        <v>2026</v>
      </c>
      <c r="B14">
        <v>20.906148999999999</v>
      </c>
      <c r="C14">
        <v>15.298743999999999</v>
      </c>
      <c r="D14">
        <v>4.5128740000000001</v>
      </c>
    </row>
    <row r="15" spans="1:9" x14ac:dyDescent="0.55000000000000004">
      <c r="A15">
        <v>2027</v>
      </c>
      <c r="B15">
        <v>21.060801999999999</v>
      </c>
      <c r="C15">
        <v>15.472669</v>
      </c>
      <c r="D15">
        <v>4.5574269999999997</v>
      </c>
    </row>
    <row r="16" spans="1:9" x14ac:dyDescent="0.55000000000000004">
      <c r="A16">
        <v>2028</v>
      </c>
      <c r="B16">
        <v>21.245215999999999</v>
      </c>
      <c r="C16">
        <v>15.540789</v>
      </c>
      <c r="D16">
        <v>4.5635729999999999</v>
      </c>
    </row>
    <row r="17" spans="1:4" x14ac:dyDescent="0.55000000000000004">
      <c r="A17">
        <v>2029</v>
      </c>
      <c r="B17">
        <v>21.562494000000001</v>
      </c>
      <c r="C17">
        <v>15.806259000000001</v>
      </c>
      <c r="D17">
        <v>4.6257809999999999</v>
      </c>
    </row>
    <row r="18" spans="1:4" x14ac:dyDescent="0.55000000000000004">
      <c r="A18">
        <v>2030</v>
      </c>
      <c r="B18">
        <v>21.725484999999999</v>
      </c>
      <c r="C18">
        <v>15.999053999999999</v>
      </c>
      <c r="D18">
        <v>4.6224600000000002</v>
      </c>
    </row>
    <row r="19" spans="1:4" x14ac:dyDescent="0.55000000000000004">
      <c r="A19">
        <v>2031</v>
      </c>
      <c r="B19">
        <v>21.994173</v>
      </c>
      <c r="C19">
        <v>16.324413</v>
      </c>
      <c r="D19">
        <v>4.6152800000000003</v>
      </c>
    </row>
    <row r="20" spans="1:4" x14ac:dyDescent="0.55000000000000004">
      <c r="A20">
        <v>2032</v>
      </c>
      <c r="B20">
        <v>22.202781999999999</v>
      </c>
      <c r="C20">
        <v>16.437346000000002</v>
      </c>
      <c r="D20">
        <v>4.6303190000000001</v>
      </c>
    </row>
    <row r="21" spans="1:4" x14ac:dyDescent="0.55000000000000004">
      <c r="A21">
        <v>2033</v>
      </c>
      <c r="B21">
        <v>22.471347999999999</v>
      </c>
      <c r="C21">
        <v>16.596074999999999</v>
      </c>
      <c r="D21">
        <v>4.6157680000000001</v>
      </c>
    </row>
    <row r="22" spans="1:4" x14ac:dyDescent="0.55000000000000004">
      <c r="A22">
        <v>2034</v>
      </c>
      <c r="B22">
        <v>22.736881</v>
      </c>
      <c r="C22">
        <v>16.730484000000001</v>
      </c>
      <c r="D22">
        <v>4.6231229999999996</v>
      </c>
    </row>
    <row r="23" spans="1:4" x14ac:dyDescent="0.55000000000000004">
      <c r="A23">
        <v>2035</v>
      </c>
      <c r="B23">
        <v>22.878971</v>
      </c>
      <c r="C23">
        <v>16.891933000000002</v>
      </c>
      <c r="D23">
        <v>4.6148449999999999</v>
      </c>
    </row>
    <row r="24" spans="1:4" x14ac:dyDescent="0.55000000000000004">
      <c r="A24">
        <v>2036</v>
      </c>
      <c r="B24">
        <v>23.013500000000001</v>
      </c>
      <c r="C24">
        <v>16.913874</v>
      </c>
      <c r="D24">
        <v>4.7204319999999997</v>
      </c>
    </row>
    <row r="25" spans="1:4" x14ac:dyDescent="0.55000000000000004">
      <c r="A25">
        <v>2037</v>
      </c>
      <c r="B25">
        <v>23.507071</v>
      </c>
      <c r="C25">
        <v>17.235945000000001</v>
      </c>
      <c r="D25">
        <v>4.7226319999999999</v>
      </c>
    </row>
    <row r="26" spans="1:4" x14ac:dyDescent="0.55000000000000004">
      <c r="A26">
        <v>2038</v>
      </c>
      <c r="B26">
        <v>23.568707</v>
      </c>
      <c r="C26">
        <v>17.332122999999999</v>
      </c>
      <c r="D26">
        <v>4.7879829999999997</v>
      </c>
    </row>
    <row r="27" spans="1:4" x14ac:dyDescent="0.55000000000000004">
      <c r="A27">
        <v>2039</v>
      </c>
      <c r="B27">
        <v>23.820143000000002</v>
      </c>
      <c r="C27">
        <v>17.482111</v>
      </c>
      <c r="D27">
        <v>4.8359509999999997</v>
      </c>
    </row>
    <row r="28" spans="1:4" x14ac:dyDescent="0.55000000000000004">
      <c r="A28">
        <v>2040</v>
      </c>
      <c r="B28">
        <v>24.026615</v>
      </c>
      <c r="C28">
        <v>17.527785999999999</v>
      </c>
      <c r="D28">
        <v>4.8634950000000003</v>
      </c>
    </row>
    <row r="29" spans="1:4" x14ac:dyDescent="0.55000000000000004">
      <c r="A29">
        <v>2041</v>
      </c>
      <c r="B29">
        <v>24.239239000000001</v>
      </c>
      <c r="C29">
        <v>17.577529999999999</v>
      </c>
      <c r="D29">
        <v>4.892207</v>
      </c>
    </row>
    <row r="30" spans="1:4" x14ac:dyDescent="0.55000000000000004">
      <c r="A30">
        <v>2042</v>
      </c>
      <c r="B30">
        <v>24.274529999999999</v>
      </c>
      <c r="C30">
        <v>17.532518</v>
      </c>
      <c r="D30">
        <v>4.9485460000000003</v>
      </c>
    </row>
    <row r="31" spans="1:4" x14ac:dyDescent="0.55000000000000004">
      <c r="A31">
        <v>2043</v>
      </c>
      <c r="B31">
        <v>24.321826999999999</v>
      </c>
      <c r="C31">
        <v>17.427662000000002</v>
      </c>
      <c r="D31">
        <v>4.9885650000000004</v>
      </c>
    </row>
    <row r="32" spans="1:4" x14ac:dyDescent="0.55000000000000004">
      <c r="A32">
        <v>2044</v>
      </c>
      <c r="B32">
        <v>24.36647</v>
      </c>
      <c r="C32">
        <v>17.260960000000001</v>
      </c>
      <c r="D32">
        <v>5.0422890000000002</v>
      </c>
    </row>
    <row r="33" spans="1:4" x14ac:dyDescent="0.55000000000000004">
      <c r="A33">
        <v>2045</v>
      </c>
      <c r="B33">
        <v>24.419274999999999</v>
      </c>
      <c r="C33">
        <v>17.098262999999999</v>
      </c>
      <c r="D33">
        <v>5.0778299999999996</v>
      </c>
    </row>
    <row r="34" spans="1:4" x14ac:dyDescent="0.55000000000000004">
      <c r="A34">
        <v>2046</v>
      </c>
      <c r="B34">
        <v>24.326975000000001</v>
      </c>
      <c r="C34">
        <v>17.014029000000001</v>
      </c>
      <c r="D34">
        <v>5.1227510000000001</v>
      </c>
    </row>
    <row r="35" spans="1:4" x14ac:dyDescent="0.55000000000000004">
      <c r="A35">
        <v>2047</v>
      </c>
      <c r="B35">
        <v>24.470224000000002</v>
      </c>
      <c r="C35">
        <v>17.018664999999999</v>
      </c>
      <c r="D35">
        <v>5.1727569999999998</v>
      </c>
    </row>
    <row r="36" spans="1:4" x14ac:dyDescent="0.55000000000000004">
      <c r="A36">
        <v>2048</v>
      </c>
      <c r="B36">
        <v>24.682043</v>
      </c>
      <c r="C36">
        <v>16.928436000000001</v>
      </c>
      <c r="D36">
        <v>5.2637479999999996</v>
      </c>
    </row>
    <row r="37" spans="1:4" x14ac:dyDescent="0.55000000000000004">
      <c r="A37">
        <v>2049</v>
      </c>
      <c r="B37">
        <v>24.698612000000001</v>
      </c>
      <c r="C37">
        <v>17.314079</v>
      </c>
      <c r="D37">
        <v>5.3251179999999998</v>
      </c>
    </row>
    <row r="38" spans="1:4" x14ac:dyDescent="0.55000000000000004">
      <c r="A38">
        <v>2050</v>
      </c>
      <c r="B38">
        <v>24.786930000000002</v>
      </c>
      <c r="C38">
        <v>17.513041999999999</v>
      </c>
      <c r="D38">
        <v>5.4173850000000003</v>
      </c>
    </row>
  </sheetData>
  <mergeCells count="1">
    <mergeCell ref="A2:D2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8"/>
  <sheetViews>
    <sheetView workbookViewId="0">
      <selection activeCell="P25" sqref="P25"/>
    </sheetView>
  </sheetViews>
  <sheetFormatPr defaultRowHeight="14.4" x14ac:dyDescent="0.55000000000000004"/>
  <cols>
    <col min="1" max="1" width="15.15625" customWidth="1"/>
    <col min="2" max="2" width="15" customWidth="1"/>
    <col min="3" max="3" width="23.578125" customWidth="1"/>
    <col min="4" max="4" width="12.83984375" customWidth="1"/>
  </cols>
  <sheetData>
    <row r="1" spans="1:4" x14ac:dyDescent="0.55000000000000004">
      <c r="A1" t="s">
        <v>533</v>
      </c>
    </row>
    <row r="2" spans="1:4" x14ac:dyDescent="0.55000000000000004">
      <c r="A2" s="103" t="s">
        <v>536</v>
      </c>
      <c r="B2" s="103"/>
      <c r="C2" s="103"/>
      <c r="D2" s="103"/>
    </row>
    <row r="3" spans="1:4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14.118026</v>
      </c>
      <c r="C5">
        <v>10.533614</v>
      </c>
      <c r="D5">
        <v>3.4652080000000001</v>
      </c>
    </row>
    <row r="6" spans="1:4" x14ac:dyDescent="0.55000000000000004">
      <c r="A6">
        <v>2018</v>
      </c>
      <c r="B6">
        <v>9.8441259999999993</v>
      </c>
      <c r="C6">
        <v>6.6531820000000002</v>
      </c>
      <c r="D6">
        <v>3.3782190000000001</v>
      </c>
    </row>
    <row r="7" spans="1:4" x14ac:dyDescent="0.55000000000000004">
      <c r="A7">
        <v>2019</v>
      </c>
      <c r="B7">
        <v>10.256671000000001</v>
      </c>
      <c r="C7">
        <v>7.5841799999999999</v>
      </c>
      <c r="D7">
        <v>3.6783239999999999</v>
      </c>
    </row>
    <row r="8" spans="1:4" x14ac:dyDescent="0.55000000000000004">
      <c r="A8">
        <v>2020</v>
      </c>
      <c r="B8">
        <v>10.647992</v>
      </c>
      <c r="C8">
        <v>6.9902810000000004</v>
      </c>
      <c r="D8">
        <v>3.9132289999999998</v>
      </c>
    </row>
    <row r="9" spans="1:4" x14ac:dyDescent="0.55000000000000004">
      <c r="A9">
        <v>2021</v>
      </c>
      <c r="B9">
        <v>11.147691999999999</v>
      </c>
      <c r="C9">
        <v>6.4262290000000002</v>
      </c>
      <c r="D9">
        <v>3.941484</v>
      </c>
    </row>
    <row r="10" spans="1:4" x14ac:dyDescent="0.55000000000000004">
      <c r="A10">
        <v>2022</v>
      </c>
      <c r="B10">
        <v>11.124293</v>
      </c>
      <c r="C10">
        <v>4.9297380000000004</v>
      </c>
      <c r="D10">
        <v>3.9676</v>
      </c>
    </row>
    <row r="11" spans="1:4" x14ac:dyDescent="0.55000000000000004">
      <c r="A11">
        <v>2023</v>
      </c>
      <c r="B11">
        <v>11.167718000000001</v>
      </c>
      <c r="C11">
        <v>4.2576140000000002</v>
      </c>
      <c r="D11">
        <v>4.0471839999999997</v>
      </c>
    </row>
    <row r="12" spans="1:4" x14ac:dyDescent="0.55000000000000004">
      <c r="A12">
        <v>2024</v>
      </c>
      <c r="B12">
        <v>11.244379</v>
      </c>
      <c r="C12">
        <v>4.281352</v>
      </c>
      <c r="D12">
        <v>4.1166470000000004</v>
      </c>
    </row>
    <row r="13" spans="1:4" x14ac:dyDescent="0.55000000000000004">
      <c r="A13">
        <v>2025</v>
      </c>
      <c r="B13">
        <v>11.292674</v>
      </c>
      <c r="C13">
        <v>4.2719690000000003</v>
      </c>
      <c r="D13">
        <v>4.1866490000000001</v>
      </c>
    </row>
    <row r="14" spans="1:4" x14ac:dyDescent="0.55000000000000004">
      <c r="A14">
        <v>2026</v>
      </c>
      <c r="B14">
        <v>11.118781999999999</v>
      </c>
      <c r="C14">
        <v>4.4473729999999998</v>
      </c>
      <c r="D14">
        <v>4.2410759999999996</v>
      </c>
    </row>
    <row r="15" spans="1:4" x14ac:dyDescent="0.55000000000000004">
      <c r="A15">
        <v>2027</v>
      </c>
      <c r="B15">
        <v>11.206296</v>
      </c>
      <c r="C15">
        <v>4.4914440000000004</v>
      </c>
      <c r="D15">
        <v>4.2447080000000001</v>
      </c>
    </row>
    <row r="16" spans="1:4" x14ac:dyDescent="0.55000000000000004">
      <c r="A16">
        <v>2028</v>
      </c>
      <c r="B16">
        <v>11.233452</v>
      </c>
      <c r="C16">
        <v>4.5424519999999999</v>
      </c>
      <c r="D16">
        <v>4.2795199999999998</v>
      </c>
    </row>
    <row r="17" spans="1:4" x14ac:dyDescent="0.55000000000000004">
      <c r="A17">
        <v>2029</v>
      </c>
      <c r="B17">
        <v>11.375144000000001</v>
      </c>
      <c r="C17">
        <v>4.5384070000000003</v>
      </c>
      <c r="D17">
        <v>4.3406169999999999</v>
      </c>
    </row>
    <row r="18" spans="1:4" x14ac:dyDescent="0.55000000000000004">
      <c r="A18">
        <v>2030</v>
      </c>
      <c r="B18">
        <v>11.435057</v>
      </c>
      <c r="C18">
        <v>4.5648049999999998</v>
      </c>
      <c r="D18">
        <v>4.3461850000000002</v>
      </c>
    </row>
    <row r="19" spans="1:4" x14ac:dyDescent="0.55000000000000004">
      <c r="A19">
        <v>2031</v>
      </c>
      <c r="B19">
        <v>11.527520000000001</v>
      </c>
      <c r="C19">
        <v>4.6816880000000003</v>
      </c>
      <c r="D19">
        <v>4.369828</v>
      </c>
    </row>
    <row r="20" spans="1:4" x14ac:dyDescent="0.55000000000000004">
      <c r="A20">
        <v>2032</v>
      </c>
      <c r="B20">
        <v>11.630687999999999</v>
      </c>
      <c r="C20">
        <v>4.6456590000000002</v>
      </c>
      <c r="D20">
        <v>4.3920500000000002</v>
      </c>
    </row>
    <row r="21" spans="1:4" x14ac:dyDescent="0.55000000000000004">
      <c r="A21">
        <v>2033</v>
      </c>
      <c r="B21">
        <v>11.729291</v>
      </c>
      <c r="C21">
        <v>4.74329</v>
      </c>
      <c r="D21">
        <v>4.4242049999999997</v>
      </c>
    </row>
    <row r="22" spans="1:4" x14ac:dyDescent="0.55000000000000004">
      <c r="A22">
        <v>2034</v>
      </c>
      <c r="B22">
        <v>11.858015999999999</v>
      </c>
      <c r="C22">
        <v>4.8664940000000003</v>
      </c>
      <c r="D22">
        <v>4.4529870000000003</v>
      </c>
    </row>
    <row r="23" spans="1:4" x14ac:dyDescent="0.55000000000000004">
      <c r="A23">
        <v>2035</v>
      </c>
      <c r="B23">
        <v>12.000921</v>
      </c>
      <c r="C23">
        <v>4.930485</v>
      </c>
      <c r="D23">
        <v>4.4567690000000004</v>
      </c>
    </row>
    <row r="24" spans="1:4" x14ac:dyDescent="0.55000000000000004">
      <c r="A24">
        <v>2036</v>
      </c>
      <c r="B24">
        <v>12.133565000000001</v>
      </c>
      <c r="C24">
        <v>4.897799</v>
      </c>
      <c r="D24">
        <v>4.5391750000000002</v>
      </c>
    </row>
    <row r="25" spans="1:4" x14ac:dyDescent="0.55000000000000004">
      <c r="A25">
        <v>2037</v>
      </c>
      <c r="B25">
        <v>12.22359</v>
      </c>
      <c r="C25">
        <v>4.8195329999999998</v>
      </c>
      <c r="D25">
        <v>4.561337</v>
      </c>
    </row>
    <row r="26" spans="1:4" x14ac:dyDescent="0.55000000000000004">
      <c r="A26">
        <v>2038</v>
      </c>
      <c r="B26">
        <v>12.278900999999999</v>
      </c>
      <c r="C26">
        <v>4.9359080000000004</v>
      </c>
      <c r="D26">
        <v>4.6151799999999996</v>
      </c>
    </row>
    <row r="27" spans="1:4" x14ac:dyDescent="0.55000000000000004">
      <c r="A27">
        <v>2039</v>
      </c>
      <c r="B27">
        <v>12.462820000000001</v>
      </c>
      <c r="C27">
        <v>5.2028119999999998</v>
      </c>
      <c r="D27">
        <v>4.6163309999999997</v>
      </c>
    </row>
    <row r="28" spans="1:4" x14ac:dyDescent="0.55000000000000004">
      <c r="A28">
        <v>2040</v>
      </c>
      <c r="B28">
        <v>12.54884</v>
      </c>
      <c r="C28">
        <v>5.3118780000000001</v>
      </c>
      <c r="D28">
        <v>4.6642849999999996</v>
      </c>
    </row>
    <row r="29" spans="1:4" x14ac:dyDescent="0.55000000000000004">
      <c r="A29">
        <v>2041</v>
      </c>
      <c r="B29">
        <v>12.635183</v>
      </c>
      <c r="C29">
        <v>5.2292120000000004</v>
      </c>
      <c r="D29">
        <v>4.7121240000000002</v>
      </c>
    </row>
    <row r="30" spans="1:4" x14ac:dyDescent="0.55000000000000004">
      <c r="A30">
        <v>2042</v>
      </c>
      <c r="B30">
        <v>12.697398</v>
      </c>
      <c r="C30">
        <v>5.1237170000000001</v>
      </c>
      <c r="D30">
        <v>4.768167</v>
      </c>
    </row>
    <row r="31" spans="1:4" x14ac:dyDescent="0.55000000000000004">
      <c r="A31">
        <v>2043</v>
      </c>
      <c r="B31">
        <v>12.749598000000001</v>
      </c>
      <c r="C31">
        <v>4.8827210000000001</v>
      </c>
      <c r="D31">
        <v>4.8075760000000001</v>
      </c>
    </row>
    <row r="32" spans="1:4" x14ac:dyDescent="0.55000000000000004">
      <c r="A32">
        <v>2044</v>
      </c>
      <c r="B32">
        <v>12.840412000000001</v>
      </c>
      <c r="C32">
        <v>4.7511060000000001</v>
      </c>
      <c r="D32">
        <v>4.8974039999999999</v>
      </c>
    </row>
    <row r="33" spans="1:4" x14ac:dyDescent="0.55000000000000004">
      <c r="A33">
        <v>2045</v>
      </c>
      <c r="B33">
        <v>12.984140999999999</v>
      </c>
      <c r="C33">
        <v>4.6813650000000004</v>
      </c>
      <c r="D33">
        <v>4.9552339999999999</v>
      </c>
    </row>
    <row r="34" spans="1:4" x14ac:dyDescent="0.55000000000000004">
      <c r="A34">
        <v>2046</v>
      </c>
      <c r="B34">
        <v>13.131511</v>
      </c>
      <c r="C34">
        <v>4.9272390000000001</v>
      </c>
      <c r="D34">
        <v>5.0023900000000001</v>
      </c>
    </row>
    <row r="35" spans="1:4" x14ac:dyDescent="0.55000000000000004">
      <c r="A35">
        <v>2047</v>
      </c>
      <c r="B35">
        <v>13.327089000000001</v>
      </c>
      <c r="C35">
        <v>5.098338</v>
      </c>
      <c r="D35">
        <v>5.0675220000000003</v>
      </c>
    </row>
    <row r="36" spans="1:4" x14ac:dyDescent="0.55000000000000004">
      <c r="A36">
        <v>2048</v>
      </c>
      <c r="B36">
        <v>13.464534</v>
      </c>
      <c r="C36">
        <v>5.375165</v>
      </c>
      <c r="D36">
        <v>5.1396879999999996</v>
      </c>
    </row>
    <row r="37" spans="1:4" x14ac:dyDescent="0.55000000000000004">
      <c r="A37">
        <v>2049</v>
      </c>
      <c r="B37">
        <v>13.518628</v>
      </c>
      <c r="C37">
        <v>5.2824030000000004</v>
      </c>
      <c r="D37">
        <v>5.175135</v>
      </c>
    </row>
    <row r="38" spans="1:4" x14ac:dyDescent="0.55000000000000004">
      <c r="A38">
        <v>2050</v>
      </c>
      <c r="B38">
        <v>13.661797999999999</v>
      </c>
      <c r="C38">
        <v>5.5640799999999997</v>
      </c>
      <c r="D38">
        <v>5.2458179999999999</v>
      </c>
    </row>
  </sheetData>
  <mergeCells count="1">
    <mergeCell ref="A2:D2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8"/>
  <sheetViews>
    <sheetView workbookViewId="0">
      <selection activeCell="N23" sqref="N23"/>
    </sheetView>
  </sheetViews>
  <sheetFormatPr defaultRowHeight="14.4" x14ac:dyDescent="0.55000000000000004"/>
  <cols>
    <col min="1" max="1" width="12.15625" customWidth="1"/>
    <col min="2" max="2" width="14.41796875" customWidth="1"/>
    <col min="3" max="3" width="12.578125" customWidth="1"/>
    <col min="4" max="4" width="21.26171875" customWidth="1"/>
  </cols>
  <sheetData>
    <row r="1" spans="1:4" x14ac:dyDescent="0.55000000000000004">
      <c r="A1" t="s">
        <v>532</v>
      </c>
    </row>
    <row r="2" spans="1:4" x14ac:dyDescent="0.55000000000000004">
      <c r="A2" s="103" t="s">
        <v>537</v>
      </c>
      <c r="B2" s="103"/>
      <c r="C2" s="103"/>
      <c r="D2" s="103"/>
    </row>
    <row r="3" spans="1:4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14.117331999999999</v>
      </c>
      <c r="C5">
        <v>10.533590999999999</v>
      </c>
      <c r="D5">
        <v>3.4649329999999998</v>
      </c>
    </row>
    <row r="6" spans="1:4" x14ac:dyDescent="0.55000000000000004">
      <c r="A6">
        <v>2018</v>
      </c>
      <c r="B6">
        <v>19.459558000000001</v>
      </c>
      <c r="C6">
        <v>13.984337999999999</v>
      </c>
      <c r="D6">
        <v>3.5796320000000001</v>
      </c>
    </row>
    <row r="7" spans="1:4" x14ac:dyDescent="0.55000000000000004">
      <c r="A7">
        <v>2019</v>
      </c>
      <c r="B7">
        <v>24.668133000000001</v>
      </c>
      <c r="C7">
        <v>18.70974</v>
      </c>
      <c r="D7">
        <v>3.9192849999999999</v>
      </c>
    </row>
    <row r="8" spans="1:4" x14ac:dyDescent="0.55000000000000004">
      <c r="A8">
        <v>2020</v>
      </c>
      <c r="B8">
        <v>28.029841999999999</v>
      </c>
      <c r="C8">
        <v>21.063590999999999</v>
      </c>
      <c r="D8">
        <v>4.1733880000000001</v>
      </c>
    </row>
    <row r="9" spans="1:4" x14ac:dyDescent="0.55000000000000004">
      <c r="A9">
        <v>2021</v>
      </c>
      <c r="B9">
        <v>31.411221999999999</v>
      </c>
      <c r="C9">
        <v>23.460567000000001</v>
      </c>
      <c r="D9">
        <v>4.0582159999999998</v>
      </c>
    </row>
    <row r="10" spans="1:4" x14ac:dyDescent="0.55000000000000004">
      <c r="A10">
        <v>2022</v>
      </c>
      <c r="B10">
        <v>32.800755000000002</v>
      </c>
      <c r="C10">
        <v>24.367981</v>
      </c>
      <c r="D10">
        <v>3.982761</v>
      </c>
    </row>
    <row r="11" spans="1:4" x14ac:dyDescent="0.55000000000000004">
      <c r="A11">
        <v>2023</v>
      </c>
      <c r="B11">
        <v>33.802574</v>
      </c>
      <c r="C11">
        <v>24.952036</v>
      </c>
      <c r="D11">
        <v>4.0369400000000004</v>
      </c>
    </row>
    <row r="12" spans="1:4" x14ac:dyDescent="0.55000000000000004">
      <c r="A12">
        <v>2024</v>
      </c>
      <c r="B12">
        <v>34.867908</v>
      </c>
      <c r="C12">
        <v>25.852715</v>
      </c>
      <c r="D12">
        <v>4.1549430000000003</v>
      </c>
    </row>
    <row r="13" spans="1:4" x14ac:dyDescent="0.55000000000000004">
      <c r="A13">
        <v>2025</v>
      </c>
      <c r="B13">
        <v>35.776237000000002</v>
      </c>
      <c r="C13">
        <v>26.617718</v>
      </c>
      <c r="D13">
        <v>4.2956779999999997</v>
      </c>
    </row>
    <row r="14" spans="1:4" x14ac:dyDescent="0.55000000000000004">
      <c r="A14">
        <v>2026</v>
      </c>
      <c r="B14">
        <v>36.462273000000003</v>
      </c>
      <c r="C14">
        <v>27.455145000000002</v>
      </c>
      <c r="D14">
        <v>4.399775</v>
      </c>
    </row>
    <row r="15" spans="1:4" x14ac:dyDescent="0.55000000000000004">
      <c r="A15">
        <v>2027</v>
      </c>
      <c r="B15">
        <v>37.670749999999998</v>
      </c>
      <c r="C15">
        <v>28.401218</v>
      </c>
      <c r="D15">
        <v>4.5584389999999999</v>
      </c>
    </row>
    <row r="16" spans="1:4" x14ac:dyDescent="0.55000000000000004">
      <c r="A16">
        <v>2028</v>
      </c>
      <c r="B16">
        <v>37.900108000000003</v>
      </c>
      <c r="C16">
        <v>28.765877</v>
      </c>
      <c r="D16">
        <v>4.6810520000000002</v>
      </c>
    </row>
    <row r="17" spans="1:4" x14ac:dyDescent="0.55000000000000004">
      <c r="A17">
        <v>2029</v>
      </c>
      <c r="B17">
        <v>38.768692000000001</v>
      </c>
      <c r="C17">
        <v>29.359728</v>
      </c>
      <c r="D17">
        <v>4.7253410000000002</v>
      </c>
    </row>
    <row r="18" spans="1:4" x14ac:dyDescent="0.55000000000000004">
      <c r="A18">
        <v>2030</v>
      </c>
      <c r="B18">
        <v>39.161270000000002</v>
      </c>
      <c r="C18">
        <v>29.598734</v>
      </c>
      <c r="D18">
        <v>4.7786460000000002</v>
      </c>
    </row>
    <row r="19" spans="1:4" x14ac:dyDescent="0.55000000000000004">
      <c r="A19">
        <v>2031</v>
      </c>
      <c r="B19">
        <v>39.684162000000001</v>
      </c>
      <c r="C19">
        <v>30.055672000000001</v>
      </c>
      <c r="D19">
        <v>4.89236</v>
      </c>
    </row>
    <row r="20" spans="1:4" x14ac:dyDescent="0.55000000000000004">
      <c r="A20">
        <v>2032</v>
      </c>
      <c r="B20">
        <v>40.212665999999999</v>
      </c>
      <c r="C20">
        <v>30.521591000000001</v>
      </c>
      <c r="D20">
        <v>4.9731550000000002</v>
      </c>
    </row>
    <row r="21" spans="1:4" x14ac:dyDescent="0.55000000000000004">
      <c r="A21">
        <v>2033</v>
      </c>
      <c r="B21">
        <v>40.515189999999997</v>
      </c>
      <c r="C21">
        <v>30.803318000000001</v>
      </c>
      <c r="D21">
        <v>5.0480790000000004</v>
      </c>
    </row>
    <row r="22" spans="1:4" x14ac:dyDescent="0.55000000000000004">
      <c r="A22">
        <v>2034</v>
      </c>
      <c r="B22">
        <v>41.090922999999997</v>
      </c>
      <c r="C22">
        <v>31.264399999999998</v>
      </c>
      <c r="D22">
        <v>5.1411179999999996</v>
      </c>
    </row>
    <row r="23" spans="1:4" x14ac:dyDescent="0.55000000000000004">
      <c r="A23">
        <v>2035</v>
      </c>
      <c r="B23">
        <v>41.469760999999998</v>
      </c>
      <c r="C23">
        <v>31.561646</v>
      </c>
      <c r="D23">
        <v>5.1798690000000001</v>
      </c>
    </row>
    <row r="24" spans="1:4" x14ac:dyDescent="0.55000000000000004">
      <c r="A24">
        <v>2036</v>
      </c>
      <c r="B24">
        <v>41.874428000000002</v>
      </c>
      <c r="C24">
        <v>31.73349</v>
      </c>
      <c r="D24">
        <v>5.2497749999999996</v>
      </c>
    </row>
    <row r="25" spans="1:4" x14ac:dyDescent="0.55000000000000004">
      <c r="A25">
        <v>2037</v>
      </c>
      <c r="B25">
        <v>41.961272999999998</v>
      </c>
      <c r="C25">
        <v>31.538627999999999</v>
      </c>
      <c r="D25">
        <v>5.2461900000000004</v>
      </c>
    </row>
    <row r="26" spans="1:4" x14ac:dyDescent="0.55000000000000004">
      <c r="A26">
        <v>2038</v>
      </c>
      <c r="B26">
        <v>42.39423</v>
      </c>
      <c r="C26">
        <v>31.825329</v>
      </c>
      <c r="D26">
        <v>5.3107189999999997</v>
      </c>
    </row>
    <row r="27" spans="1:4" x14ac:dyDescent="0.55000000000000004">
      <c r="A27">
        <v>2039</v>
      </c>
      <c r="B27">
        <v>42.864975000000001</v>
      </c>
      <c r="C27">
        <v>32.161537000000003</v>
      </c>
      <c r="D27">
        <v>5.4747859999999999</v>
      </c>
    </row>
    <row r="28" spans="1:4" x14ac:dyDescent="0.55000000000000004">
      <c r="A28">
        <v>2040</v>
      </c>
      <c r="B28">
        <v>43.076759000000003</v>
      </c>
      <c r="C28">
        <v>32.286343000000002</v>
      </c>
      <c r="D28">
        <v>5.3596839999999997</v>
      </c>
    </row>
    <row r="29" spans="1:4" x14ac:dyDescent="0.55000000000000004">
      <c r="A29">
        <v>2041</v>
      </c>
      <c r="B29">
        <v>43.603340000000003</v>
      </c>
      <c r="C29">
        <v>32.395919999999997</v>
      </c>
      <c r="D29">
        <v>5.5440969999999998</v>
      </c>
    </row>
    <row r="30" spans="1:4" x14ac:dyDescent="0.55000000000000004">
      <c r="A30">
        <v>2042</v>
      </c>
      <c r="B30">
        <v>43.979736000000003</v>
      </c>
      <c r="C30">
        <v>32.655200999999998</v>
      </c>
      <c r="D30">
        <v>5.4550190000000001</v>
      </c>
    </row>
    <row r="31" spans="1:4" x14ac:dyDescent="0.55000000000000004">
      <c r="A31">
        <v>2043</v>
      </c>
      <c r="B31">
        <v>44.545985999999999</v>
      </c>
      <c r="C31">
        <v>33.005355999999999</v>
      </c>
      <c r="D31">
        <v>5.639945</v>
      </c>
    </row>
    <row r="32" spans="1:4" x14ac:dyDescent="0.55000000000000004">
      <c r="A32">
        <v>2044</v>
      </c>
      <c r="B32">
        <v>44.466217</v>
      </c>
      <c r="C32">
        <v>32.799221000000003</v>
      </c>
      <c r="D32">
        <v>5.7690989999999998</v>
      </c>
    </row>
    <row r="33" spans="1:4" x14ac:dyDescent="0.55000000000000004">
      <c r="A33">
        <v>2045</v>
      </c>
      <c r="B33">
        <v>44.773654999999998</v>
      </c>
      <c r="C33">
        <v>32.657555000000002</v>
      </c>
      <c r="D33">
        <v>5.8492069999999998</v>
      </c>
    </row>
    <row r="34" spans="1:4" x14ac:dyDescent="0.55000000000000004">
      <c r="A34">
        <v>2046</v>
      </c>
      <c r="B34">
        <v>45.057796000000003</v>
      </c>
      <c r="C34">
        <v>32.816035999999997</v>
      </c>
      <c r="D34">
        <v>5.9048540000000003</v>
      </c>
    </row>
    <row r="35" spans="1:4" x14ac:dyDescent="0.55000000000000004">
      <c r="A35">
        <v>2047</v>
      </c>
      <c r="B35">
        <v>45.375881</v>
      </c>
      <c r="C35">
        <v>32.899814999999997</v>
      </c>
      <c r="D35">
        <v>5.9536610000000003</v>
      </c>
    </row>
    <row r="36" spans="1:4" x14ac:dyDescent="0.55000000000000004">
      <c r="A36">
        <v>2048</v>
      </c>
      <c r="B36">
        <v>45.732959999999999</v>
      </c>
      <c r="C36">
        <v>33.188395999999997</v>
      </c>
      <c r="D36">
        <v>6.0148580000000003</v>
      </c>
    </row>
    <row r="37" spans="1:4" x14ac:dyDescent="0.55000000000000004">
      <c r="A37">
        <v>2049</v>
      </c>
      <c r="B37">
        <v>46.058971</v>
      </c>
      <c r="C37">
        <v>33.693928</v>
      </c>
      <c r="D37">
        <v>6.032464</v>
      </c>
    </row>
    <row r="38" spans="1:4" x14ac:dyDescent="0.55000000000000004">
      <c r="A38">
        <v>2050</v>
      </c>
      <c r="B38">
        <v>46.365718999999999</v>
      </c>
      <c r="C38">
        <v>33.995468000000002</v>
      </c>
      <c r="D38">
        <v>6.0731070000000003</v>
      </c>
    </row>
  </sheetData>
  <mergeCells count="1">
    <mergeCell ref="A2:D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922"/>
  <sheetViews>
    <sheetView topLeftCell="J1" workbookViewId="0">
      <selection activeCell="U11" sqref="U11"/>
    </sheetView>
  </sheetViews>
  <sheetFormatPr defaultRowHeight="14.4" x14ac:dyDescent="0.55000000000000004"/>
  <sheetData>
    <row r="1" spans="1:9" x14ac:dyDescent="0.55000000000000004">
      <c r="A1" s="2" t="s">
        <v>416</v>
      </c>
      <c r="B1" s="2"/>
      <c r="C1" s="2"/>
      <c r="D1" s="2"/>
    </row>
    <row r="2" spans="1:9" x14ac:dyDescent="0.55000000000000004">
      <c r="E2" s="47" t="s">
        <v>240</v>
      </c>
      <c r="F2" s="47" t="s">
        <v>241</v>
      </c>
      <c r="G2" s="47" t="s">
        <v>242</v>
      </c>
      <c r="H2" s="47" t="s">
        <v>12</v>
      </c>
      <c r="I2" s="47" t="s">
        <v>243</v>
      </c>
    </row>
    <row r="3" spans="1:9" x14ac:dyDescent="0.55000000000000004">
      <c r="A3" s="47" t="s">
        <v>575</v>
      </c>
      <c r="B3" s="47" t="s">
        <v>276</v>
      </c>
      <c r="C3" s="47" t="s">
        <v>250</v>
      </c>
      <c r="D3" s="47" t="s">
        <v>396</v>
      </c>
      <c r="E3">
        <v>53.422255448717948</v>
      </c>
      <c r="F3">
        <v>50.820507692307693</v>
      </c>
      <c r="G3">
        <v>55.649963717948722</v>
      </c>
      <c r="H3">
        <v>68.717034401709398</v>
      </c>
      <c r="I3">
        <v>63.081677136752134</v>
      </c>
    </row>
    <row r="4" spans="1:9" x14ac:dyDescent="0.55000000000000004">
      <c r="A4" s="47" t="str">
        <f>A3</f>
        <v>n1</v>
      </c>
      <c r="B4" s="47" t="s">
        <v>276</v>
      </c>
      <c r="C4" s="47" t="s">
        <v>250</v>
      </c>
      <c r="D4" s="47" t="s">
        <v>397</v>
      </c>
      <c r="E4">
        <v>53.430025128205138</v>
      </c>
      <c r="F4">
        <v>56.667873846153839</v>
      </c>
      <c r="G4">
        <v>62.625171384615399</v>
      </c>
      <c r="H4">
        <v>71.290981538461537</v>
      </c>
      <c r="I4">
        <v>63.930565128205124</v>
      </c>
    </row>
    <row r="5" spans="1:9" x14ac:dyDescent="0.55000000000000004">
      <c r="A5" s="47" t="str">
        <f t="shared" ref="A5:A68" si="0">A4</f>
        <v>n1</v>
      </c>
      <c r="B5" s="47" t="s">
        <v>276</v>
      </c>
      <c r="C5" s="47" t="s">
        <v>251</v>
      </c>
      <c r="D5" s="47" t="s">
        <v>396</v>
      </c>
      <c r="E5">
        <v>56.006758974358959</v>
      </c>
      <c r="F5">
        <v>52.082973076923068</v>
      </c>
      <c r="G5">
        <v>58.130653846153848</v>
      </c>
      <c r="H5">
        <v>68.910761538461543</v>
      </c>
      <c r="I5">
        <v>66.395528205128187</v>
      </c>
    </row>
    <row r="6" spans="1:9" x14ac:dyDescent="0.55000000000000004">
      <c r="A6" s="47" t="str">
        <f t="shared" si="0"/>
        <v>n1</v>
      </c>
      <c r="B6" s="47" t="s">
        <v>276</v>
      </c>
      <c r="C6" s="47" t="s">
        <v>251</v>
      </c>
      <c r="D6" s="47" t="s">
        <v>397</v>
      </c>
      <c r="E6">
        <v>57.055958974358973</v>
      </c>
      <c r="F6">
        <v>57.774695384615384</v>
      </c>
      <c r="G6">
        <v>66.943089230769232</v>
      </c>
      <c r="H6">
        <v>72.104627692307673</v>
      </c>
      <c r="I6">
        <v>67.571921025641018</v>
      </c>
    </row>
    <row r="7" spans="1:9" x14ac:dyDescent="0.55000000000000004">
      <c r="A7" s="47" t="str">
        <f t="shared" si="0"/>
        <v>n1</v>
      </c>
      <c r="B7" s="47" t="s">
        <v>276</v>
      </c>
      <c r="C7" s="47" t="s">
        <v>252</v>
      </c>
      <c r="D7" s="47" t="s">
        <v>396</v>
      </c>
      <c r="E7">
        <v>59.728574542124534</v>
      </c>
      <c r="F7">
        <v>54.662904395604393</v>
      </c>
      <c r="G7">
        <v>60.714235109890105</v>
      </c>
      <c r="H7">
        <v>71.074541025641025</v>
      </c>
      <c r="I7">
        <v>68.995446520146515</v>
      </c>
    </row>
    <row r="8" spans="1:9" x14ac:dyDescent="0.55000000000000004">
      <c r="A8" s="47" t="str">
        <f t="shared" si="0"/>
        <v>n1</v>
      </c>
      <c r="B8" s="47" t="s">
        <v>276</v>
      </c>
      <c r="C8" s="47" t="s">
        <v>252</v>
      </c>
      <c r="D8" s="47" t="s">
        <v>397</v>
      </c>
      <c r="E8">
        <v>59.934189230769235</v>
      </c>
      <c r="F8">
        <v>59.628907692307692</v>
      </c>
      <c r="G8">
        <v>70.841496000000006</v>
      </c>
      <c r="H8">
        <v>74.603437948717939</v>
      </c>
      <c r="I8">
        <v>70.52538461538461</v>
      </c>
    </row>
    <row r="9" spans="1:9" x14ac:dyDescent="0.55000000000000004">
      <c r="A9" s="47" t="str">
        <f t="shared" si="0"/>
        <v>n1</v>
      </c>
      <c r="B9" s="47" t="s">
        <v>276</v>
      </c>
      <c r="C9" s="47" t="s">
        <v>253</v>
      </c>
      <c r="D9" s="47" t="s">
        <v>396</v>
      </c>
      <c r="E9">
        <v>55.153881776556773</v>
      </c>
      <c r="F9">
        <v>52.446392307692307</v>
      </c>
      <c r="G9">
        <v>57.905865494505491</v>
      </c>
      <c r="H9">
        <v>70.736773076923072</v>
      </c>
      <c r="I9">
        <v>64.331739560439559</v>
      </c>
    </row>
    <row r="10" spans="1:9" x14ac:dyDescent="0.55000000000000004">
      <c r="A10" s="47" t="str">
        <f t="shared" si="0"/>
        <v>n1</v>
      </c>
      <c r="B10" s="47" t="s">
        <v>276</v>
      </c>
      <c r="C10" s="47" t="s">
        <v>253</v>
      </c>
      <c r="D10" s="47" t="s">
        <v>397</v>
      </c>
      <c r="E10">
        <v>55.396571282051276</v>
      </c>
      <c r="F10">
        <v>57.651663076923072</v>
      </c>
      <c r="G10">
        <v>65.373944000000009</v>
      </c>
      <c r="H10">
        <v>73.311113846153845</v>
      </c>
      <c r="I10">
        <v>64.886294358974354</v>
      </c>
    </row>
    <row r="11" spans="1:9" x14ac:dyDescent="0.55000000000000004">
      <c r="A11" s="47" t="str">
        <f t="shared" si="0"/>
        <v>n1</v>
      </c>
      <c r="B11" s="47" t="s">
        <v>277</v>
      </c>
      <c r="C11" s="47" t="s">
        <v>250</v>
      </c>
      <c r="D11" s="47" t="s">
        <v>396</v>
      </c>
      <c r="E11">
        <v>52.869852572430119</v>
      </c>
      <c r="F11">
        <v>50.327521698541602</v>
      </c>
      <c r="G11">
        <v>55.229239237543936</v>
      </c>
      <c r="H11">
        <v>68.010501785770259</v>
      </c>
      <c r="I11">
        <v>62.468292556735122</v>
      </c>
    </row>
    <row r="12" spans="1:9" x14ac:dyDescent="0.55000000000000004">
      <c r="A12" s="47" t="str">
        <f t="shared" si="0"/>
        <v>n1</v>
      </c>
      <c r="B12" s="47" t="s">
        <v>277</v>
      </c>
      <c r="C12" s="47" t="s">
        <v>250</v>
      </c>
      <c r="D12" s="47" t="s">
        <v>397</v>
      </c>
      <c r="E12">
        <v>52.854323344384476</v>
      </c>
      <c r="F12">
        <v>56.057284650654253</v>
      </c>
      <c r="G12">
        <v>61.950393059288253</v>
      </c>
      <c r="H12">
        <v>70.52283020138961</v>
      </c>
      <c r="I12">
        <v>63.241721349886539</v>
      </c>
    </row>
    <row r="13" spans="1:9" x14ac:dyDescent="0.55000000000000004">
      <c r="A13" s="47" t="str">
        <f t="shared" si="0"/>
        <v>n1</v>
      </c>
      <c r="B13" s="47" t="s">
        <v>277</v>
      </c>
      <c r="C13" s="47" t="s">
        <v>251</v>
      </c>
      <c r="D13" s="47" t="s">
        <v>396</v>
      </c>
      <c r="E13">
        <v>55.494271482147681</v>
      </c>
      <c r="F13">
        <v>51.628545828483752</v>
      </c>
      <c r="G13">
        <v>57.587390681762066</v>
      </c>
      <c r="H13">
        <v>68.170422921148855</v>
      </c>
      <c r="I13">
        <v>65.822626444585524</v>
      </c>
    </row>
    <row r="14" spans="1:9" x14ac:dyDescent="0.55000000000000004">
      <c r="A14" s="47" t="str">
        <f t="shared" si="0"/>
        <v>n1</v>
      </c>
      <c r="B14" s="47" t="s">
        <v>277</v>
      </c>
      <c r="C14" s="47" t="s">
        <v>251</v>
      </c>
      <c r="D14" s="47" t="s">
        <v>397</v>
      </c>
      <c r="E14">
        <v>56.441188210536211</v>
      </c>
      <c r="F14">
        <v>57.152180326596827</v>
      </c>
      <c r="G14">
        <v>66.221785885091521</v>
      </c>
      <c r="H14">
        <v>71.327709420519881</v>
      </c>
      <c r="I14">
        <v>66.843842096662314</v>
      </c>
    </row>
    <row r="15" spans="1:9" x14ac:dyDescent="0.55000000000000004">
      <c r="A15" s="47" t="str">
        <f t="shared" si="0"/>
        <v>n1</v>
      </c>
      <c r="B15" s="47" t="s">
        <v>277</v>
      </c>
      <c r="C15" s="47" t="s">
        <v>252</v>
      </c>
      <c r="D15" s="47" t="s">
        <v>396</v>
      </c>
      <c r="E15">
        <v>58.946765460592047</v>
      </c>
      <c r="F15">
        <v>53.949453318117008</v>
      </c>
      <c r="G15">
        <v>59.974774643398774</v>
      </c>
      <c r="H15">
        <v>70.339213675843496</v>
      </c>
      <c r="I15">
        <v>68.047803393820772</v>
      </c>
    </row>
    <row r="16" spans="1:9" x14ac:dyDescent="0.55000000000000004">
      <c r="A16" s="47" t="str">
        <f t="shared" si="0"/>
        <v>n1</v>
      </c>
      <c r="B16" s="47" t="s">
        <v>277</v>
      </c>
      <c r="C16" s="47" t="s">
        <v>252</v>
      </c>
      <c r="D16" s="47" t="s">
        <v>397</v>
      </c>
      <c r="E16">
        <v>59.288405898846676</v>
      </c>
      <c r="F16">
        <v>58.986413730469437</v>
      </c>
      <c r="G16">
        <v>70.078187812929855</v>
      </c>
      <c r="H16">
        <v>73.799595311489682</v>
      </c>
      <c r="I16">
        <v>69.765482488625551</v>
      </c>
    </row>
    <row r="17" spans="1:9" x14ac:dyDescent="0.55000000000000004">
      <c r="A17" s="47" t="str">
        <f t="shared" si="0"/>
        <v>n1</v>
      </c>
      <c r="B17" s="47" t="s">
        <v>277</v>
      </c>
      <c r="C17" s="47" t="s">
        <v>253</v>
      </c>
      <c r="D17" s="47" t="s">
        <v>396</v>
      </c>
      <c r="E17">
        <v>54.565148123655348</v>
      </c>
      <c r="F17">
        <v>51.914709633901175</v>
      </c>
      <c r="G17">
        <v>57.273005044439742</v>
      </c>
      <c r="H17">
        <v>69.940785863341915</v>
      </c>
      <c r="I17">
        <v>63.598300482606192</v>
      </c>
    </row>
    <row r="18" spans="1:9" x14ac:dyDescent="0.55000000000000004">
      <c r="A18" s="47" t="str">
        <f t="shared" si="0"/>
        <v>n1</v>
      </c>
      <c r="B18" s="47" t="s">
        <v>277</v>
      </c>
      <c r="C18" s="47" t="s">
        <v>253</v>
      </c>
      <c r="D18" s="47" t="s">
        <v>397</v>
      </c>
      <c r="E18">
        <v>54.819630889231505</v>
      </c>
      <c r="F18">
        <v>56.945821442931219</v>
      </c>
      <c r="G18">
        <v>64.518843679202519</v>
      </c>
      <c r="H18">
        <v>72.465260556370112</v>
      </c>
      <c r="I18">
        <v>64.168510571905557</v>
      </c>
    </row>
    <row r="19" spans="1:9" x14ac:dyDescent="0.55000000000000004">
      <c r="A19" s="47" t="str">
        <f t="shared" si="0"/>
        <v>n1</v>
      </c>
      <c r="B19" s="47" t="s">
        <v>278</v>
      </c>
      <c r="C19" s="47" t="s">
        <v>250</v>
      </c>
      <c r="D19" s="47" t="s">
        <v>396</v>
      </c>
      <c r="E19">
        <v>52.656992496678789</v>
      </c>
      <c r="F19">
        <v>50.077043702606417</v>
      </c>
      <c r="G19">
        <v>55.009128221175885</v>
      </c>
      <c r="H19">
        <v>67.620633985233781</v>
      </c>
      <c r="I19">
        <v>62.272186594011217</v>
      </c>
    </row>
    <row r="20" spans="1:9" x14ac:dyDescent="0.55000000000000004">
      <c r="A20" s="47" t="str">
        <f t="shared" si="0"/>
        <v>n1</v>
      </c>
      <c r="B20" s="47" t="s">
        <v>278</v>
      </c>
      <c r="C20" s="47" t="s">
        <v>250</v>
      </c>
      <c r="D20" s="47" t="s">
        <v>397</v>
      </c>
      <c r="E20">
        <v>52.517369265666581</v>
      </c>
      <c r="F20">
        <v>55.79981474244348</v>
      </c>
      <c r="G20">
        <v>61.695504099236999</v>
      </c>
      <c r="H20">
        <v>70.123460885953662</v>
      </c>
      <c r="I20">
        <v>62.849544751211894</v>
      </c>
    </row>
    <row r="21" spans="1:9" x14ac:dyDescent="0.55000000000000004">
      <c r="A21" s="47" t="str">
        <f t="shared" si="0"/>
        <v>n1</v>
      </c>
      <c r="B21" s="47" t="s">
        <v>278</v>
      </c>
      <c r="C21" s="47" t="s">
        <v>251</v>
      </c>
      <c r="D21" s="47" t="s">
        <v>396</v>
      </c>
      <c r="E21">
        <v>55.317221060087704</v>
      </c>
      <c r="F21">
        <v>51.448489762106298</v>
      </c>
      <c r="G21">
        <v>57.330874515747894</v>
      </c>
      <c r="H21">
        <v>67.867163621721389</v>
      </c>
      <c r="I21">
        <v>65.612563203188373</v>
      </c>
    </row>
    <row r="22" spans="1:9" x14ac:dyDescent="0.55000000000000004">
      <c r="A22" s="47" t="str">
        <f t="shared" si="0"/>
        <v>n1</v>
      </c>
      <c r="B22" s="47" t="s">
        <v>278</v>
      </c>
      <c r="C22" s="47" t="s">
        <v>251</v>
      </c>
      <c r="D22" s="47" t="s">
        <v>397</v>
      </c>
      <c r="E22">
        <v>56.10110225608107</v>
      </c>
      <c r="F22">
        <v>56.807810294501465</v>
      </c>
      <c r="G22">
        <v>65.822767013014499</v>
      </c>
      <c r="H22">
        <v>70.897924844637245</v>
      </c>
      <c r="I22">
        <v>66.441075029567713</v>
      </c>
    </row>
    <row r="23" spans="1:9" x14ac:dyDescent="0.55000000000000004">
      <c r="A23" s="47" t="str">
        <f t="shared" si="0"/>
        <v>n1</v>
      </c>
      <c r="B23" s="47" t="s">
        <v>278</v>
      </c>
      <c r="C23" s="47" t="s">
        <v>252</v>
      </c>
      <c r="D23" s="47" t="s">
        <v>396</v>
      </c>
      <c r="E23">
        <v>58.557709335578842</v>
      </c>
      <c r="F23">
        <v>53.575903649525621</v>
      </c>
      <c r="G23">
        <v>59.57330993475118</v>
      </c>
      <c r="H23">
        <v>69.880155768936859</v>
      </c>
      <c r="I23">
        <v>67.511287402861541</v>
      </c>
    </row>
    <row r="24" spans="1:9" x14ac:dyDescent="0.55000000000000004">
      <c r="A24" s="47" t="str">
        <f t="shared" si="0"/>
        <v>n1</v>
      </c>
      <c r="B24" s="47" t="s">
        <v>278</v>
      </c>
      <c r="C24" s="47" t="s">
        <v>252</v>
      </c>
      <c r="D24" s="47" t="s">
        <v>397</v>
      </c>
      <c r="E24">
        <v>58.885002089767944</v>
      </c>
      <c r="F24">
        <v>58.619483453653174</v>
      </c>
      <c r="G24">
        <v>69.609748283814767</v>
      </c>
      <c r="H24">
        <v>73.351603272451229</v>
      </c>
      <c r="I24">
        <v>69.280570910410091</v>
      </c>
    </row>
    <row r="25" spans="1:9" x14ac:dyDescent="0.55000000000000004">
      <c r="A25" s="47" t="str">
        <f t="shared" si="0"/>
        <v>n1</v>
      </c>
      <c r="B25" s="47" t="s">
        <v>278</v>
      </c>
      <c r="C25" s="47" t="s">
        <v>253</v>
      </c>
      <c r="D25" s="47" t="s">
        <v>396</v>
      </c>
      <c r="E25">
        <v>54.236366234613627</v>
      </c>
      <c r="F25">
        <v>51.60189794201672</v>
      </c>
      <c r="G25">
        <v>56.92790698391704</v>
      </c>
      <c r="H25">
        <v>69.519358184906949</v>
      </c>
      <c r="I25">
        <v>63.215089402062105</v>
      </c>
    </row>
    <row r="26" spans="1:9" x14ac:dyDescent="0.55000000000000004">
      <c r="A26" s="47" t="str">
        <f t="shared" si="0"/>
        <v>n1</v>
      </c>
      <c r="B26" s="47" t="s">
        <v>278</v>
      </c>
      <c r="C26" s="47" t="s">
        <v>253</v>
      </c>
      <c r="D26" s="47" t="s">
        <v>397</v>
      </c>
      <c r="E26">
        <v>54.455962381985287</v>
      </c>
      <c r="F26">
        <v>56.488754235858138</v>
      </c>
      <c r="G26">
        <v>63.921341335389045</v>
      </c>
      <c r="H26">
        <v>71.942058376605814</v>
      </c>
      <c r="I26">
        <v>63.750243923545497</v>
      </c>
    </row>
    <row r="27" spans="1:9" x14ac:dyDescent="0.55000000000000004">
      <c r="A27" s="47" t="str">
        <f t="shared" si="0"/>
        <v>n1</v>
      </c>
      <c r="B27" s="47" t="s">
        <v>279</v>
      </c>
      <c r="C27" s="47" t="s">
        <v>250</v>
      </c>
      <c r="D27" s="47" t="s">
        <v>396</v>
      </c>
      <c r="E27">
        <v>52.313230363336039</v>
      </c>
      <c r="F27">
        <v>49.750124321941243</v>
      </c>
      <c r="G27">
        <v>54.650010573660637</v>
      </c>
      <c r="H27">
        <v>67.17918428796483</v>
      </c>
      <c r="I27">
        <v>61.865653317109306</v>
      </c>
    </row>
    <row r="28" spans="1:9" x14ac:dyDescent="0.55000000000000004">
      <c r="A28" s="47" t="str">
        <f t="shared" si="0"/>
        <v>n1</v>
      </c>
      <c r="B28" s="47" t="s">
        <v>279</v>
      </c>
      <c r="C28" s="47" t="s">
        <v>250</v>
      </c>
      <c r="D28" s="47" t="s">
        <v>397</v>
      </c>
      <c r="E28">
        <v>52.223594353821071</v>
      </c>
      <c r="F28">
        <v>55.466230474053305</v>
      </c>
      <c r="G28">
        <v>61.338559967657737</v>
      </c>
      <c r="H28">
        <v>69.670729217445142</v>
      </c>
      <c r="I28">
        <v>62.473889664174273</v>
      </c>
    </row>
    <row r="29" spans="1:9" x14ac:dyDescent="0.55000000000000004">
      <c r="A29" s="47" t="str">
        <f t="shared" si="0"/>
        <v>n1</v>
      </c>
      <c r="B29" s="47" t="s">
        <v>279</v>
      </c>
      <c r="C29" s="47" t="s">
        <v>251</v>
      </c>
      <c r="D29" s="47" t="s">
        <v>396</v>
      </c>
      <c r="E29">
        <v>54.956092081378813</v>
      </c>
      <c r="F29">
        <v>51.112617131344123</v>
      </c>
      <c r="G29">
        <v>56.956599746234964</v>
      </c>
      <c r="H29">
        <v>67.424104498054305</v>
      </c>
      <c r="I29">
        <v>65.184222851197404</v>
      </c>
    </row>
    <row r="30" spans="1:9" x14ac:dyDescent="0.55000000000000004">
      <c r="A30" s="47" t="str">
        <f t="shared" si="0"/>
        <v>n1</v>
      </c>
      <c r="B30" s="47" t="s">
        <v>279</v>
      </c>
      <c r="C30" s="47" t="s">
        <v>251</v>
      </c>
      <c r="D30" s="47" t="s">
        <v>397</v>
      </c>
      <c r="E30">
        <v>55.779531245605995</v>
      </c>
      <c r="F30">
        <v>56.45803509399358</v>
      </c>
      <c r="G30">
        <v>65.459040744824193</v>
      </c>
      <c r="H30">
        <v>70.448097509963674</v>
      </c>
      <c r="I30">
        <v>66.074125079297914</v>
      </c>
    </row>
    <row r="31" spans="1:9" x14ac:dyDescent="0.55000000000000004">
      <c r="A31" s="47" t="str">
        <f t="shared" si="0"/>
        <v>n1</v>
      </c>
      <c r="B31" s="47" t="s">
        <v>279</v>
      </c>
      <c r="C31" s="47" t="s">
        <v>252</v>
      </c>
      <c r="D31" s="47" t="s">
        <v>396</v>
      </c>
      <c r="E31">
        <v>58.175425385614687</v>
      </c>
      <c r="F31">
        <v>53.226142562515435</v>
      </c>
      <c r="G31">
        <v>59.184395810672598</v>
      </c>
      <c r="H31">
        <v>69.42395517170435</v>
      </c>
      <c r="I31">
        <v>67.070551555978795</v>
      </c>
    </row>
    <row r="32" spans="1:9" x14ac:dyDescent="0.55000000000000004">
      <c r="A32" s="47" t="str">
        <f t="shared" si="0"/>
        <v>n1</v>
      </c>
      <c r="B32" s="47" t="s">
        <v>279</v>
      </c>
      <c r="C32" s="47" t="s">
        <v>252</v>
      </c>
      <c r="D32" s="47" t="s">
        <v>397</v>
      </c>
      <c r="E32">
        <v>58.437139251318001</v>
      </c>
      <c r="F32">
        <v>58.224328667916225</v>
      </c>
      <c r="G32">
        <v>69.075876865320367</v>
      </c>
      <c r="H32">
        <v>72.853235363453607</v>
      </c>
      <c r="I32">
        <v>68.725545144580309</v>
      </c>
    </row>
    <row r="33" spans="1:9" x14ac:dyDescent="0.55000000000000004">
      <c r="A33" s="47" t="str">
        <f t="shared" si="0"/>
        <v>n1</v>
      </c>
      <c r="B33" s="47" t="s">
        <v>279</v>
      </c>
      <c r="C33" s="47" t="s">
        <v>253</v>
      </c>
      <c r="D33" s="47" t="s">
        <v>396</v>
      </c>
      <c r="E33">
        <v>53.88229343103022</v>
      </c>
      <c r="F33">
        <v>51.265023812294999</v>
      </c>
      <c r="G33">
        <v>56.55626291873876</v>
      </c>
      <c r="H33">
        <v>69.065512992746221</v>
      </c>
      <c r="I33">
        <v>62.802400546091533</v>
      </c>
    </row>
    <row r="34" spans="1:9" x14ac:dyDescent="0.55000000000000004">
      <c r="A34" s="47" t="str">
        <f t="shared" si="0"/>
        <v>n1</v>
      </c>
      <c r="B34" s="47" t="s">
        <v>279</v>
      </c>
      <c r="C34" s="47" t="s">
        <v>253</v>
      </c>
      <c r="D34" s="47" t="s">
        <v>397</v>
      </c>
      <c r="E34">
        <v>54.061837559374752</v>
      </c>
      <c r="F34">
        <v>56.071076004378469</v>
      </c>
      <c r="G34">
        <v>63.461124375515816</v>
      </c>
      <c r="H34">
        <v>71.471515193470751</v>
      </c>
      <c r="I34">
        <v>63.333410960056291</v>
      </c>
    </row>
    <row r="35" spans="1:9" x14ac:dyDescent="0.55000000000000004">
      <c r="A35" s="47" t="str">
        <f t="shared" si="0"/>
        <v>n1</v>
      </c>
      <c r="B35" s="47" t="s">
        <v>280</v>
      </c>
      <c r="C35" s="47" t="s">
        <v>250</v>
      </c>
      <c r="D35" s="47" t="s">
        <v>396</v>
      </c>
      <c r="E35">
        <v>52.350062020479903</v>
      </c>
      <c r="F35">
        <v>49.785151398441073</v>
      </c>
      <c r="G35">
        <v>54.688487464465837</v>
      </c>
      <c r="H35">
        <v>67.226482469815068</v>
      </c>
      <c r="I35">
        <v>61.909210453920217</v>
      </c>
    </row>
    <row r="36" spans="1:9" x14ac:dyDescent="0.55000000000000004">
      <c r="A36" s="47" t="str">
        <f t="shared" si="0"/>
        <v>n1</v>
      </c>
      <c r="B36" s="47" t="s">
        <v>280</v>
      </c>
      <c r="C36" s="47" t="s">
        <v>250</v>
      </c>
      <c r="D36" s="47" t="s">
        <v>397</v>
      </c>
      <c r="E36">
        <v>52.27743376534719</v>
      </c>
      <c r="F36">
        <v>55.514646926486321</v>
      </c>
      <c r="G36">
        <v>61.395515833104085</v>
      </c>
      <c r="H36">
        <v>69.738327908706509</v>
      </c>
      <c r="I36">
        <v>62.575017451729579</v>
      </c>
    </row>
    <row r="37" spans="1:9" x14ac:dyDescent="0.55000000000000004">
      <c r="A37" s="47" t="str">
        <f t="shared" si="0"/>
        <v>n1</v>
      </c>
      <c r="B37" s="47" t="s">
        <v>280</v>
      </c>
      <c r="C37" s="47" t="s">
        <v>251</v>
      </c>
      <c r="D37" s="47" t="s">
        <v>396</v>
      </c>
      <c r="E37">
        <v>54.994784471954759</v>
      </c>
      <c r="F37">
        <v>51.14860348464007</v>
      </c>
      <c r="G37">
        <v>56.996700614397071</v>
      </c>
      <c r="H37">
        <v>67.471575118447191</v>
      </c>
      <c r="I37">
        <v>65.230116460339303</v>
      </c>
    </row>
    <row r="38" spans="1:9" x14ac:dyDescent="0.55000000000000004">
      <c r="A38" s="47" t="str">
        <f t="shared" si="0"/>
        <v>n1</v>
      </c>
      <c r="B38" s="47" t="s">
        <v>280</v>
      </c>
      <c r="C38" s="47" t="s">
        <v>251</v>
      </c>
      <c r="D38" s="47" t="s">
        <v>397</v>
      </c>
      <c r="E38">
        <v>55.879411450405009</v>
      </c>
      <c r="F38">
        <v>56.531269215955987</v>
      </c>
      <c r="G38">
        <v>65.577197006877583</v>
      </c>
      <c r="H38">
        <v>70.493538425798562</v>
      </c>
      <c r="I38">
        <v>66.14718801772888</v>
      </c>
    </row>
    <row r="39" spans="1:9" x14ac:dyDescent="0.55000000000000004">
      <c r="A39" s="47" t="str">
        <f t="shared" si="0"/>
        <v>n1</v>
      </c>
      <c r="B39" s="47" t="s">
        <v>280</v>
      </c>
      <c r="C39" s="47" t="s">
        <v>252</v>
      </c>
      <c r="D39" s="47" t="s">
        <v>396</v>
      </c>
      <c r="E39">
        <v>58.2163843802537</v>
      </c>
      <c r="F39">
        <v>53.263616964695103</v>
      </c>
      <c r="G39">
        <v>59.226065181109576</v>
      </c>
      <c r="H39">
        <v>69.472833807122115</v>
      </c>
      <c r="I39">
        <v>67.117773253859085</v>
      </c>
    </row>
    <row r="40" spans="1:9" x14ac:dyDescent="0.55000000000000004">
      <c r="A40" s="47" t="str">
        <f t="shared" si="0"/>
        <v>n1</v>
      </c>
      <c r="B40" s="47" t="s">
        <v>280</v>
      </c>
      <c r="C40" s="47" t="s">
        <v>252</v>
      </c>
      <c r="D40" s="47" t="s">
        <v>397</v>
      </c>
      <c r="E40">
        <v>58.393523393812359</v>
      </c>
      <c r="F40">
        <v>58.217893684417369</v>
      </c>
      <c r="G40">
        <v>69.021406392349519</v>
      </c>
      <c r="H40">
        <v>72.888072415886128</v>
      </c>
      <c r="I40">
        <v>68.693312062182059</v>
      </c>
    </row>
    <row r="41" spans="1:9" x14ac:dyDescent="0.55000000000000004">
      <c r="A41" s="47" t="str">
        <f t="shared" si="0"/>
        <v>n1</v>
      </c>
      <c r="B41" s="47" t="s">
        <v>280</v>
      </c>
      <c r="C41" s="47" t="s">
        <v>253</v>
      </c>
      <c r="D41" s="47" t="s">
        <v>396</v>
      </c>
      <c r="E41">
        <v>53.920229802842741</v>
      </c>
      <c r="F41">
        <v>51.301117469050894</v>
      </c>
      <c r="G41">
        <v>56.596081925722146</v>
      </c>
      <c r="H41">
        <v>69.114139263334863</v>
      </c>
      <c r="I41">
        <v>62.846617209231233</v>
      </c>
    </row>
    <row r="42" spans="1:9" x14ac:dyDescent="0.55000000000000004">
      <c r="A42" s="47" t="str">
        <f t="shared" si="0"/>
        <v>n1</v>
      </c>
      <c r="B42" s="47" t="s">
        <v>280</v>
      </c>
      <c r="C42" s="47" t="s">
        <v>253</v>
      </c>
      <c r="D42" s="47" t="s">
        <v>397</v>
      </c>
      <c r="E42">
        <v>54.098668434313666</v>
      </c>
      <c r="F42">
        <v>56.087736925394644</v>
      </c>
      <c r="G42">
        <v>63.508948803039232</v>
      </c>
      <c r="H42">
        <v>71.524395353813233</v>
      </c>
      <c r="I42">
        <v>63.378355331979662</v>
      </c>
    </row>
    <row r="43" spans="1:9" x14ac:dyDescent="0.55000000000000004">
      <c r="A43" s="47" t="str">
        <f t="shared" si="0"/>
        <v>n1</v>
      </c>
      <c r="B43" s="47" t="s">
        <v>281</v>
      </c>
      <c r="C43" s="47" t="s">
        <v>250</v>
      </c>
      <c r="D43" s="47" t="s">
        <v>396</v>
      </c>
      <c r="E43">
        <v>52.877982439541967</v>
      </c>
      <c r="F43">
        <v>50.287206161605468</v>
      </c>
      <c r="G43">
        <v>55.239989566007118</v>
      </c>
      <c r="H43">
        <v>67.904423076335263</v>
      </c>
      <c r="I43">
        <v>62.533529414876732</v>
      </c>
    </row>
    <row r="44" spans="1:9" x14ac:dyDescent="0.55000000000000004">
      <c r="A44" s="47" t="str">
        <f t="shared" si="0"/>
        <v>n1</v>
      </c>
      <c r="B44" s="47" t="s">
        <v>281</v>
      </c>
      <c r="C44" s="47" t="s">
        <v>250</v>
      </c>
      <c r="D44" s="47" t="s">
        <v>397</v>
      </c>
      <c r="E44">
        <v>52.851269796886086</v>
      </c>
      <c r="F44">
        <v>56.152710990929812</v>
      </c>
      <c r="G44">
        <v>62.080276769095562</v>
      </c>
      <c r="H44">
        <v>70.461413446823173</v>
      </c>
      <c r="I44">
        <v>63.255965087860588</v>
      </c>
    </row>
    <row r="45" spans="1:9" x14ac:dyDescent="0.55000000000000004">
      <c r="A45" s="47" t="str">
        <f t="shared" si="0"/>
        <v>n1</v>
      </c>
      <c r="B45" s="47" t="s">
        <v>281</v>
      </c>
      <c r="C45" s="47" t="s">
        <v>251</v>
      </c>
      <c r="D45" s="47" t="s">
        <v>396</v>
      </c>
      <c r="E45">
        <v>55.549375403543422</v>
      </c>
      <c r="F45">
        <v>51.664407881881985</v>
      </c>
      <c r="G45">
        <v>57.57147972472049</v>
      </c>
      <c r="H45">
        <v>68.151987344078819</v>
      </c>
      <c r="I45">
        <v>65.88792485803971</v>
      </c>
    </row>
    <row r="46" spans="1:9" x14ac:dyDescent="0.55000000000000004">
      <c r="A46" s="47" t="str">
        <f t="shared" si="0"/>
        <v>n1</v>
      </c>
      <c r="B46" s="47" t="s">
        <v>281</v>
      </c>
      <c r="C46" s="47" t="s">
        <v>251</v>
      </c>
      <c r="D46" s="47" t="s">
        <v>397</v>
      </c>
      <c r="E46">
        <v>56.479401617112828</v>
      </c>
      <c r="F46">
        <v>57.133230739956979</v>
      </c>
      <c r="G46">
        <v>66.30240581984269</v>
      </c>
      <c r="H46">
        <v>71.203066366874751</v>
      </c>
      <c r="I46">
        <v>66.845132176489258</v>
      </c>
    </row>
    <row r="47" spans="1:9" x14ac:dyDescent="0.55000000000000004">
      <c r="A47" s="47" t="str">
        <f t="shared" si="0"/>
        <v>n1</v>
      </c>
      <c r="B47" s="47" t="s">
        <v>281</v>
      </c>
      <c r="C47" s="47" t="s">
        <v>252</v>
      </c>
      <c r="D47" s="47" t="s">
        <v>396</v>
      </c>
      <c r="E47">
        <v>58.803463303412919</v>
      </c>
      <c r="F47">
        <v>53.800750062603612</v>
      </c>
      <c r="G47">
        <v>59.823326157373117</v>
      </c>
      <c r="H47">
        <v>70.173427581443462</v>
      </c>
      <c r="I47">
        <v>67.794617590143304</v>
      </c>
    </row>
    <row r="48" spans="1:9" x14ac:dyDescent="0.55000000000000004">
      <c r="A48" s="47" t="str">
        <f t="shared" si="0"/>
        <v>n1</v>
      </c>
      <c r="B48" s="47" t="s">
        <v>281</v>
      </c>
      <c r="C48" s="47" t="s">
        <v>252</v>
      </c>
      <c r="D48" s="47" t="s">
        <v>397</v>
      </c>
      <c r="E48">
        <v>58.920525173854116</v>
      </c>
      <c r="F48">
        <v>58.786984758579344</v>
      </c>
      <c r="G48">
        <v>69.603657790447983</v>
      </c>
      <c r="H48">
        <v>73.580618790822513</v>
      </c>
      <c r="I48">
        <v>69.250417269945402</v>
      </c>
    </row>
    <row r="49" spans="1:9" x14ac:dyDescent="0.55000000000000004">
      <c r="A49" s="47" t="str">
        <f t="shared" si="0"/>
        <v>n1</v>
      </c>
      <c r="B49" s="47" t="s">
        <v>281</v>
      </c>
      <c r="C49" s="47" t="s">
        <v>253</v>
      </c>
      <c r="D49" s="47" t="s">
        <v>396</v>
      </c>
      <c r="E49">
        <v>54.463984465488664</v>
      </c>
      <c r="F49">
        <v>51.818459882552105</v>
      </c>
      <c r="G49">
        <v>57.166821025817377</v>
      </c>
      <c r="H49">
        <v>69.811115808438842</v>
      </c>
      <c r="I49">
        <v>63.48038938090032</v>
      </c>
    </row>
    <row r="50" spans="1:9" x14ac:dyDescent="0.55000000000000004">
      <c r="A50" s="47" t="str">
        <f t="shared" si="0"/>
        <v>n1</v>
      </c>
      <c r="B50" s="47" t="s">
        <v>281</v>
      </c>
      <c r="C50" s="47" t="s">
        <v>253</v>
      </c>
      <c r="D50" s="47" t="s">
        <v>397</v>
      </c>
      <c r="E50">
        <v>54.631801313021377</v>
      </c>
      <c r="F50">
        <v>56.586235273087752</v>
      </c>
      <c r="G50">
        <v>64.156756316958152</v>
      </c>
      <c r="H50">
        <v>72.282919596061888</v>
      </c>
      <c r="I50">
        <v>64.072986004974695</v>
      </c>
    </row>
    <row r="51" spans="1:9" x14ac:dyDescent="0.55000000000000004">
      <c r="A51" s="47" t="str">
        <f t="shared" si="0"/>
        <v>n1</v>
      </c>
      <c r="B51" s="47" t="s">
        <v>282</v>
      </c>
      <c r="C51" s="47" t="s">
        <v>250</v>
      </c>
      <c r="D51" s="47" t="s">
        <v>396</v>
      </c>
      <c r="E51">
        <v>53.418180077651968</v>
      </c>
      <c r="F51">
        <v>50.800936616936482</v>
      </c>
      <c r="G51">
        <v>55.804317297816809</v>
      </c>
      <c r="H51">
        <v>68.598129743472157</v>
      </c>
      <c r="I51">
        <v>63.172367421436874</v>
      </c>
    </row>
    <row r="52" spans="1:9" x14ac:dyDescent="0.55000000000000004">
      <c r="A52" s="47" t="str">
        <f t="shared" si="0"/>
        <v>n1</v>
      </c>
      <c r="B52" s="47" t="s">
        <v>282</v>
      </c>
      <c r="C52" s="47" t="s">
        <v>250</v>
      </c>
      <c r="D52" s="47" t="s">
        <v>397</v>
      </c>
      <c r="E52">
        <v>53.448998403480708</v>
      </c>
      <c r="F52">
        <v>56.782747137604488</v>
      </c>
      <c r="G52">
        <v>62.765868191196695</v>
      </c>
      <c r="H52">
        <v>71.20308955828699</v>
      </c>
      <c r="I52">
        <v>63.971849711004516</v>
      </c>
    </row>
    <row r="53" spans="1:9" x14ac:dyDescent="0.55000000000000004">
      <c r="A53" s="47" t="str">
        <f t="shared" si="0"/>
        <v>n1</v>
      </c>
      <c r="B53" s="47" t="s">
        <v>282</v>
      </c>
      <c r="C53" s="47" t="s">
        <v>251</v>
      </c>
      <c r="D53" s="47" t="s">
        <v>396</v>
      </c>
      <c r="E53">
        <v>56.116863798657405</v>
      </c>
      <c r="F53">
        <v>52.192207730222542</v>
      </c>
      <c r="G53">
        <v>58.159625791097938</v>
      </c>
      <c r="H53">
        <v>68.848223109841399</v>
      </c>
      <c r="I53">
        <v>66.561031125454093</v>
      </c>
    </row>
    <row r="54" spans="1:9" x14ac:dyDescent="0.55000000000000004">
      <c r="A54" s="47" t="str">
        <f t="shared" si="0"/>
        <v>n1</v>
      </c>
      <c r="B54" s="47" t="s">
        <v>282</v>
      </c>
      <c r="C54" s="47" t="s">
        <v>251</v>
      </c>
      <c r="D54" s="47" t="s">
        <v>397</v>
      </c>
      <c r="E54">
        <v>57.074145693459833</v>
      </c>
      <c r="F54">
        <v>57.700424415405777</v>
      </c>
      <c r="G54">
        <v>67.041678436355937</v>
      </c>
      <c r="H54">
        <v>71.930970985551198</v>
      </c>
      <c r="I54">
        <v>67.560156464336515</v>
      </c>
    </row>
    <row r="55" spans="1:9" x14ac:dyDescent="0.55000000000000004">
      <c r="A55" s="47" t="str">
        <f t="shared" si="0"/>
        <v>n1</v>
      </c>
      <c r="B55" s="47" t="s">
        <v>282</v>
      </c>
      <c r="C55" s="47" t="s">
        <v>252</v>
      </c>
      <c r="D55" s="47" t="s">
        <v>396</v>
      </c>
      <c r="E55">
        <v>59.404195224785155</v>
      </c>
      <c r="F55">
        <v>54.350374627905332</v>
      </c>
      <c r="G55">
        <v>60.434476923782306</v>
      </c>
      <c r="H55">
        <v>70.890314234237394</v>
      </c>
      <c r="I55">
        <v>68.487202492387638</v>
      </c>
    </row>
    <row r="56" spans="1:9" x14ac:dyDescent="0.55000000000000004">
      <c r="A56" s="47" t="str">
        <f t="shared" si="0"/>
        <v>n1</v>
      </c>
      <c r="B56" s="47" t="s">
        <v>282</v>
      </c>
      <c r="C56" s="47" t="s">
        <v>252</v>
      </c>
      <c r="D56" s="47" t="s">
        <v>397</v>
      </c>
      <c r="E56">
        <v>59.42794083324516</v>
      </c>
      <c r="F56">
        <v>59.348941106206951</v>
      </c>
      <c r="G56">
        <v>70.219928055720985</v>
      </c>
      <c r="H56">
        <v>74.313452977832185</v>
      </c>
      <c r="I56">
        <v>69.874143052150359</v>
      </c>
    </row>
    <row r="57" spans="1:9" x14ac:dyDescent="0.55000000000000004">
      <c r="A57" s="47" t="str">
        <f t="shared" si="0"/>
        <v>n1</v>
      </c>
      <c r="B57" s="47" t="s">
        <v>282</v>
      </c>
      <c r="C57" s="47" t="s">
        <v>253</v>
      </c>
      <c r="D57" s="47" t="s">
        <v>396</v>
      </c>
      <c r="E57">
        <v>55.034576453423924</v>
      </c>
      <c r="F57">
        <v>52.488314620775824</v>
      </c>
      <c r="G57">
        <v>57.957880614283695</v>
      </c>
      <c r="H57">
        <v>70.535879713367024</v>
      </c>
      <c r="I57">
        <v>64.118636827840504</v>
      </c>
    </row>
    <row r="58" spans="1:9" x14ac:dyDescent="0.55000000000000004">
      <c r="A58" s="47" t="str">
        <f t="shared" si="0"/>
        <v>n1</v>
      </c>
      <c r="B58" s="47" t="s">
        <v>282</v>
      </c>
      <c r="C58" s="47" t="s">
        <v>253</v>
      </c>
      <c r="D58" s="47" t="s">
        <v>397</v>
      </c>
      <c r="E58">
        <v>55.209038920161298</v>
      </c>
      <c r="F58">
        <v>57.178364264099038</v>
      </c>
      <c r="G58">
        <v>64.798925999365139</v>
      </c>
      <c r="H58">
        <v>73.028199074759854</v>
      </c>
      <c r="I58">
        <v>64.719857179604745</v>
      </c>
    </row>
    <row r="59" spans="1:9" x14ac:dyDescent="0.55000000000000004">
      <c r="A59" s="47" t="str">
        <f t="shared" si="0"/>
        <v>n1</v>
      </c>
      <c r="B59" s="47" t="s">
        <v>283</v>
      </c>
      <c r="C59" s="47" t="s">
        <v>250</v>
      </c>
      <c r="D59" s="47" t="s">
        <v>396</v>
      </c>
      <c r="E59">
        <v>54.027494650281952</v>
      </c>
      <c r="F59">
        <v>51.36005320865516</v>
      </c>
      <c r="G59">
        <v>56.424515484986884</v>
      </c>
      <c r="H59">
        <v>69.327077980480198</v>
      </c>
      <c r="I59">
        <v>63.852318514109811</v>
      </c>
    </row>
    <row r="60" spans="1:9" x14ac:dyDescent="0.55000000000000004">
      <c r="A60" s="47" t="str">
        <f t="shared" si="0"/>
        <v>n1</v>
      </c>
      <c r="B60" s="47" t="s">
        <v>283</v>
      </c>
      <c r="C60" s="47" t="s">
        <v>250</v>
      </c>
      <c r="D60" s="47" t="s">
        <v>397</v>
      </c>
      <c r="E60">
        <v>54.133326793637352</v>
      </c>
      <c r="F60">
        <v>57.483293352378936</v>
      </c>
      <c r="G60">
        <v>63.565056682396929</v>
      </c>
      <c r="H60">
        <v>72.079084642424675</v>
      </c>
      <c r="I60">
        <v>64.771891953114888</v>
      </c>
    </row>
    <row r="61" spans="1:9" x14ac:dyDescent="0.55000000000000004">
      <c r="A61" s="47" t="str">
        <f t="shared" si="0"/>
        <v>n1</v>
      </c>
      <c r="B61" s="47" t="s">
        <v>283</v>
      </c>
      <c r="C61" s="47" t="s">
        <v>251</v>
      </c>
      <c r="D61" s="47" t="s">
        <v>396</v>
      </c>
      <c r="E61">
        <v>56.774634438448601</v>
      </c>
      <c r="F61">
        <v>52.803975736253655</v>
      </c>
      <c r="G61">
        <v>58.841340549853626</v>
      </c>
      <c r="H61">
        <v>69.655223656520761</v>
      </c>
      <c r="I61">
        <v>67.341222480866222</v>
      </c>
    </row>
    <row r="62" spans="1:9" x14ac:dyDescent="0.55000000000000004">
      <c r="A62" s="47" t="str">
        <f t="shared" si="0"/>
        <v>n1</v>
      </c>
      <c r="B62" s="47" t="s">
        <v>283</v>
      </c>
      <c r="C62" s="47" t="s">
        <v>251</v>
      </c>
      <c r="D62" s="47" t="s">
        <v>397</v>
      </c>
      <c r="E62">
        <v>57.786733724826298</v>
      </c>
      <c r="F62">
        <v>58.385753810884204</v>
      </c>
      <c r="G62">
        <v>67.904197184354388</v>
      </c>
      <c r="H62">
        <v>72.776252472754194</v>
      </c>
      <c r="I62">
        <v>68.41380780070304</v>
      </c>
    </row>
    <row r="63" spans="1:9" x14ac:dyDescent="0.55000000000000004">
      <c r="A63" s="47" t="str">
        <f t="shared" si="0"/>
        <v>n1</v>
      </c>
      <c r="B63" s="47" t="s">
        <v>283</v>
      </c>
      <c r="C63" s="47" t="s">
        <v>252</v>
      </c>
      <c r="D63" s="47" t="s">
        <v>396</v>
      </c>
      <c r="E63">
        <v>59.939530511426511</v>
      </c>
      <c r="F63">
        <v>54.888251074086391</v>
      </c>
      <c r="G63">
        <v>61.065463908455143</v>
      </c>
      <c r="H63">
        <v>71.767871553106829</v>
      </c>
      <c r="I63">
        <v>69.211094177318927</v>
      </c>
    </row>
    <row r="64" spans="1:9" x14ac:dyDescent="0.55000000000000004">
      <c r="A64" s="47" t="str">
        <f t="shared" si="0"/>
        <v>n1</v>
      </c>
      <c r="B64" s="47" t="s">
        <v>283</v>
      </c>
      <c r="C64" s="47" t="s">
        <v>252</v>
      </c>
      <c r="D64" s="47" t="s">
        <v>397</v>
      </c>
      <c r="E64">
        <v>60.120718021138259</v>
      </c>
      <c r="F64">
        <v>60.042269277325147</v>
      </c>
      <c r="G64">
        <v>71.023060373293831</v>
      </c>
      <c r="H64">
        <v>75.193547125171932</v>
      </c>
      <c r="I64">
        <v>70.668522561516113</v>
      </c>
    </row>
    <row r="65" spans="1:9" x14ac:dyDescent="0.55000000000000004">
      <c r="A65" s="47" t="str">
        <f t="shared" si="0"/>
        <v>n1</v>
      </c>
      <c r="B65" s="47" t="s">
        <v>283</v>
      </c>
      <c r="C65" s="47" t="s">
        <v>253</v>
      </c>
      <c r="D65" s="47" t="s">
        <v>396</v>
      </c>
      <c r="E65">
        <v>55.625886865923306</v>
      </c>
      <c r="F65">
        <v>53.116507955066481</v>
      </c>
      <c r="G65">
        <v>58.639517119503601</v>
      </c>
      <c r="H65">
        <v>71.364668912082877</v>
      </c>
      <c r="I65">
        <v>64.894034324662044</v>
      </c>
    </row>
    <row r="66" spans="1:9" x14ac:dyDescent="0.55000000000000004">
      <c r="A66" s="47" t="str">
        <f t="shared" si="0"/>
        <v>n1</v>
      </c>
      <c r="B66" s="47" t="s">
        <v>283</v>
      </c>
      <c r="C66" s="47" t="s">
        <v>253</v>
      </c>
      <c r="D66" s="47" t="s">
        <v>397</v>
      </c>
      <c r="E66">
        <v>55.856168542070805</v>
      </c>
      <c r="F66">
        <v>57.848577221458036</v>
      </c>
      <c r="G66">
        <v>65.558462939371495</v>
      </c>
      <c r="H66">
        <v>73.884194972901156</v>
      </c>
      <c r="I66">
        <v>65.478467318919797</v>
      </c>
    </row>
    <row r="67" spans="1:9" x14ac:dyDescent="0.55000000000000004">
      <c r="A67" s="47" t="str">
        <f t="shared" si="0"/>
        <v>n1</v>
      </c>
      <c r="B67" s="47" t="s">
        <v>284</v>
      </c>
      <c r="C67" s="47" t="s">
        <v>250</v>
      </c>
      <c r="D67" s="47" t="s">
        <v>396</v>
      </c>
      <c r="E67">
        <v>54.790460827190536</v>
      </c>
      <c r="F67">
        <v>52.058594161111685</v>
      </c>
      <c r="G67">
        <v>57.231996943004262</v>
      </c>
      <c r="H67">
        <v>70.171032613636811</v>
      </c>
      <c r="I67">
        <v>64.765405106063625</v>
      </c>
    </row>
    <row r="68" spans="1:9" x14ac:dyDescent="0.55000000000000004">
      <c r="A68" s="47" t="str">
        <f t="shared" si="0"/>
        <v>n1</v>
      </c>
      <c r="B68" s="47" t="s">
        <v>284</v>
      </c>
      <c r="C68" s="47" t="s">
        <v>250</v>
      </c>
      <c r="D68" s="47" t="s">
        <v>397</v>
      </c>
      <c r="E68">
        <v>54.846578259796139</v>
      </c>
      <c r="F68">
        <v>58.240683405636091</v>
      </c>
      <c r="G68">
        <v>64.402579010334009</v>
      </c>
      <c r="H68">
        <v>73.028786348299406</v>
      </c>
      <c r="I68">
        <v>65.62531533641355</v>
      </c>
    </row>
    <row r="69" spans="1:9" x14ac:dyDescent="0.55000000000000004">
      <c r="A69" s="47" t="str">
        <f t="shared" ref="A69:A132" si="1">A68</f>
        <v>n1</v>
      </c>
      <c r="B69" s="47" t="s">
        <v>284</v>
      </c>
      <c r="C69" s="47" t="s">
        <v>251</v>
      </c>
      <c r="D69" s="47" t="s">
        <v>396</v>
      </c>
      <c r="E69">
        <v>57.658622967587206</v>
      </c>
      <c r="F69">
        <v>53.562082372235736</v>
      </c>
      <c r="G69">
        <v>59.73080994251049</v>
      </c>
      <c r="H69">
        <v>70.611850586063795</v>
      </c>
      <c r="I69">
        <v>68.371311313323687</v>
      </c>
    </row>
    <row r="70" spans="1:9" x14ac:dyDescent="0.55000000000000004">
      <c r="A70" s="47" t="str">
        <f t="shared" si="1"/>
        <v>n1</v>
      </c>
      <c r="B70" s="47" t="s">
        <v>284</v>
      </c>
      <c r="C70" s="47" t="s">
        <v>251</v>
      </c>
      <c r="D70" s="47" t="s">
        <v>397</v>
      </c>
      <c r="E70">
        <v>58.548121856593653</v>
      </c>
      <c r="F70">
        <v>59.155034528974014</v>
      </c>
      <c r="G70">
        <v>68.798891286283634</v>
      </c>
      <c r="H70">
        <v>73.735139942863185</v>
      </c>
      <c r="I70">
        <v>69.315216445055768</v>
      </c>
    </row>
    <row r="71" spans="1:9" x14ac:dyDescent="0.55000000000000004">
      <c r="A71" s="47" t="str">
        <f t="shared" si="1"/>
        <v>n1</v>
      </c>
      <c r="B71" s="47" t="s">
        <v>284</v>
      </c>
      <c r="C71" s="47" t="s">
        <v>252</v>
      </c>
      <c r="D71" s="47" t="s">
        <v>396</v>
      </c>
      <c r="E71">
        <v>60.595758168699703</v>
      </c>
      <c r="F71">
        <v>55.54095695214918</v>
      </c>
      <c r="G71">
        <v>61.826300170805801</v>
      </c>
      <c r="H71">
        <v>72.752197292467585</v>
      </c>
      <c r="I71">
        <v>69.937427017885057</v>
      </c>
    </row>
    <row r="72" spans="1:9" x14ac:dyDescent="0.55000000000000004">
      <c r="A72" s="47" t="str">
        <f t="shared" si="1"/>
        <v>n1</v>
      </c>
      <c r="B72" s="47" t="s">
        <v>284</v>
      </c>
      <c r="C72" s="47" t="s">
        <v>252</v>
      </c>
      <c r="D72" s="47" t="s">
        <v>397</v>
      </c>
      <c r="E72">
        <v>60.912858331275935</v>
      </c>
      <c r="F72">
        <v>60.833375960215861</v>
      </c>
      <c r="G72">
        <v>71.958848083800646</v>
      </c>
      <c r="H72">
        <v>76.18428445667125</v>
      </c>
      <c r="I72">
        <v>71.599638942381176</v>
      </c>
    </row>
    <row r="73" spans="1:9" x14ac:dyDescent="0.55000000000000004">
      <c r="A73" s="47" t="str">
        <f t="shared" si="1"/>
        <v>n1</v>
      </c>
      <c r="B73" s="47" t="s">
        <v>284</v>
      </c>
      <c r="C73" s="47" t="s">
        <v>253</v>
      </c>
      <c r="D73" s="47" t="s">
        <v>396</v>
      </c>
      <c r="E73">
        <v>56.30422417380877</v>
      </c>
      <c r="F73">
        <v>53.814442898458708</v>
      </c>
      <c r="G73">
        <v>59.344208969068518</v>
      </c>
      <c r="H73">
        <v>72.260350145193343</v>
      </c>
      <c r="I73">
        <v>65.735599125313016</v>
      </c>
    </row>
    <row r="74" spans="1:9" x14ac:dyDescent="0.55000000000000004">
      <c r="A74" s="47" t="str">
        <f t="shared" si="1"/>
        <v>n1</v>
      </c>
      <c r="B74" s="47" t="s">
        <v>284</v>
      </c>
      <c r="C74" s="47" t="s">
        <v>253</v>
      </c>
      <c r="D74" s="47" t="s">
        <v>397</v>
      </c>
      <c r="E74">
        <v>56.601178445381606</v>
      </c>
      <c r="F74">
        <v>58.553186887253048</v>
      </c>
      <c r="G74">
        <v>66.319488183361798</v>
      </c>
      <c r="H74">
        <v>74.832787146400904</v>
      </c>
      <c r="I74">
        <v>66.313432992897361</v>
      </c>
    </row>
    <row r="75" spans="1:9" x14ac:dyDescent="0.55000000000000004">
      <c r="A75" s="47" t="str">
        <f t="shared" si="1"/>
        <v>n1</v>
      </c>
      <c r="B75" s="47" t="s">
        <v>285</v>
      </c>
      <c r="C75" s="47" t="s">
        <v>250</v>
      </c>
      <c r="D75" s="47" t="s">
        <v>396</v>
      </c>
      <c r="E75">
        <v>55.700680238422734</v>
      </c>
      <c r="F75">
        <v>52.890914344161104</v>
      </c>
      <c r="G75">
        <v>58.156138477057084</v>
      </c>
      <c r="H75">
        <v>71.240485423059283</v>
      </c>
      <c r="I75">
        <v>65.81919836348888</v>
      </c>
    </row>
    <row r="76" spans="1:9" x14ac:dyDescent="0.55000000000000004">
      <c r="A76" s="47" t="str">
        <f t="shared" si="1"/>
        <v>n1</v>
      </c>
      <c r="B76" s="47" t="s">
        <v>285</v>
      </c>
      <c r="C76" s="47" t="s">
        <v>250</v>
      </c>
      <c r="D76" s="47" t="s">
        <v>397</v>
      </c>
      <c r="E76">
        <v>55.704893547772713</v>
      </c>
      <c r="F76">
        <v>59.135582715526859</v>
      </c>
      <c r="G76">
        <v>65.467649248357006</v>
      </c>
      <c r="H76">
        <v>74.224969706203922</v>
      </c>
      <c r="I76">
        <v>66.727481782449033</v>
      </c>
    </row>
    <row r="77" spans="1:9" x14ac:dyDescent="0.55000000000000004">
      <c r="A77" s="47" t="str">
        <f t="shared" si="1"/>
        <v>n1</v>
      </c>
      <c r="B77" s="47" t="s">
        <v>285</v>
      </c>
      <c r="C77" s="47" t="s">
        <v>251</v>
      </c>
      <c r="D77" s="47" t="s">
        <v>396</v>
      </c>
      <c r="E77">
        <v>58.704144708966716</v>
      </c>
      <c r="F77">
        <v>54.451056523119249</v>
      </c>
      <c r="G77">
        <v>60.734878634359674</v>
      </c>
      <c r="H77">
        <v>71.819470438166462</v>
      </c>
      <c r="I77">
        <v>69.6702767631879</v>
      </c>
    </row>
    <row r="78" spans="1:9" x14ac:dyDescent="0.55000000000000004">
      <c r="A78" s="47" t="str">
        <f t="shared" si="1"/>
        <v>n1</v>
      </c>
      <c r="B78" s="47" t="s">
        <v>285</v>
      </c>
      <c r="C78" s="47" t="s">
        <v>251</v>
      </c>
      <c r="D78" s="47" t="s">
        <v>397</v>
      </c>
      <c r="E78">
        <v>59.440783804182978</v>
      </c>
      <c r="F78">
        <v>60.056949853630996</v>
      </c>
      <c r="G78">
        <v>69.847842991993787</v>
      </c>
      <c r="H78">
        <v>74.859352838853027</v>
      </c>
      <c r="I78">
        <v>70.37204037291761</v>
      </c>
    </row>
    <row r="79" spans="1:9" x14ac:dyDescent="0.55000000000000004">
      <c r="A79" s="47" t="str">
        <f t="shared" si="1"/>
        <v>n1</v>
      </c>
      <c r="B79" s="47" t="s">
        <v>285</v>
      </c>
      <c r="C79" s="47" t="s">
        <v>252</v>
      </c>
      <c r="D79" s="47" t="s">
        <v>396</v>
      </c>
      <c r="E79">
        <v>61.508065549794836</v>
      </c>
      <c r="F79">
        <v>56.411828406165128</v>
      </c>
      <c r="G79">
        <v>62.78697947730398</v>
      </c>
      <c r="H79">
        <v>73.833416071197632</v>
      </c>
      <c r="I79">
        <v>70.899686335367193</v>
      </c>
    </row>
    <row r="80" spans="1:9" x14ac:dyDescent="0.55000000000000004">
      <c r="A80" s="47" t="str">
        <f t="shared" si="1"/>
        <v>n1</v>
      </c>
      <c r="B80" s="47" t="s">
        <v>285</v>
      </c>
      <c r="C80" s="47" t="s">
        <v>252</v>
      </c>
      <c r="D80" s="47" t="s">
        <v>397</v>
      </c>
      <c r="E80">
        <v>61.789212619946149</v>
      </c>
      <c r="F80">
        <v>61.735990161182222</v>
      </c>
      <c r="G80">
        <v>73.014222554630152</v>
      </c>
      <c r="H80">
        <v>77.333016563360218</v>
      </c>
      <c r="I80">
        <v>72.626226979928205</v>
      </c>
    </row>
    <row r="81" spans="1:9" x14ac:dyDescent="0.55000000000000004">
      <c r="A81" s="47" t="str">
        <f t="shared" si="1"/>
        <v>n1</v>
      </c>
      <c r="B81" s="47" t="s">
        <v>285</v>
      </c>
      <c r="C81" s="47" t="s">
        <v>253</v>
      </c>
      <c r="D81" s="47" t="s">
        <v>396</v>
      </c>
      <c r="E81">
        <v>57.162674228476689</v>
      </c>
      <c r="F81">
        <v>54.634932162381403</v>
      </c>
      <c r="G81">
        <v>60.249008567700066</v>
      </c>
      <c r="H81">
        <v>73.362077456824068</v>
      </c>
      <c r="I81">
        <v>66.737845928120478</v>
      </c>
    </row>
    <row r="82" spans="1:9" x14ac:dyDescent="0.55000000000000004">
      <c r="A82" s="47" t="str">
        <f t="shared" si="1"/>
        <v>n1</v>
      </c>
      <c r="B82" s="47" t="s">
        <v>285</v>
      </c>
      <c r="C82" s="47" t="s">
        <v>253</v>
      </c>
      <c r="D82" s="47" t="s">
        <v>397</v>
      </c>
      <c r="E82">
        <v>57.408403058179786</v>
      </c>
      <c r="F82">
        <v>59.415357821747264</v>
      </c>
      <c r="G82">
        <v>67.160070321286227</v>
      </c>
      <c r="H82">
        <v>75.853081506517327</v>
      </c>
      <c r="I82">
        <v>67.202954457762928</v>
      </c>
    </row>
    <row r="83" spans="1:9" x14ac:dyDescent="0.55000000000000004">
      <c r="A83" s="47" t="str">
        <f t="shared" si="1"/>
        <v>n1</v>
      </c>
      <c r="B83" s="47" t="s">
        <v>286</v>
      </c>
      <c r="C83" s="47" t="s">
        <v>250</v>
      </c>
      <c r="D83" s="47" t="s">
        <v>396</v>
      </c>
      <c r="E83">
        <v>56.598681487849603</v>
      </c>
      <c r="F83">
        <v>53.743616805981731</v>
      </c>
      <c r="G83">
        <v>59.093726398617427</v>
      </c>
      <c r="H83">
        <v>72.389017983987586</v>
      </c>
      <c r="I83">
        <v>66.880329432511559</v>
      </c>
    </row>
    <row r="84" spans="1:9" x14ac:dyDescent="0.55000000000000004">
      <c r="A84" s="47" t="str">
        <f t="shared" si="1"/>
        <v>n1</v>
      </c>
      <c r="B84" s="47" t="s">
        <v>286</v>
      </c>
      <c r="C84" s="47" t="s">
        <v>250</v>
      </c>
      <c r="D84" s="47" t="s">
        <v>397</v>
      </c>
      <c r="E84">
        <v>56.700908713050161</v>
      </c>
      <c r="F84">
        <v>60.13320883413278</v>
      </c>
      <c r="G84">
        <v>66.633471223685916</v>
      </c>
      <c r="H84">
        <v>75.496799321235855</v>
      </c>
      <c r="I84">
        <v>67.914628740384131</v>
      </c>
    </row>
    <row r="85" spans="1:9" x14ac:dyDescent="0.55000000000000004">
      <c r="A85" s="47" t="str">
        <f t="shared" si="1"/>
        <v>n1</v>
      </c>
      <c r="B85" s="47" t="s">
        <v>286</v>
      </c>
      <c r="C85" s="47" t="s">
        <v>251</v>
      </c>
      <c r="D85" s="47" t="s">
        <v>396</v>
      </c>
      <c r="E85">
        <v>59.650567536651039</v>
      </c>
      <c r="F85">
        <v>55.328911453814413</v>
      </c>
      <c r="G85">
        <v>61.714040767819981</v>
      </c>
      <c r="H85">
        <v>72.977337342315337</v>
      </c>
      <c r="I85">
        <v>70.793494564361225</v>
      </c>
    </row>
    <row r="86" spans="1:9" x14ac:dyDescent="0.55000000000000004">
      <c r="A86" s="47" t="str">
        <f t="shared" si="1"/>
        <v>n1</v>
      </c>
      <c r="B86" s="47" t="s">
        <v>286</v>
      </c>
      <c r="C86" s="47" t="s">
        <v>251</v>
      </c>
      <c r="D86" s="47" t="s">
        <v>397</v>
      </c>
      <c r="E86">
        <v>60.494210237364641</v>
      </c>
      <c r="F86">
        <v>61.089920708214301</v>
      </c>
      <c r="G86">
        <v>71.10128160723734</v>
      </c>
      <c r="H86">
        <v>76.133408381241253</v>
      </c>
      <c r="I86">
        <v>71.629185219906191</v>
      </c>
    </row>
    <row r="87" spans="1:9" x14ac:dyDescent="0.55000000000000004">
      <c r="A87" s="47" t="str">
        <f t="shared" si="1"/>
        <v>n1</v>
      </c>
      <c r="B87" s="47" t="s">
        <v>286</v>
      </c>
      <c r="C87" s="47" t="s">
        <v>252</v>
      </c>
      <c r="D87" s="47" t="s">
        <v>396</v>
      </c>
      <c r="E87">
        <v>62.49969293167095</v>
      </c>
      <c r="F87">
        <v>57.321294721017182</v>
      </c>
      <c r="G87">
        <v>63.799225392022009</v>
      </c>
      <c r="H87">
        <v>75.02375162181545</v>
      </c>
      <c r="I87">
        <v>72.042724564713893</v>
      </c>
    </row>
    <row r="88" spans="1:9" x14ac:dyDescent="0.55000000000000004">
      <c r="A88" s="47" t="str">
        <f t="shared" si="1"/>
        <v>n1</v>
      </c>
      <c r="B88" s="47" t="s">
        <v>286</v>
      </c>
      <c r="C88" s="47" t="s">
        <v>252</v>
      </c>
      <c r="D88" s="47" t="s">
        <v>397</v>
      </c>
      <c r="E88">
        <v>62.711475644997677</v>
      </c>
      <c r="F88">
        <v>62.690452455043804</v>
      </c>
      <c r="G88">
        <v>74.083922170599251</v>
      </c>
      <c r="H88">
        <v>78.540728611148907</v>
      </c>
      <c r="I88">
        <v>73.654430184141106</v>
      </c>
    </row>
    <row r="89" spans="1:9" x14ac:dyDescent="0.55000000000000004">
      <c r="A89" s="47" t="str">
        <f t="shared" si="1"/>
        <v>n1</v>
      </c>
      <c r="B89" s="47" t="s">
        <v>286</v>
      </c>
      <c r="C89" s="47" t="s">
        <v>253</v>
      </c>
      <c r="D89" s="47" t="s">
        <v>396</v>
      </c>
      <c r="E89">
        <v>58.084245610693756</v>
      </c>
      <c r="F89">
        <v>55.515751519239586</v>
      </c>
      <c r="G89">
        <v>61.220337548583913</v>
      </c>
      <c r="H89">
        <v>74.544814129604163</v>
      </c>
      <c r="I89">
        <v>67.813787348781432</v>
      </c>
    </row>
    <row r="90" spans="1:9" x14ac:dyDescent="0.55000000000000004">
      <c r="A90" s="47" t="str">
        <f t="shared" si="1"/>
        <v>n1</v>
      </c>
      <c r="B90" s="47" t="s">
        <v>286</v>
      </c>
      <c r="C90" s="47" t="s">
        <v>253</v>
      </c>
      <c r="D90" s="47" t="s">
        <v>397</v>
      </c>
      <c r="E90">
        <v>58.212251383426292</v>
      </c>
      <c r="F90">
        <v>60.301239979442833</v>
      </c>
      <c r="G90">
        <v>68.098740190587037</v>
      </c>
      <c r="H90">
        <v>76.966497063500469</v>
      </c>
      <c r="I90">
        <v>68.18753347170788</v>
      </c>
    </row>
    <row r="91" spans="1:9" x14ac:dyDescent="0.55000000000000004">
      <c r="A91" s="47" t="str">
        <f t="shared" si="1"/>
        <v>n1</v>
      </c>
      <c r="B91" s="47" t="s">
        <v>287</v>
      </c>
      <c r="C91" s="47" t="s">
        <v>250</v>
      </c>
      <c r="D91" s="47" t="s">
        <v>396</v>
      </c>
      <c r="E91">
        <v>57.730409089867024</v>
      </c>
      <c r="F91">
        <v>54.818255524988537</v>
      </c>
      <c r="G91">
        <v>60.275344053186608</v>
      </c>
      <c r="H91">
        <v>73.836483677212286</v>
      </c>
      <c r="I91">
        <v>68.217645300320953</v>
      </c>
    </row>
    <row r="92" spans="1:9" x14ac:dyDescent="0.55000000000000004">
      <c r="A92" s="47" t="str">
        <f t="shared" si="1"/>
        <v>n1</v>
      </c>
      <c r="B92" s="47" t="s">
        <v>287</v>
      </c>
      <c r="C92" s="47" t="s">
        <v>250</v>
      </c>
      <c r="D92" s="47" t="s">
        <v>397</v>
      </c>
      <c r="E92">
        <v>57.907079683376629</v>
      </c>
      <c r="F92">
        <v>61.347399568240874</v>
      </c>
      <c r="G92">
        <v>68.012390261882928</v>
      </c>
      <c r="H92">
        <v>77.026196751490147</v>
      </c>
      <c r="I92">
        <v>69.359200074125027</v>
      </c>
    </row>
    <row r="93" spans="1:9" x14ac:dyDescent="0.55000000000000004">
      <c r="A93" s="47" t="str">
        <f t="shared" si="1"/>
        <v>n1</v>
      </c>
      <c r="B93" s="47" t="s">
        <v>287</v>
      </c>
      <c r="C93" s="47" t="s">
        <v>251</v>
      </c>
      <c r="D93" s="47" t="s">
        <v>396</v>
      </c>
      <c r="E93">
        <v>60.843319593458659</v>
      </c>
      <c r="F93">
        <v>56.435249174690497</v>
      </c>
      <c r="G93">
        <v>62.948053319578186</v>
      </c>
      <c r="H93">
        <v>74.43656686535229</v>
      </c>
      <c r="I93">
        <v>72.209056724744002</v>
      </c>
    </row>
    <row r="94" spans="1:9" x14ac:dyDescent="0.55000000000000004">
      <c r="A94" s="47" t="str">
        <f t="shared" si="1"/>
        <v>n1</v>
      </c>
      <c r="B94" s="47" t="s">
        <v>287</v>
      </c>
      <c r="C94" s="47" t="s">
        <v>251</v>
      </c>
      <c r="D94" s="47" t="s">
        <v>397</v>
      </c>
      <c r="E94">
        <v>61.792480898670341</v>
      </c>
      <c r="F94">
        <v>62.35870633654288</v>
      </c>
      <c r="G94">
        <v>72.652216308115541</v>
      </c>
      <c r="H94">
        <v>77.724336157725816</v>
      </c>
      <c r="I94">
        <v>73.182349249579701</v>
      </c>
    </row>
    <row r="95" spans="1:9" x14ac:dyDescent="0.55000000000000004">
      <c r="A95" s="47" t="str">
        <f t="shared" si="1"/>
        <v>n1</v>
      </c>
      <c r="B95" s="47" t="s">
        <v>287</v>
      </c>
      <c r="C95" s="47" t="s">
        <v>252</v>
      </c>
      <c r="D95" s="47" t="s">
        <v>396</v>
      </c>
      <c r="E95">
        <v>63.749415111569633</v>
      </c>
      <c r="F95">
        <v>58.467471446584142</v>
      </c>
      <c r="G95">
        <v>65.074932572214578</v>
      </c>
      <c r="H95">
        <v>76.523900534922831</v>
      </c>
      <c r="I95">
        <v>73.483265894849453</v>
      </c>
    </row>
    <row r="96" spans="1:9" x14ac:dyDescent="0.55000000000000004">
      <c r="A96" s="47" t="str">
        <f t="shared" si="1"/>
        <v>n1</v>
      </c>
      <c r="B96" s="47" t="s">
        <v>287</v>
      </c>
      <c r="C96" s="47" t="s">
        <v>252</v>
      </c>
      <c r="D96" s="47" t="s">
        <v>397</v>
      </c>
      <c r="E96">
        <v>63.878066869828174</v>
      </c>
      <c r="F96">
        <v>63.908809053186609</v>
      </c>
      <c r="G96">
        <v>75.467882496692212</v>
      </c>
      <c r="H96">
        <v>80.075170821816116</v>
      </c>
      <c r="I96">
        <v>74.999580576843286</v>
      </c>
    </row>
    <row r="97" spans="1:9" x14ac:dyDescent="0.55000000000000004">
      <c r="A97" s="47" t="str">
        <f t="shared" si="1"/>
        <v>n1</v>
      </c>
      <c r="B97" s="47" t="s">
        <v>287</v>
      </c>
      <c r="C97" s="47" t="s">
        <v>253</v>
      </c>
      <c r="D97" s="47" t="s">
        <v>396</v>
      </c>
      <c r="E97">
        <v>59.245678037597429</v>
      </c>
      <c r="F97">
        <v>56.625825229252641</v>
      </c>
      <c r="G97">
        <v>62.444478182026593</v>
      </c>
      <c r="H97">
        <v>76.035386374751639</v>
      </c>
      <c r="I97">
        <v>69.169768317285644</v>
      </c>
    </row>
    <row r="98" spans="1:9" x14ac:dyDescent="0.55000000000000004">
      <c r="A98" s="47" t="str">
        <f t="shared" si="1"/>
        <v>n1</v>
      </c>
      <c r="B98" s="47" t="s">
        <v>287</v>
      </c>
      <c r="C98" s="47" t="s">
        <v>253</v>
      </c>
      <c r="D98" s="47" t="s">
        <v>397</v>
      </c>
      <c r="E98">
        <v>59.288533910504135</v>
      </c>
      <c r="F98">
        <v>61.452660534813653</v>
      </c>
      <c r="G98">
        <v>69.360291003340535</v>
      </c>
      <c r="H98">
        <v>78.44854680094322</v>
      </c>
      <c r="I98">
        <v>69.469761831619394</v>
      </c>
    </row>
    <row r="99" spans="1:9" x14ac:dyDescent="0.55000000000000004">
      <c r="A99" s="47" t="str">
        <f t="shared" si="1"/>
        <v>n1</v>
      </c>
      <c r="B99" s="47" t="s">
        <v>288</v>
      </c>
      <c r="C99" s="47" t="s">
        <v>250</v>
      </c>
      <c r="D99" s="47" t="s">
        <v>396</v>
      </c>
      <c r="E99">
        <v>58.948246400733609</v>
      </c>
      <c r="F99">
        <v>55.974660233484997</v>
      </c>
      <c r="G99">
        <v>61.546867398864322</v>
      </c>
      <c r="H99">
        <v>75.394082629704087</v>
      </c>
      <c r="I99">
        <v>69.6567134624202</v>
      </c>
    </row>
    <row r="100" spans="1:9" x14ac:dyDescent="0.55000000000000004">
      <c r="A100" s="47" t="str">
        <f t="shared" si="1"/>
        <v>n1</v>
      </c>
      <c r="B100" s="47" t="s">
        <v>288</v>
      </c>
      <c r="C100" s="47" t="s">
        <v>250</v>
      </c>
      <c r="D100" s="47" t="s">
        <v>397</v>
      </c>
      <c r="E100">
        <v>59.20146788378262</v>
      </c>
      <c r="F100">
        <v>62.673335141254896</v>
      </c>
      <c r="G100">
        <v>69.560405045392002</v>
      </c>
      <c r="H100">
        <v>78.66104384548764</v>
      </c>
      <c r="I100">
        <v>70.900806723333204</v>
      </c>
    </row>
    <row r="101" spans="1:9" x14ac:dyDescent="0.55000000000000004">
      <c r="A101" s="47" t="str">
        <f t="shared" si="1"/>
        <v>n1</v>
      </c>
      <c r="B101" s="47" t="s">
        <v>288</v>
      </c>
      <c r="C101" s="47" t="s">
        <v>251</v>
      </c>
      <c r="D101" s="47" t="s">
        <v>396</v>
      </c>
      <c r="E101">
        <v>62.126824524153818</v>
      </c>
      <c r="F101">
        <v>57.625764765633264</v>
      </c>
      <c r="G101">
        <v>64.27595813070927</v>
      </c>
      <c r="H101">
        <v>76.00682472166379</v>
      </c>
      <c r="I101">
        <v>73.732324701677655</v>
      </c>
    </row>
    <row r="102" spans="1:9" x14ac:dyDescent="0.55000000000000004">
      <c r="A102" s="47" t="str">
        <f t="shared" si="1"/>
        <v>n1</v>
      </c>
      <c r="B102" s="47" t="s">
        <v>288</v>
      </c>
      <c r="C102" s="47" t="s">
        <v>251</v>
      </c>
      <c r="D102" s="47" t="s">
        <v>397</v>
      </c>
      <c r="E102">
        <v>63.191786088244633</v>
      </c>
      <c r="F102">
        <v>63.741192023419046</v>
      </c>
      <c r="G102">
        <v>74.278445267026413</v>
      </c>
      <c r="H102">
        <v>79.420172761024702</v>
      </c>
      <c r="I102">
        <v>74.824847631879067</v>
      </c>
    </row>
    <row r="103" spans="1:9" x14ac:dyDescent="0.55000000000000004">
      <c r="A103" s="47" t="str">
        <f t="shared" si="1"/>
        <v>n1</v>
      </c>
      <c r="B103" s="47" t="s">
        <v>288</v>
      </c>
      <c r="C103" s="47" t="s">
        <v>252</v>
      </c>
      <c r="D103" s="47" t="s">
        <v>396</v>
      </c>
      <c r="E103">
        <v>65.094224848634468</v>
      </c>
      <c r="F103">
        <v>59.700857270835542</v>
      </c>
      <c r="G103">
        <v>66.447704429160936</v>
      </c>
      <c r="H103">
        <v>78.138191213157938</v>
      </c>
      <c r="I103">
        <v>75.033413630538803</v>
      </c>
    </row>
    <row r="104" spans="1:9" x14ac:dyDescent="0.55000000000000004">
      <c r="A104" s="47" t="str">
        <f t="shared" si="1"/>
        <v>n1</v>
      </c>
      <c r="B104" s="47" t="s">
        <v>288</v>
      </c>
      <c r="C104" s="47" t="s">
        <v>252</v>
      </c>
      <c r="D104" s="47" t="s">
        <v>397</v>
      </c>
      <c r="E104">
        <v>65.158042126523938</v>
      </c>
      <c r="F104">
        <v>65.22209014616746</v>
      </c>
      <c r="G104">
        <v>76.976761431100755</v>
      </c>
      <c r="H104">
        <v>81.747218078745348</v>
      </c>
      <c r="I104">
        <v>76.474557894705001</v>
      </c>
    </row>
    <row r="105" spans="1:9" x14ac:dyDescent="0.55000000000000004">
      <c r="A105" s="47" t="str">
        <f t="shared" si="1"/>
        <v>n1</v>
      </c>
      <c r="B105" s="47" t="s">
        <v>288</v>
      </c>
      <c r="C105" s="47" t="s">
        <v>253</v>
      </c>
      <c r="D105" s="47" t="s">
        <v>396</v>
      </c>
      <c r="E105">
        <v>60.49548032306987</v>
      </c>
      <c r="F105">
        <v>57.820361069375373</v>
      </c>
      <c r="G105">
        <v>63.761759950622512</v>
      </c>
      <c r="H105">
        <v>77.63937172550817</v>
      </c>
      <c r="I105">
        <v>70.628921750784755</v>
      </c>
    </row>
    <row r="106" spans="1:9" x14ac:dyDescent="0.55000000000000004">
      <c r="A106" s="47" t="str">
        <f t="shared" si="1"/>
        <v>n1</v>
      </c>
      <c r="B106" s="47" t="s">
        <v>288</v>
      </c>
      <c r="C106" s="47" t="s">
        <v>253</v>
      </c>
      <c r="D106" s="47" t="s">
        <v>397</v>
      </c>
      <c r="E106">
        <v>60.445605738403422</v>
      </c>
      <c r="F106">
        <v>62.709813203339536</v>
      </c>
      <c r="G106">
        <v>70.729132403625712</v>
      </c>
      <c r="H106">
        <v>80.064614842470689</v>
      </c>
      <c r="I106">
        <v>70.864779098608864</v>
      </c>
    </row>
    <row r="107" spans="1:9" x14ac:dyDescent="0.55000000000000004">
      <c r="A107" s="47" t="str">
        <f t="shared" si="1"/>
        <v>n1</v>
      </c>
      <c r="B107" s="47" t="s">
        <v>289</v>
      </c>
      <c r="C107" s="47" t="s">
        <v>250</v>
      </c>
      <c r="D107" s="47" t="s">
        <v>396</v>
      </c>
      <c r="E107">
        <v>60.21528925951398</v>
      </c>
      <c r="F107">
        <v>57.177788364546963</v>
      </c>
      <c r="G107">
        <v>62.869765425175466</v>
      </c>
      <c r="H107">
        <v>77.014614873205659</v>
      </c>
      <c r="I107">
        <v>71.153925792685072</v>
      </c>
    </row>
    <row r="108" spans="1:9" x14ac:dyDescent="0.55000000000000004">
      <c r="A108" s="47" t="str">
        <f t="shared" si="1"/>
        <v>n1</v>
      </c>
      <c r="B108" s="47" t="s">
        <v>289</v>
      </c>
      <c r="C108" s="47" t="s">
        <v>250</v>
      </c>
      <c r="D108" s="47" t="s">
        <v>397</v>
      </c>
      <c r="E108">
        <v>60.529497551797384</v>
      </c>
      <c r="F108">
        <v>64.001787623149809</v>
      </c>
      <c r="G108">
        <v>71.129949448618021</v>
      </c>
      <c r="H108">
        <v>80.363217316019856</v>
      </c>
      <c r="I108">
        <v>72.495138374735973</v>
      </c>
    </row>
    <row r="109" spans="1:9" x14ac:dyDescent="0.55000000000000004">
      <c r="A109" s="47" t="str">
        <f t="shared" si="1"/>
        <v>n1</v>
      </c>
      <c r="B109" s="47" t="s">
        <v>289</v>
      </c>
      <c r="C109" s="47" t="s">
        <v>251</v>
      </c>
      <c r="D109" s="47" t="s">
        <v>396</v>
      </c>
      <c r="E109">
        <v>63.462188239927585</v>
      </c>
      <c r="F109">
        <v>58.864381996614114</v>
      </c>
      <c r="G109">
        <v>65.657515661482037</v>
      </c>
      <c r="H109">
        <v>77.640527339846457</v>
      </c>
      <c r="I109">
        <v>75.317138859497533</v>
      </c>
    </row>
    <row r="110" spans="1:9" x14ac:dyDescent="0.55000000000000004">
      <c r="A110" s="47" t="str">
        <f t="shared" si="1"/>
        <v>n1</v>
      </c>
      <c r="B110" s="47" t="s">
        <v>289</v>
      </c>
      <c r="C110" s="47" t="s">
        <v>251</v>
      </c>
      <c r="D110" s="47" t="s">
        <v>397</v>
      </c>
      <c r="E110">
        <v>64.63302719112616</v>
      </c>
      <c r="F110">
        <v>65.175812303812648</v>
      </c>
      <c r="G110">
        <v>75.973718579691734</v>
      </c>
      <c r="H110">
        <v>81.196608824463027</v>
      </c>
      <c r="I110">
        <v>76.527365011345069</v>
      </c>
    </row>
    <row r="111" spans="1:9" x14ac:dyDescent="0.55000000000000004">
      <c r="A111" s="47" t="str">
        <f t="shared" si="1"/>
        <v>n1</v>
      </c>
      <c r="B111" s="47" t="s">
        <v>289</v>
      </c>
      <c r="C111" s="47" t="s">
        <v>252</v>
      </c>
      <c r="D111" s="47" t="s">
        <v>396</v>
      </c>
      <c r="E111">
        <v>66.493370332651452</v>
      </c>
      <c r="F111">
        <v>60.984076865763761</v>
      </c>
      <c r="G111">
        <v>67.875941815680889</v>
      </c>
      <c r="H111">
        <v>79.817705757180306</v>
      </c>
      <c r="I111">
        <v>76.646193597973166</v>
      </c>
    </row>
    <row r="112" spans="1:9" x14ac:dyDescent="0.55000000000000004">
      <c r="A112" s="47" t="str">
        <f t="shared" si="1"/>
        <v>n1</v>
      </c>
      <c r="B112" s="47" t="s">
        <v>289</v>
      </c>
      <c r="C112" s="47" t="s">
        <v>252</v>
      </c>
      <c r="D112" s="47" t="s">
        <v>397</v>
      </c>
      <c r="E112">
        <v>66.47783911793158</v>
      </c>
      <c r="F112">
        <v>66.580060788981768</v>
      </c>
      <c r="G112">
        <v>78.590856642003132</v>
      </c>
      <c r="H112">
        <v>83.533146431384608</v>
      </c>
      <c r="I112">
        <v>78.076063321761538</v>
      </c>
    </row>
    <row r="113" spans="1:9" x14ac:dyDescent="0.55000000000000004">
      <c r="A113" s="47" t="str">
        <f t="shared" si="1"/>
        <v>n1</v>
      </c>
      <c r="B113" s="47" t="s">
        <v>289</v>
      </c>
      <c r="C113" s="47" t="s">
        <v>253</v>
      </c>
      <c r="D113" s="47" t="s">
        <v>396</v>
      </c>
      <c r="E113">
        <v>61.705943604166364</v>
      </c>
      <c r="F113">
        <v>59.233561778861898</v>
      </c>
      <c r="G113">
        <v>65.182101016521301</v>
      </c>
      <c r="H113">
        <v>79.177713895858844</v>
      </c>
      <c r="I113">
        <v>71.989211270160382</v>
      </c>
    </row>
    <row r="114" spans="1:9" x14ac:dyDescent="0.55000000000000004">
      <c r="A114" s="47" t="str">
        <f t="shared" si="1"/>
        <v>n1</v>
      </c>
      <c r="B114" s="47" t="s">
        <v>289</v>
      </c>
      <c r="C114" s="47" t="s">
        <v>253</v>
      </c>
      <c r="D114" s="47" t="s">
        <v>397</v>
      </c>
      <c r="E114">
        <v>61.727010039501991</v>
      </c>
      <c r="F114">
        <v>64.058542753853203</v>
      </c>
      <c r="G114">
        <v>72.184669877261669</v>
      </c>
      <c r="H114">
        <v>81.746906290927484</v>
      </c>
      <c r="I114">
        <v>72.335471603240109</v>
      </c>
    </row>
    <row r="115" spans="1:9" x14ac:dyDescent="0.55000000000000004">
      <c r="A115" s="47" t="str">
        <f t="shared" si="1"/>
        <v>n1</v>
      </c>
      <c r="B115" s="47" t="s">
        <v>290</v>
      </c>
      <c r="C115" s="47" t="s">
        <v>250</v>
      </c>
      <c r="D115" s="47" t="s">
        <v>396</v>
      </c>
      <c r="E115">
        <v>61.609850304053651</v>
      </c>
      <c r="F115">
        <v>58.434881539137535</v>
      </c>
      <c r="G115">
        <v>64.299217938666089</v>
      </c>
      <c r="H115">
        <v>78.708079673814638</v>
      </c>
      <c r="I115">
        <v>72.771370409754795</v>
      </c>
    </row>
    <row r="116" spans="1:9" x14ac:dyDescent="0.55000000000000004">
      <c r="A116" s="47" t="str">
        <f t="shared" si="1"/>
        <v>n1</v>
      </c>
      <c r="B116" s="47" t="s">
        <v>290</v>
      </c>
      <c r="C116" s="47" t="s">
        <v>250</v>
      </c>
      <c r="D116" s="47" t="s">
        <v>397</v>
      </c>
      <c r="E116">
        <v>61.840985806087531</v>
      </c>
      <c r="F116">
        <v>65.251856539343279</v>
      </c>
      <c r="G116">
        <v>72.500551422706579</v>
      </c>
      <c r="H116">
        <v>82.028275447865582</v>
      </c>
      <c r="I116">
        <v>74.024701440176813</v>
      </c>
    </row>
    <row r="117" spans="1:9" x14ac:dyDescent="0.55000000000000004">
      <c r="A117" s="47" t="str">
        <f t="shared" si="1"/>
        <v>n1</v>
      </c>
      <c r="B117" s="47" t="s">
        <v>290</v>
      </c>
      <c r="C117" s="47" t="s">
        <v>251</v>
      </c>
      <c r="D117" s="47" t="s">
        <v>396</v>
      </c>
      <c r="E117">
        <v>64.849410740779931</v>
      </c>
      <c r="F117">
        <v>60.151100867633055</v>
      </c>
      <c r="G117">
        <v>67.092725911896451</v>
      </c>
      <c r="H117">
        <v>79.337674719900292</v>
      </c>
      <c r="I117">
        <v>76.963499198203607</v>
      </c>
    </row>
    <row r="118" spans="1:9" x14ac:dyDescent="0.55000000000000004">
      <c r="A118" s="47" t="str">
        <f t="shared" si="1"/>
        <v>n1</v>
      </c>
      <c r="B118" s="47" t="s">
        <v>290</v>
      </c>
      <c r="C118" s="47" t="s">
        <v>251</v>
      </c>
      <c r="D118" s="47" t="s">
        <v>397</v>
      </c>
      <c r="E118">
        <v>66.154104219659288</v>
      </c>
      <c r="F118">
        <v>66.773215730257817</v>
      </c>
      <c r="G118">
        <v>77.929534125066127</v>
      </c>
      <c r="H118">
        <v>83.092089745235654</v>
      </c>
      <c r="I118">
        <v>78.340151521179422</v>
      </c>
    </row>
    <row r="119" spans="1:9" x14ac:dyDescent="0.55000000000000004">
      <c r="A119" s="47" t="str">
        <f t="shared" si="1"/>
        <v>n1</v>
      </c>
      <c r="B119" s="47" t="s">
        <v>290</v>
      </c>
      <c r="C119" s="47" t="s">
        <v>252</v>
      </c>
      <c r="D119" s="47" t="s">
        <v>396</v>
      </c>
      <c r="E119">
        <v>67.869964189520545</v>
      </c>
      <c r="F119">
        <v>62.281847747277943</v>
      </c>
      <c r="G119">
        <v>69.336699586891783</v>
      </c>
      <c r="H119">
        <v>81.657030434253187</v>
      </c>
      <c r="I119">
        <v>78.280045746901735</v>
      </c>
    </row>
    <row r="120" spans="1:9" x14ac:dyDescent="0.55000000000000004">
      <c r="A120" s="47" t="str">
        <f t="shared" si="1"/>
        <v>n1</v>
      </c>
      <c r="B120" s="47" t="s">
        <v>290</v>
      </c>
      <c r="C120" s="47" t="s">
        <v>252</v>
      </c>
      <c r="D120" s="47" t="s">
        <v>397</v>
      </c>
      <c r="E120">
        <v>67.932556648679139</v>
      </c>
      <c r="F120">
        <v>68.052655457270845</v>
      </c>
      <c r="G120">
        <v>80.320533524071521</v>
      </c>
      <c r="H120">
        <v>85.384656906852882</v>
      </c>
      <c r="I120">
        <v>79.782772096544747</v>
      </c>
    </row>
    <row r="121" spans="1:9" x14ac:dyDescent="0.55000000000000004">
      <c r="A121" s="47" t="str">
        <f t="shared" si="1"/>
        <v>n1</v>
      </c>
      <c r="B121" s="47" t="s">
        <v>290</v>
      </c>
      <c r="C121" s="47" t="s">
        <v>253</v>
      </c>
      <c r="D121" s="47" t="s">
        <v>396</v>
      </c>
      <c r="E121">
        <v>62.822096372140017</v>
      </c>
      <c r="F121">
        <v>60.448926542164855</v>
      </c>
      <c r="G121">
        <v>66.4802865573308</v>
      </c>
      <c r="H121">
        <v>80.760273702623238</v>
      </c>
      <c r="I121">
        <v>73.411985360245751</v>
      </c>
    </row>
    <row r="122" spans="1:9" x14ac:dyDescent="0.55000000000000004">
      <c r="A122" s="47" t="str">
        <f t="shared" si="1"/>
        <v>n1</v>
      </c>
      <c r="B122" s="47" t="s">
        <v>290</v>
      </c>
      <c r="C122" s="47" t="s">
        <v>253</v>
      </c>
      <c r="D122" s="47" t="s">
        <v>397</v>
      </c>
      <c r="E122">
        <v>63.0763032109477</v>
      </c>
      <c r="F122">
        <v>65.458800991782169</v>
      </c>
      <c r="G122">
        <v>73.762557451698228</v>
      </c>
      <c r="H122">
        <v>83.533815172057032</v>
      </c>
      <c r="I122">
        <v>73.916655558612248</v>
      </c>
    </row>
    <row r="123" spans="1:9" x14ac:dyDescent="0.55000000000000004">
      <c r="A123" s="47" t="str">
        <f t="shared" si="1"/>
        <v>n1</v>
      </c>
      <c r="B123" s="47" t="s">
        <v>291</v>
      </c>
      <c r="C123" s="47" t="s">
        <v>250</v>
      </c>
      <c r="D123" s="47" t="s">
        <v>396</v>
      </c>
      <c r="E123">
        <v>62.79270074957774</v>
      </c>
      <c r="F123">
        <v>59.573680636381802</v>
      </c>
      <c r="G123">
        <v>65.61682693351085</v>
      </c>
      <c r="H123">
        <v>80.213922286001477</v>
      </c>
      <c r="I123">
        <v>74.246263578516078</v>
      </c>
    </row>
    <row r="124" spans="1:9" x14ac:dyDescent="0.55000000000000004">
      <c r="A124" s="47" t="str">
        <f t="shared" si="1"/>
        <v>n1</v>
      </c>
      <c r="B124" s="47" t="s">
        <v>291</v>
      </c>
      <c r="C124" s="47" t="s">
        <v>250</v>
      </c>
      <c r="D124" s="47" t="s">
        <v>397</v>
      </c>
      <c r="E124">
        <v>63.077310992134869</v>
      </c>
      <c r="F124">
        <v>66.556371864000283</v>
      </c>
      <c r="G124">
        <v>73.949982678658344</v>
      </c>
      <c r="H124">
        <v>83.668184993004857</v>
      </c>
      <c r="I124">
        <v>75.504603508153167</v>
      </c>
    </row>
    <row r="125" spans="1:9" x14ac:dyDescent="0.55000000000000004">
      <c r="A125" s="47" t="str">
        <f t="shared" si="1"/>
        <v>n1</v>
      </c>
      <c r="B125" s="47" t="s">
        <v>291</v>
      </c>
      <c r="C125" s="47" t="s">
        <v>251</v>
      </c>
      <c r="D125" s="47" t="s">
        <v>396</v>
      </c>
      <c r="E125">
        <v>66.419199868326686</v>
      </c>
      <c r="F125">
        <v>61.55396640214439</v>
      </c>
      <c r="G125">
        <v>68.645454890135085</v>
      </c>
      <c r="H125">
        <v>80.979591924428917</v>
      </c>
      <c r="I125">
        <v>78.708515431641572</v>
      </c>
    </row>
    <row r="126" spans="1:9" x14ac:dyDescent="0.55000000000000004">
      <c r="A126" s="47" t="str">
        <f t="shared" si="1"/>
        <v>n1</v>
      </c>
      <c r="B126" s="47" t="s">
        <v>291</v>
      </c>
      <c r="C126" s="47" t="s">
        <v>251</v>
      </c>
      <c r="D126" s="47" t="s">
        <v>397</v>
      </c>
      <c r="E126">
        <v>67.476657282827205</v>
      </c>
      <c r="F126">
        <v>68.108146072725987</v>
      </c>
      <c r="G126">
        <v>79.487501620569248</v>
      </c>
      <c r="H126">
        <v>84.753267069210779</v>
      </c>
      <c r="I126">
        <v>79.90632808097908</v>
      </c>
    </row>
    <row r="127" spans="1:9" x14ac:dyDescent="0.55000000000000004">
      <c r="A127" s="47" t="str">
        <f t="shared" si="1"/>
        <v>n1</v>
      </c>
      <c r="B127" s="47" t="s">
        <v>291</v>
      </c>
      <c r="C127" s="47" t="s">
        <v>252</v>
      </c>
      <c r="D127" s="47" t="s">
        <v>396</v>
      </c>
      <c r="E127">
        <v>69.253582938439365</v>
      </c>
      <c r="F127">
        <v>63.607547687067637</v>
      </c>
      <c r="G127">
        <v>70.747643296224624</v>
      </c>
      <c r="H127">
        <v>83.442825773118827</v>
      </c>
      <c r="I127">
        <v>79.783668833314024</v>
      </c>
    </row>
    <row r="128" spans="1:9" x14ac:dyDescent="0.55000000000000004">
      <c r="A128" s="47" t="str">
        <f t="shared" si="1"/>
        <v>n1</v>
      </c>
      <c r="B128" s="47" t="s">
        <v>291</v>
      </c>
      <c r="C128" s="47" t="s">
        <v>252</v>
      </c>
      <c r="D128" s="47" t="s">
        <v>397</v>
      </c>
      <c r="E128">
        <v>69.290664538496813</v>
      </c>
      <c r="F128">
        <v>69.413164362854019</v>
      </c>
      <c r="G128">
        <v>81.9263018872077</v>
      </c>
      <c r="H128">
        <v>87.091667240856353</v>
      </c>
      <c r="I128">
        <v>81.377789531501648</v>
      </c>
    </row>
    <row r="129" spans="1:9" x14ac:dyDescent="0.55000000000000004">
      <c r="A129" s="47" t="str">
        <f t="shared" si="1"/>
        <v>n1</v>
      </c>
      <c r="B129" s="47" t="s">
        <v>291</v>
      </c>
      <c r="C129" s="47" t="s">
        <v>253</v>
      </c>
      <c r="D129" s="47" t="s">
        <v>396</v>
      </c>
      <c r="E129">
        <v>63.912216082366356</v>
      </c>
      <c r="F129">
        <v>61.530915359926645</v>
      </c>
      <c r="G129">
        <v>67.677366000423234</v>
      </c>
      <c r="H129">
        <v>82.266791393033088</v>
      </c>
      <c r="I129">
        <v>74.740626108936141</v>
      </c>
    </row>
    <row r="130" spans="1:9" x14ac:dyDescent="0.55000000000000004">
      <c r="A130" s="47" t="str">
        <f t="shared" si="1"/>
        <v>n1</v>
      </c>
      <c r="B130" s="47" t="s">
        <v>291</v>
      </c>
      <c r="C130" s="47" t="s">
        <v>253</v>
      </c>
      <c r="D130" s="47" t="s">
        <v>397</v>
      </c>
      <c r="E130">
        <v>64.303741431980825</v>
      </c>
      <c r="F130">
        <v>66.661136498732816</v>
      </c>
      <c r="G130">
        <v>75.101973410422687</v>
      </c>
      <c r="H130">
        <v>85.148093265346915</v>
      </c>
      <c r="I130">
        <v>75.361681819409384</v>
      </c>
    </row>
    <row r="131" spans="1:9" x14ac:dyDescent="0.55000000000000004">
      <c r="A131" s="47" t="str">
        <f t="shared" si="1"/>
        <v>n1</v>
      </c>
      <c r="B131" s="47" t="s">
        <v>292</v>
      </c>
      <c r="C131" s="47" t="s">
        <v>250</v>
      </c>
      <c r="D131" s="47" t="s">
        <v>396</v>
      </c>
      <c r="E131">
        <v>64.120533872077033</v>
      </c>
      <c r="F131">
        <v>60.791443327866538</v>
      </c>
      <c r="G131">
        <v>66.950932473635945</v>
      </c>
      <c r="H131">
        <v>81.789956188057701</v>
      </c>
      <c r="I131">
        <v>75.848003445255642</v>
      </c>
    </row>
    <row r="132" spans="1:9" x14ac:dyDescent="0.55000000000000004">
      <c r="A132" s="47" t="str">
        <f t="shared" si="1"/>
        <v>n1</v>
      </c>
      <c r="B132" s="47" t="s">
        <v>292</v>
      </c>
      <c r="C132" s="47" t="s">
        <v>250</v>
      </c>
      <c r="D132" s="47" t="s">
        <v>397</v>
      </c>
      <c r="E132">
        <v>64.320113260648483</v>
      </c>
      <c r="F132">
        <v>67.854967869037949</v>
      </c>
      <c r="G132">
        <v>75.407594840757582</v>
      </c>
      <c r="H132">
        <v>85.296402955144856</v>
      </c>
      <c r="I132">
        <v>77.011157781030434</v>
      </c>
    </row>
    <row r="133" spans="1:9" x14ac:dyDescent="0.55000000000000004">
      <c r="A133" s="47" t="str">
        <f t="shared" ref="A133:A194" si="2">A132</f>
        <v>n1</v>
      </c>
      <c r="B133" s="47" t="s">
        <v>292</v>
      </c>
      <c r="C133" s="47" t="s">
        <v>251</v>
      </c>
      <c r="D133" s="47" t="s">
        <v>396</v>
      </c>
      <c r="E133">
        <v>67.89747701948059</v>
      </c>
      <c r="F133">
        <v>62.867367475223077</v>
      </c>
      <c r="G133">
        <v>70.141049718901002</v>
      </c>
      <c r="H133">
        <v>82.610102009193611</v>
      </c>
      <c r="I133">
        <v>80.411417181603355</v>
      </c>
    </row>
    <row r="134" spans="1:9" x14ac:dyDescent="0.55000000000000004">
      <c r="A134" s="47" t="str">
        <f t="shared" si="2"/>
        <v>n1</v>
      </c>
      <c r="B134" s="47" t="s">
        <v>292</v>
      </c>
      <c r="C134" s="47" t="s">
        <v>251</v>
      </c>
      <c r="D134" s="47" t="s">
        <v>397</v>
      </c>
      <c r="E134">
        <v>68.812435876626807</v>
      </c>
      <c r="F134">
        <v>69.456425718618846</v>
      </c>
      <c r="G134">
        <v>81.061048791027403</v>
      </c>
      <c r="H134">
        <v>86.431056166425648</v>
      </c>
      <c r="I134">
        <v>81.488166406376735</v>
      </c>
    </row>
    <row r="135" spans="1:9" x14ac:dyDescent="0.55000000000000004">
      <c r="A135" s="47" t="str">
        <f t="shared" si="2"/>
        <v>n1</v>
      </c>
      <c r="B135" s="47" t="s">
        <v>292</v>
      </c>
      <c r="C135" s="47" t="s">
        <v>252</v>
      </c>
      <c r="D135" s="47" t="s">
        <v>396</v>
      </c>
      <c r="E135">
        <v>70.628995437872547</v>
      </c>
      <c r="F135">
        <v>64.88620230927944</v>
      </c>
      <c r="G135">
        <v>72.160388282192372</v>
      </c>
      <c r="H135">
        <v>85.203374737535142</v>
      </c>
      <c r="I135">
        <v>81.320368601206241</v>
      </c>
    </row>
    <row r="136" spans="1:9" x14ac:dyDescent="0.55000000000000004">
      <c r="A136" s="47" t="str">
        <f t="shared" si="2"/>
        <v>n1</v>
      </c>
      <c r="B136" s="47" t="s">
        <v>292</v>
      </c>
      <c r="C136" s="47" t="s">
        <v>252</v>
      </c>
      <c r="D136" s="47" t="s">
        <v>397</v>
      </c>
      <c r="E136">
        <v>70.654965478432615</v>
      </c>
      <c r="F136">
        <v>70.68046377256627</v>
      </c>
      <c r="G136">
        <v>83.357859007502356</v>
      </c>
      <c r="H136">
        <v>88.790470598492135</v>
      </c>
      <c r="I136">
        <v>82.923053791066039</v>
      </c>
    </row>
    <row r="137" spans="1:9" x14ac:dyDescent="0.55000000000000004">
      <c r="A137" s="47" t="str">
        <f t="shared" si="2"/>
        <v>n1</v>
      </c>
      <c r="B137" s="47" t="s">
        <v>292</v>
      </c>
      <c r="C137" s="47" t="s">
        <v>253</v>
      </c>
      <c r="D137" s="47" t="s">
        <v>396</v>
      </c>
      <c r="E137">
        <v>65.177432433663682</v>
      </c>
      <c r="F137">
        <v>62.748991104997707</v>
      </c>
      <c r="G137">
        <v>69.017117855782459</v>
      </c>
      <c r="H137">
        <v>83.895357823981016</v>
      </c>
      <c r="I137">
        <v>76.220203380006808</v>
      </c>
    </row>
    <row r="138" spans="1:9" x14ac:dyDescent="0.55000000000000004">
      <c r="A138" s="47" t="str">
        <f t="shared" si="2"/>
        <v>n1</v>
      </c>
      <c r="B138" s="47" t="s">
        <v>292</v>
      </c>
      <c r="C138" s="47" t="s">
        <v>253</v>
      </c>
      <c r="D138" s="47" t="s">
        <v>397</v>
      </c>
      <c r="E138">
        <v>65.496767451080174</v>
      </c>
      <c r="F138">
        <v>68.051708783348701</v>
      </c>
      <c r="G138">
        <v>76.647539544548067</v>
      </c>
      <c r="H138">
        <v>86.82539886564453</v>
      </c>
      <c r="I138">
        <v>76.820632636724426</v>
      </c>
    </row>
    <row r="139" spans="1:9" x14ac:dyDescent="0.55000000000000004">
      <c r="A139" s="47" t="str">
        <f t="shared" si="2"/>
        <v>n1</v>
      </c>
      <c r="B139" s="47" t="s">
        <v>293</v>
      </c>
      <c r="C139" s="47" t="s">
        <v>250</v>
      </c>
      <c r="D139" s="47" t="s">
        <v>396</v>
      </c>
      <c r="E139">
        <v>65.808889270976621</v>
      </c>
      <c r="F139">
        <v>62.392140567135755</v>
      </c>
      <c r="G139">
        <v>68.713814993122412</v>
      </c>
      <c r="H139">
        <v>83.943564490530093</v>
      </c>
      <c r="I139">
        <v>77.845154410468041</v>
      </c>
    </row>
    <row r="140" spans="1:9" x14ac:dyDescent="0.55000000000000004">
      <c r="A140" s="47" t="str">
        <f t="shared" si="2"/>
        <v>n1</v>
      </c>
      <c r="B140" s="47" t="s">
        <v>293</v>
      </c>
      <c r="C140" s="47" t="s">
        <v>250</v>
      </c>
      <c r="D140" s="47" t="s">
        <v>397</v>
      </c>
      <c r="E140">
        <v>66.063099791321321</v>
      </c>
      <c r="F140">
        <v>69.506116202870956</v>
      </c>
      <c r="G140">
        <v>77.234551316615509</v>
      </c>
      <c r="H140">
        <v>87.452771951233842</v>
      </c>
      <c r="I140">
        <v>79.058000631326493</v>
      </c>
    </row>
    <row r="141" spans="1:9" x14ac:dyDescent="0.55000000000000004">
      <c r="A141" s="47" t="str">
        <f t="shared" si="2"/>
        <v>n1</v>
      </c>
      <c r="B141" s="47" t="s">
        <v>293</v>
      </c>
      <c r="C141" s="47" t="s">
        <v>251</v>
      </c>
      <c r="D141" s="47" t="s">
        <v>396</v>
      </c>
      <c r="E141">
        <v>69.685282968292597</v>
      </c>
      <c r="F141">
        <v>64.522725796212058</v>
      </c>
      <c r="G141">
        <v>71.987931097238388</v>
      </c>
      <c r="H141">
        <v>84.785305540859866</v>
      </c>
      <c r="I141">
        <v>82.52872722463232</v>
      </c>
    </row>
    <row r="142" spans="1:9" x14ac:dyDescent="0.55000000000000004">
      <c r="A142" s="47" t="str">
        <f t="shared" si="2"/>
        <v>n1</v>
      </c>
      <c r="B142" s="47" t="s">
        <v>293</v>
      </c>
      <c r="C142" s="47" t="s">
        <v>251</v>
      </c>
      <c r="D142" s="47" t="s">
        <v>397</v>
      </c>
      <c r="E142">
        <v>70.664007992099613</v>
      </c>
      <c r="F142">
        <v>71.42452371177653</v>
      </c>
      <c r="G142">
        <v>83.519951988149401</v>
      </c>
      <c r="H142">
        <v>88.848563453602793</v>
      </c>
      <c r="I142">
        <v>83.730716594363926</v>
      </c>
    </row>
    <row r="143" spans="1:9" x14ac:dyDescent="0.55000000000000004">
      <c r="A143" s="47" t="str">
        <f t="shared" si="2"/>
        <v>n1</v>
      </c>
      <c r="B143" s="47" t="s">
        <v>293</v>
      </c>
      <c r="C143" s="47" t="s">
        <v>252</v>
      </c>
      <c r="D143" s="47" t="s">
        <v>396</v>
      </c>
      <c r="E143">
        <v>72.488724896836317</v>
      </c>
      <c r="F143">
        <v>66.594718495397302</v>
      </c>
      <c r="G143">
        <v>74.060440789334464</v>
      </c>
      <c r="H143">
        <v>87.446861637216514</v>
      </c>
      <c r="I143">
        <v>83.461612210348122</v>
      </c>
    </row>
    <row r="144" spans="1:9" x14ac:dyDescent="0.55000000000000004">
      <c r="A144" s="47" t="str">
        <f t="shared" si="2"/>
        <v>n1</v>
      </c>
      <c r="B144" s="47" t="s">
        <v>293</v>
      </c>
      <c r="C144" s="47" t="s">
        <v>252</v>
      </c>
      <c r="D144" s="47" t="s">
        <v>397</v>
      </c>
      <c r="E144">
        <v>72.476708230925425</v>
      </c>
      <c r="F144">
        <v>72.525907355230743</v>
      </c>
      <c r="G144">
        <v>85.505930196955731</v>
      </c>
      <c r="H144">
        <v>91.163258337993966</v>
      </c>
      <c r="I144">
        <v>85.077978236618961</v>
      </c>
    </row>
    <row r="145" spans="1:9" x14ac:dyDescent="0.55000000000000004">
      <c r="A145" s="47" t="str">
        <f t="shared" si="2"/>
        <v>n1</v>
      </c>
      <c r="B145" s="47" t="s">
        <v>293</v>
      </c>
      <c r="C145" s="47" t="s">
        <v>253</v>
      </c>
      <c r="D145" s="47" t="s">
        <v>396</v>
      </c>
      <c r="E145">
        <v>66.893616989383844</v>
      </c>
      <c r="F145">
        <v>64.401232462173326</v>
      </c>
      <c r="G145">
        <v>70.834405025923189</v>
      </c>
      <c r="H145">
        <v>86.104403378831165</v>
      </c>
      <c r="I145">
        <v>78.227154727894742</v>
      </c>
    </row>
    <row r="146" spans="1:9" x14ac:dyDescent="0.55000000000000004">
      <c r="A146" s="47" t="str">
        <f t="shared" si="2"/>
        <v>n1</v>
      </c>
      <c r="B146" s="47" t="s">
        <v>293</v>
      </c>
      <c r="C146" s="47" t="s">
        <v>253</v>
      </c>
      <c r="D146" s="47" t="s">
        <v>397</v>
      </c>
      <c r="E146">
        <v>67.169458693713437</v>
      </c>
      <c r="F146">
        <v>69.838118655622225</v>
      </c>
      <c r="G146">
        <v>78.510809316625597</v>
      </c>
      <c r="H146">
        <v>89.010603803074517</v>
      </c>
      <c r="I146">
        <v>78.740504069612186</v>
      </c>
    </row>
    <row r="147" spans="1:9" x14ac:dyDescent="0.55000000000000004">
      <c r="A147" s="47" t="str">
        <f t="shared" si="2"/>
        <v>n1</v>
      </c>
      <c r="B147" s="47" t="s">
        <v>294</v>
      </c>
      <c r="C147" s="47" t="s">
        <v>250</v>
      </c>
      <c r="D147" s="47" t="s">
        <v>396</v>
      </c>
      <c r="E147">
        <v>67.484920907840433</v>
      </c>
      <c r="F147">
        <v>63.981153884950459</v>
      </c>
      <c r="G147">
        <v>70.463829756992197</v>
      </c>
      <c r="H147">
        <v>86.081453024371314</v>
      </c>
      <c r="I147">
        <v>79.827727631408791</v>
      </c>
    </row>
    <row r="148" spans="1:9" x14ac:dyDescent="0.55000000000000004">
      <c r="A148" s="47" t="str">
        <f t="shared" si="2"/>
        <v>n1</v>
      </c>
      <c r="B148" s="47" t="s">
        <v>294</v>
      </c>
      <c r="C148" s="47" t="s">
        <v>250</v>
      </c>
      <c r="D148" s="47" t="s">
        <v>397</v>
      </c>
      <c r="E148">
        <v>67.781185314938256</v>
      </c>
      <c r="F148">
        <v>71.222213492281838</v>
      </c>
      <c r="G148">
        <v>79.285582322011791</v>
      </c>
      <c r="H148">
        <v>89.67124992424867</v>
      </c>
      <c r="I148">
        <v>81.102585161828856</v>
      </c>
    </row>
    <row r="149" spans="1:9" x14ac:dyDescent="0.55000000000000004">
      <c r="A149" s="47" t="str">
        <f t="shared" si="2"/>
        <v>n1</v>
      </c>
      <c r="B149" s="47" t="s">
        <v>294</v>
      </c>
      <c r="C149" s="47" t="s">
        <v>251</v>
      </c>
      <c r="D149" s="47" t="s">
        <v>396</v>
      </c>
      <c r="E149">
        <v>71.460039238646118</v>
      </c>
      <c r="F149">
        <v>66.166001209748543</v>
      </c>
      <c r="G149">
        <v>73.821331589602522</v>
      </c>
      <c r="H149">
        <v>86.944631674484782</v>
      </c>
      <c r="I149">
        <v>84.63058244982895</v>
      </c>
    </row>
    <row r="150" spans="1:9" x14ac:dyDescent="0.55000000000000004">
      <c r="A150" s="47" t="str">
        <f t="shared" si="2"/>
        <v>n1</v>
      </c>
      <c r="B150" s="47" t="s">
        <v>294</v>
      </c>
      <c r="C150" s="47" t="s">
        <v>251</v>
      </c>
      <c r="D150" s="47" t="s">
        <v>397</v>
      </c>
      <c r="E150">
        <v>72.552914518628256</v>
      </c>
      <c r="F150">
        <v>73.347957820336475</v>
      </c>
      <c r="G150">
        <v>85.728531555179359</v>
      </c>
      <c r="H150">
        <v>91.148445222257493</v>
      </c>
      <c r="I150">
        <v>85.994585364041427</v>
      </c>
    </row>
    <row r="151" spans="1:9" x14ac:dyDescent="0.55000000000000004">
      <c r="A151" s="47" t="str">
        <f t="shared" si="2"/>
        <v>n1</v>
      </c>
      <c r="B151" s="47" t="s">
        <v>294</v>
      </c>
      <c r="C151" s="47" t="s">
        <v>252</v>
      </c>
      <c r="D151" s="47" t="s">
        <v>396</v>
      </c>
      <c r="E151">
        <v>74.334879688216418</v>
      </c>
      <c r="F151">
        <v>68.290763760448641</v>
      </c>
      <c r="G151">
        <v>75.946624300074077</v>
      </c>
      <c r="H151">
        <v>89.673972720111948</v>
      </c>
      <c r="I151">
        <v>85.587226304094798</v>
      </c>
    </row>
    <row r="152" spans="1:9" x14ac:dyDescent="0.55000000000000004">
      <c r="A152" s="47" t="str">
        <f t="shared" si="2"/>
        <v>n1</v>
      </c>
      <c r="B152" s="47" t="s">
        <v>294</v>
      </c>
      <c r="C152" s="47" t="s">
        <v>252</v>
      </c>
      <c r="D152" s="47" t="s">
        <v>397</v>
      </c>
      <c r="E152">
        <v>74.301502063240136</v>
      </c>
      <c r="F152">
        <v>74.341797010948696</v>
      </c>
      <c r="G152">
        <v>87.648499276831373</v>
      </c>
      <c r="H152">
        <v>93.567527793380407</v>
      </c>
      <c r="I152">
        <v>87.208595139105128</v>
      </c>
    </row>
    <row r="153" spans="1:9" x14ac:dyDescent="0.55000000000000004">
      <c r="A153" s="47" t="str">
        <f t="shared" si="2"/>
        <v>n1</v>
      </c>
      <c r="B153" s="47" t="s">
        <v>294</v>
      </c>
      <c r="C153" s="47" t="s">
        <v>253</v>
      </c>
      <c r="D153" s="47" t="s">
        <v>396</v>
      </c>
      <c r="E153">
        <v>68.59727465053669</v>
      </c>
      <c r="F153">
        <v>66.041413663457121</v>
      </c>
      <c r="G153">
        <v>72.63842732620887</v>
      </c>
      <c r="H153">
        <v>88.297324513572931</v>
      </c>
      <c r="I153">
        <v>80.21945679587111</v>
      </c>
    </row>
    <row r="154" spans="1:9" x14ac:dyDescent="0.55000000000000004">
      <c r="A154" s="47" t="str">
        <f t="shared" si="2"/>
        <v>n1</v>
      </c>
      <c r="B154" s="47" t="s">
        <v>294</v>
      </c>
      <c r="C154" s="47" t="s">
        <v>253</v>
      </c>
      <c r="D154" s="47" t="s">
        <v>397</v>
      </c>
      <c r="E154">
        <v>68.759335235911891</v>
      </c>
      <c r="F154">
        <v>71.563322216343963</v>
      </c>
      <c r="G154">
        <v>80.35709412675908</v>
      </c>
      <c r="H154">
        <v>91.157875895017426</v>
      </c>
      <c r="I154">
        <v>80.617317861182073</v>
      </c>
    </row>
    <row r="155" spans="1:9" x14ac:dyDescent="0.55000000000000004">
      <c r="A155" s="47" t="str">
        <f t="shared" si="2"/>
        <v>n1</v>
      </c>
      <c r="B155" s="47" t="s">
        <v>295</v>
      </c>
      <c r="C155" s="47" t="s">
        <v>250</v>
      </c>
      <c r="D155" s="47" t="s">
        <v>396</v>
      </c>
      <c r="E155">
        <v>69.185600068775813</v>
      </c>
      <c r="F155">
        <v>65.593535045674173</v>
      </c>
      <c r="G155">
        <v>72.239580032095361</v>
      </c>
      <c r="H155">
        <v>88.250781095474906</v>
      </c>
      <c r="I155">
        <v>81.839456340892795</v>
      </c>
    </row>
    <row r="156" spans="1:9" x14ac:dyDescent="0.55000000000000004">
      <c r="A156" s="47" t="str">
        <f t="shared" si="2"/>
        <v>n1</v>
      </c>
      <c r="B156" s="47" t="s">
        <v>295</v>
      </c>
      <c r="C156" s="47" t="s">
        <v>250</v>
      </c>
      <c r="D156" s="47" t="s">
        <v>397</v>
      </c>
      <c r="E156">
        <v>69.545548040085905</v>
      </c>
      <c r="F156">
        <v>73.032435182285241</v>
      </c>
      <c r="G156">
        <v>81.409449278771206</v>
      </c>
      <c r="H156">
        <v>91.954126859709135</v>
      </c>
      <c r="I156">
        <v>83.227539989810992</v>
      </c>
    </row>
    <row r="157" spans="1:9" x14ac:dyDescent="0.55000000000000004">
      <c r="A157" s="47" t="str">
        <f t="shared" si="2"/>
        <v>n1</v>
      </c>
      <c r="B157" s="47" t="s">
        <v>295</v>
      </c>
      <c r="C157" s="47" t="s">
        <v>251</v>
      </c>
      <c r="D157" s="47" t="s">
        <v>396</v>
      </c>
      <c r="E157">
        <v>73.260894865916597</v>
      </c>
      <c r="F157">
        <v>67.833442438189962</v>
      </c>
      <c r="G157">
        <v>75.681693853913174</v>
      </c>
      <c r="H157">
        <v>89.135712604192392</v>
      </c>
      <c r="I157">
        <v>86.763347310690222</v>
      </c>
    </row>
    <row r="158" spans="1:9" x14ac:dyDescent="0.55000000000000004">
      <c r="A158" s="47" t="str">
        <f t="shared" si="2"/>
        <v>n1</v>
      </c>
      <c r="B158" s="47" t="s">
        <v>295</v>
      </c>
      <c r="C158" s="47" t="s">
        <v>251</v>
      </c>
      <c r="D158" s="47" t="s">
        <v>397</v>
      </c>
      <c r="E158">
        <v>74.469965754829005</v>
      </c>
      <c r="F158">
        <v>75.265598897471165</v>
      </c>
      <c r="G158">
        <v>87.987620662645938</v>
      </c>
      <c r="H158">
        <v>93.500623179675287</v>
      </c>
      <c r="I158">
        <v>88.282909182097143</v>
      </c>
    </row>
    <row r="159" spans="1:9" x14ac:dyDescent="0.55000000000000004">
      <c r="A159" s="47" t="str">
        <f t="shared" si="2"/>
        <v>n1</v>
      </c>
      <c r="B159" s="47" t="s">
        <v>295</v>
      </c>
      <c r="C159" s="47" t="s">
        <v>252</v>
      </c>
      <c r="D159" s="47" t="s">
        <v>396</v>
      </c>
      <c r="E159">
        <v>76.208183814763885</v>
      </c>
      <c r="F159">
        <v>70.011750867633054</v>
      </c>
      <c r="G159">
        <v>77.860545803618663</v>
      </c>
      <c r="H159">
        <v>91.933835436579315</v>
      </c>
      <c r="I159">
        <v>87.744099428631898</v>
      </c>
    </row>
    <row r="160" spans="1:9" x14ac:dyDescent="0.55000000000000004">
      <c r="A160" s="47" t="str">
        <f t="shared" si="2"/>
        <v>n1</v>
      </c>
      <c r="B160" s="47" t="s">
        <v>295</v>
      </c>
      <c r="C160" s="47" t="s">
        <v>252</v>
      </c>
      <c r="D160" s="47" t="s">
        <v>397</v>
      </c>
      <c r="E160">
        <v>76.159902536004438</v>
      </c>
      <c r="F160">
        <v>76.234626506895211</v>
      </c>
      <c r="G160">
        <v>89.798750959263572</v>
      </c>
      <c r="H160">
        <v>95.904581666843029</v>
      </c>
      <c r="I160">
        <v>89.272202332733769</v>
      </c>
    </row>
    <row r="161" spans="1:9" x14ac:dyDescent="0.55000000000000004">
      <c r="A161" s="47" t="str">
        <f t="shared" si="2"/>
        <v>n1</v>
      </c>
      <c r="B161" s="47" t="s">
        <v>295</v>
      </c>
      <c r="C161" s="47" t="s">
        <v>253</v>
      </c>
      <c r="D161" s="47" t="s">
        <v>396</v>
      </c>
      <c r="E161">
        <v>70.325986100824139</v>
      </c>
      <c r="F161">
        <v>67.705715176524535</v>
      </c>
      <c r="G161">
        <v>74.46897936620465</v>
      </c>
      <c r="H161">
        <v>90.522494488531493</v>
      </c>
      <c r="I161">
        <v>82.241057423670625</v>
      </c>
    </row>
    <row r="162" spans="1:9" x14ac:dyDescent="0.55000000000000004">
      <c r="A162" s="47" t="str">
        <f t="shared" si="2"/>
        <v>n1</v>
      </c>
      <c r="B162" s="47" t="s">
        <v>295</v>
      </c>
      <c r="C162" s="47" t="s">
        <v>253</v>
      </c>
      <c r="D162" s="47" t="s">
        <v>397</v>
      </c>
      <c r="E162">
        <v>70.367831409492226</v>
      </c>
      <c r="F162">
        <v>73.287142005784219</v>
      </c>
      <c r="G162">
        <v>82.253792477268718</v>
      </c>
      <c r="H162">
        <v>93.418468222763039</v>
      </c>
      <c r="I162">
        <v>82.586862844378601</v>
      </c>
    </row>
    <row r="163" spans="1:9" x14ac:dyDescent="0.55000000000000004">
      <c r="A163" s="47" t="str">
        <f t="shared" si="2"/>
        <v>n1</v>
      </c>
      <c r="B163" s="47" t="s">
        <v>296</v>
      </c>
      <c r="C163" s="47" t="s">
        <v>250</v>
      </c>
      <c r="D163" s="47" t="s">
        <v>396</v>
      </c>
      <c r="E163">
        <v>70.910926753782661</v>
      </c>
      <c r="F163">
        <v>67.229284049306955</v>
      </c>
      <c r="G163">
        <v>74.041065818431917</v>
      </c>
      <c r="H163">
        <v>90.451548703840871</v>
      </c>
      <c r="I163">
        <v>83.880340538920052</v>
      </c>
    </row>
    <row r="164" spans="1:9" x14ac:dyDescent="0.55000000000000004">
      <c r="A164" s="47" t="str">
        <f t="shared" si="2"/>
        <v>n1</v>
      </c>
      <c r="B164" s="47" t="s">
        <v>296</v>
      </c>
      <c r="C164" s="47" t="s">
        <v>250</v>
      </c>
      <c r="D164" s="47" t="s">
        <v>397</v>
      </c>
      <c r="E164">
        <v>71.357803571403366</v>
      </c>
      <c r="F164">
        <v>74.843779056713586</v>
      </c>
      <c r="G164">
        <v>83.494847128663636</v>
      </c>
      <c r="H164">
        <v>94.239338149519753</v>
      </c>
      <c r="I164">
        <v>85.370033092911981</v>
      </c>
    </row>
    <row r="165" spans="1:9" x14ac:dyDescent="0.55000000000000004">
      <c r="A165" s="47" t="str">
        <f t="shared" si="2"/>
        <v>n1</v>
      </c>
      <c r="B165" s="47" t="s">
        <v>296</v>
      </c>
      <c r="C165" s="47" t="s">
        <v>251</v>
      </c>
      <c r="D165" s="47" t="s">
        <v>396</v>
      </c>
      <c r="E165">
        <v>75.087849850104035</v>
      </c>
      <c r="F165">
        <v>69.525049481536342</v>
      </c>
      <c r="G165">
        <v>77.569017890170358</v>
      </c>
      <c r="H165">
        <v>91.35854832998271</v>
      </c>
      <c r="I165">
        <v>88.927021807216178</v>
      </c>
    </row>
    <row r="166" spans="1:9" x14ac:dyDescent="0.55000000000000004">
      <c r="A166" s="47" t="str">
        <f t="shared" si="2"/>
        <v>n1</v>
      </c>
      <c r="B166" s="47" t="s">
        <v>296</v>
      </c>
      <c r="C166" s="47" t="s">
        <v>251</v>
      </c>
      <c r="D166" s="47" t="s">
        <v>397</v>
      </c>
      <c r="E166">
        <v>76.420536834902833</v>
      </c>
      <c r="F166">
        <v>77.187483834514879</v>
      </c>
      <c r="G166">
        <v>90.333424175642804</v>
      </c>
      <c r="H166">
        <v>95.934150993545657</v>
      </c>
      <c r="I166">
        <v>90.665217678552523</v>
      </c>
    </row>
    <row r="167" spans="1:9" x14ac:dyDescent="0.55000000000000004">
      <c r="A167" s="47" t="str">
        <f t="shared" si="2"/>
        <v>n1</v>
      </c>
      <c r="B167" s="47" t="s">
        <v>296</v>
      </c>
      <c r="C167" s="47" t="s">
        <v>252</v>
      </c>
      <c r="D167" s="47" t="s">
        <v>396</v>
      </c>
      <c r="E167">
        <v>78.108637276478674</v>
      </c>
      <c r="F167">
        <v>71.757679816950585</v>
      </c>
      <c r="G167">
        <v>79.80220529996825</v>
      </c>
      <c r="H167">
        <v>94.226449786618701</v>
      </c>
      <c r="I167">
        <v>89.932231583959378</v>
      </c>
    </row>
    <row r="168" spans="1:9" x14ac:dyDescent="0.55000000000000004">
      <c r="A168" s="47" t="str">
        <f t="shared" si="2"/>
        <v>n1</v>
      </c>
      <c r="B168" s="47" t="s">
        <v>296</v>
      </c>
      <c r="C168" s="47" t="s">
        <v>252</v>
      </c>
      <c r="D168" s="47" t="s">
        <v>397</v>
      </c>
      <c r="E168">
        <v>77.973495157478936</v>
      </c>
      <c r="F168">
        <v>78.141982157443664</v>
      </c>
      <c r="G168">
        <v>91.923526685430119</v>
      </c>
      <c r="H168">
        <v>98.260965217084618</v>
      </c>
      <c r="I168">
        <v>91.335298580044451</v>
      </c>
    </row>
    <row r="169" spans="1:9" x14ac:dyDescent="0.55000000000000004">
      <c r="A169" s="47" t="str">
        <f t="shared" si="2"/>
        <v>n1</v>
      </c>
      <c r="B169" s="47" t="s">
        <v>296</v>
      </c>
      <c r="C169" s="47" t="s">
        <v>253</v>
      </c>
      <c r="D169" s="47" t="s">
        <v>396</v>
      </c>
      <c r="E169">
        <v>72.010419159348217</v>
      </c>
      <c r="F169">
        <v>69.602929364617509</v>
      </c>
      <c r="G169">
        <v>76.428615887207712</v>
      </c>
      <c r="H169">
        <v>92.744499289316835</v>
      </c>
      <c r="I169">
        <v>84.1855082442775</v>
      </c>
    </row>
    <row r="170" spans="1:9" x14ac:dyDescent="0.55000000000000004">
      <c r="A170" s="47" t="str">
        <f t="shared" si="2"/>
        <v>n1</v>
      </c>
      <c r="B170" s="47" t="s">
        <v>296</v>
      </c>
      <c r="C170" s="47" t="s">
        <v>253</v>
      </c>
      <c r="D170" s="47" t="s">
        <v>397</v>
      </c>
      <c r="E170">
        <v>72.072509373258555</v>
      </c>
      <c r="F170">
        <v>75.055869654004866</v>
      </c>
      <c r="G170">
        <v>84.250122388318701</v>
      </c>
      <c r="H170">
        <v>95.720894666525595</v>
      </c>
      <c r="I170">
        <v>84.609860392903741</v>
      </c>
    </row>
    <row r="171" spans="1:9" x14ac:dyDescent="0.55000000000000004">
      <c r="A171" s="47" t="str">
        <f t="shared" si="2"/>
        <v>n1</v>
      </c>
      <c r="B171" s="47" t="s">
        <v>297</v>
      </c>
      <c r="C171" s="47" t="s">
        <v>250</v>
      </c>
      <c r="D171" s="47" t="s">
        <v>396</v>
      </c>
      <c r="E171">
        <v>72.766863963249037</v>
      </c>
      <c r="F171">
        <v>68.938765652811568</v>
      </c>
      <c r="G171">
        <v>75.945349273210354</v>
      </c>
      <c r="H171">
        <v>92.645201067886205</v>
      </c>
      <c r="I171">
        <v>86.004952141650705</v>
      </c>
    </row>
    <row r="172" spans="1:9" x14ac:dyDescent="0.55000000000000004">
      <c r="A172" s="47" t="str">
        <f t="shared" si="2"/>
        <v>n1</v>
      </c>
      <c r="B172" s="47" t="s">
        <v>297</v>
      </c>
      <c r="C172" s="47" t="s">
        <v>250</v>
      </c>
      <c r="D172" s="47" t="s">
        <v>397</v>
      </c>
      <c r="E172">
        <v>73.11733553721534</v>
      </c>
      <c r="F172">
        <v>76.661783928332085</v>
      </c>
      <c r="G172">
        <v>85.569320251401976</v>
      </c>
      <c r="H172">
        <v>96.518556911320374</v>
      </c>
      <c r="I172">
        <v>87.42924793472767</v>
      </c>
    </row>
    <row r="173" spans="1:9" x14ac:dyDescent="0.55000000000000004">
      <c r="A173" s="47" t="str">
        <f t="shared" si="2"/>
        <v>n1</v>
      </c>
      <c r="B173" s="47" t="s">
        <v>297</v>
      </c>
      <c r="C173" s="47" t="s">
        <v>251</v>
      </c>
      <c r="D173" s="47" t="s">
        <v>396</v>
      </c>
      <c r="E173">
        <v>76.914804834291488</v>
      </c>
      <c r="F173">
        <v>71.216656524882723</v>
      </c>
      <c r="G173">
        <v>79.456341926427541</v>
      </c>
      <c r="H173">
        <v>93.581384055773057</v>
      </c>
      <c r="I173">
        <v>91.090696303742106</v>
      </c>
    </row>
    <row r="174" spans="1:9" x14ac:dyDescent="0.55000000000000004">
      <c r="A174" s="47" t="str">
        <f t="shared" si="2"/>
        <v>n1</v>
      </c>
      <c r="B174" s="47" t="s">
        <v>297</v>
      </c>
      <c r="C174" s="47" t="s">
        <v>251</v>
      </c>
      <c r="D174" s="47" t="s">
        <v>397</v>
      </c>
      <c r="E174">
        <v>78.420799130721008</v>
      </c>
      <c r="F174">
        <v>79.136155932000136</v>
      </c>
      <c r="G174">
        <v>92.691550192078438</v>
      </c>
      <c r="H174">
        <v>98.375593410221128</v>
      </c>
      <c r="I174">
        <v>93.064690511762436</v>
      </c>
    </row>
    <row r="175" spans="1:9" x14ac:dyDescent="0.55000000000000004">
      <c r="A175" s="47" t="str">
        <f t="shared" si="2"/>
        <v>n1</v>
      </c>
      <c r="B175" s="47" t="s">
        <v>297</v>
      </c>
      <c r="C175" s="47" t="s">
        <v>252</v>
      </c>
      <c r="D175" s="47" t="s">
        <v>396</v>
      </c>
      <c r="E175">
        <v>79.856455161123449</v>
      </c>
      <c r="F175">
        <v>73.428385437167151</v>
      </c>
      <c r="G175">
        <v>81.644444101329668</v>
      </c>
      <c r="H175">
        <v>96.573092692719186</v>
      </c>
      <c r="I175">
        <v>92.008759068999169</v>
      </c>
    </row>
    <row r="176" spans="1:9" x14ac:dyDescent="0.55000000000000004">
      <c r="A176" s="47" t="str">
        <f t="shared" si="2"/>
        <v>n1</v>
      </c>
      <c r="B176" s="47" t="s">
        <v>297</v>
      </c>
      <c r="C176" s="47" t="s">
        <v>252</v>
      </c>
      <c r="D176" s="47" t="s">
        <v>397</v>
      </c>
      <c r="E176">
        <v>79.817570904431051</v>
      </c>
      <c r="F176">
        <v>80.041806772475567</v>
      </c>
      <c r="G176">
        <v>94.111755776390495</v>
      </c>
      <c r="H176">
        <v>100.63232347523484</v>
      </c>
      <c r="I176">
        <v>93.477656474212026</v>
      </c>
    </row>
    <row r="177" spans="1:9" x14ac:dyDescent="0.55000000000000004">
      <c r="A177" s="47" t="str">
        <f t="shared" si="2"/>
        <v>n1</v>
      </c>
      <c r="B177" s="47" t="s">
        <v>297</v>
      </c>
      <c r="C177" s="47" t="s">
        <v>253</v>
      </c>
      <c r="D177" s="47" t="s">
        <v>396</v>
      </c>
      <c r="E177">
        <v>73.532132643518025</v>
      </c>
      <c r="F177">
        <v>71.205674190561837</v>
      </c>
      <c r="G177">
        <v>78.205981652206106</v>
      </c>
      <c r="H177">
        <v>94.884862597726283</v>
      </c>
      <c r="I177">
        <v>86.117351867527248</v>
      </c>
    </row>
    <row r="178" spans="1:9" x14ac:dyDescent="0.55000000000000004">
      <c r="A178" s="47" t="str">
        <f t="shared" si="2"/>
        <v>n1</v>
      </c>
      <c r="B178" s="47" t="s">
        <v>297</v>
      </c>
      <c r="C178" s="47" t="s">
        <v>253</v>
      </c>
      <c r="D178" s="47" t="s">
        <v>397</v>
      </c>
      <c r="E178">
        <v>73.826098409104276</v>
      </c>
      <c r="F178">
        <v>76.882046531231254</v>
      </c>
      <c r="G178">
        <v>86.300003711635455</v>
      </c>
      <c r="H178">
        <v>98.049870205857118</v>
      </c>
      <c r="I178">
        <v>86.668494465723796</v>
      </c>
    </row>
    <row r="179" spans="1:9" x14ac:dyDescent="0.55000000000000004">
      <c r="A179" s="47" t="str">
        <f t="shared" si="2"/>
        <v>n1</v>
      </c>
      <c r="B179" s="47" t="s">
        <v>298</v>
      </c>
      <c r="C179" s="47" t="s">
        <v>250</v>
      </c>
      <c r="D179" s="47" t="s">
        <v>396</v>
      </c>
      <c r="E179">
        <v>74.633922864080617</v>
      </c>
      <c r="F179">
        <v>70.699424722692484</v>
      </c>
      <c r="G179">
        <v>77.957790848793195</v>
      </c>
      <c r="H179">
        <v>94.847149737437135</v>
      </c>
      <c r="I179">
        <v>88.190342109398586</v>
      </c>
    </row>
    <row r="180" spans="1:9" x14ac:dyDescent="0.55000000000000004">
      <c r="A180" s="47" t="str">
        <f t="shared" si="2"/>
        <v>n1</v>
      </c>
      <c r="B180" s="47" t="s">
        <v>298</v>
      </c>
      <c r="C180" s="47" t="s">
        <v>250</v>
      </c>
      <c r="D180" s="47" t="s">
        <v>397</v>
      </c>
      <c r="E180">
        <v>74.903710887971883</v>
      </c>
      <c r="F180">
        <v>78.53475591436532</v>
      </c>
      <c r="G180">
        <v>87.659917827954729</v>
      </c>
      <c r="H180">
        <v>98.876662136164299</v>
      </c>
      <c r="I180">
        <v>89.565286567676537</v>
      </c>
    </row>
    <row r="181" spans="1:9" x14ac:dyDescent="0.55000000000000004">
      <c r="A181" s="47" t="str">
        <f t="shared" si="2"/>
        <v>n1</v>
      </c>
      <c r="B181" s="47" t="s">
        <v>298</v>
      </c>
      <c r="C181" s="47" t="s">
        <v>251</v>
      </c>
      <c r="D181" s="47" t="s">
        <v>396</v>
      </c>
      <c r="E181">
        <v>79.203806975158415</v>
      </c>
      <c r="F181">
        <v>73.248230619334805</v>
      </c>
      <c r="G181">
        <v>81.723714551193865</v>
      </c>
      <c r="H181">
        <v>96.161962883410339</v>
      </c>
      <c r="I181">
        <v>93.773453627482098</v>
      </c>
    </row>
    <row r="182" spans="1:9" x14ac:dyDescent="0.55000000000000004">
      <c r="A182" s="47" t="str">
        <f t="shared" si="2"/>
        <v>n1</v>
      </c>
      <c r="B182" s="47" t="s">
        <v>298</v>
      </c>
      <c r="C182" s="47" t="s">
        <v>251</v>
      </c>
      <c r="D182" s="47" t="s">
        <v>397</v>
      </c>
      <c r="E182">
        <v>80.336746717219825</v>
      </c>
      <c r="F182">
        <v>81.069580847882065</v>
      </c>
      <c r="G182">
        <v>94.95615542242443</v>
      </c>
      <c r="H182">
        <v>100.77906905512644</v>
      </c>
      <c r="I182">
        <v>95.338412166613764</v>
      </c>
    </row>
    <row r="183" spans="1:9" x14ac:dyDescent="0.55000000000000004">
      <c r="A183" s="47" t="str">
        <f t="shared" si="2"/>
        <v>n1</v>
      </c>
      <c r="B183" s="47" t="s">
        <v>298</v>
      </c>
      <c r="C183" s="47" t="s">
        <v>252</v>
      </c>
      <c r="D183" s="47" t="s">
        <v>396</v>
      </c>
      <c r="E183">
        <v>81.56546158536176</v>
      </c>
      <c r="F183">
        <v>75.054667555587471</v>
      </c>
      <c r="G183">
        <v>83.463519799240188</v>
      </c>
      <c r="H183">
        <v>98.936844997841845</v>
      </c>
      <c r="I183">
        <v>94.017658470926904</v>
      </c>
    </row>
    <row r="184" spans="1:9" x14ac:dyDescent="0.55000000000000004">
      <c r="A184" s="47" t="str">
        <f t="shared" si="2"/>
        <v>n1</v>
      </c>
      <c r="B184" s="47" t="s">
        <v>298</v>
      </c>
      <c r="C184" s="47" t="s">
        <v>252</v>
      </c>
      <c r="D184" s="47" t="s">
        <v>397</v>
      </c>
      <c r="E184">
        <v>81.767643895648902</v>
      </c>
      <c r="F184">
        <v>81.997358210418653</v>
      </c>
      <c r="G184">
        <v>96.411058937537476</v>
      </c>
      <c r="H184">
        <v>103.09093470367627</v>
      </c>
      <c r="I184">
        <v>95.761467558753353</v>
      </c>
    </row>
    <row r="185" spans="1:9" x14ac:dyDescent="0.55000000000000004">
      <c r="A185" s="47" t="str">
        <f t="shared" si="2"/>
        <v>n1</v>
      </c>
      <c r="B185" s="47" t="s">
        <v>298</v>
      </c>
      <c r="C185" s="47" t="s">
        <v>253</v>
      </c>
      <c r="D185" s="47" t="s">
        <v>396</v>
      </c>
      <c r="E185">
        <v>75.191817239210437</v>
      </c>
      <c r="F185">
        <v>72.862739255105282</v>
      </c>
      <c r="G185">
        <v>80.010729926286473</v>
      </c>
      <c r="H185">
        <v>97.047261500840591</v>
      </c>
      <c r="I185">
        <v>88.059607745212148</v>
      </c>
    </row>
    <row r="186" spans="1:9" x14ac:dyDescent="0.55000000000000004">
      <c r="A186" s="47" t="str">
        <f t="shared" si="2"/>
        <v>n1</v>
      </c>
      <c r="B186" s="47" t="s">
        <v>298</v>
      </c>
      <c r="C186" s="47" t="s">
        <v>253</v>
      </c>
      <c r="D186" s="47" t="s">
        <v>397</v>
      </c>
      <c r="E186">
        <v>75.584178072850278</v>
      </c>
      <c r="F186">
        <v>78.6454530373707</v>
      </c>
      <c r="G186">
        <v>88.231998332713616</v>
      </c>
      <c r="H186">
        <v>100.36477293240155</v>
      </c>
      <c r="I186">
        <v>88.709810293359396</v>
      </c>
    </row>
    <row r="187" spans="1:9" x14ac:dyDescent="0.55000000000000004">
      <c r="A187" s="47" t="str">
        <f t="shared" si="2"/>
        <v>n1</v>
      </c>
      <c r="B187" s="47" t="s">
        <v>299</v>
      </c>
      <c r="C187" s="47" t="s">
        <v>250</v>
      </c>
      <c r="D187" s="47" t="s">
        <v>396</v>
      </c>
      <c r="E187">
        <v>76.403341072667217</v>
      </c>
      <c r="F187">
        <v>72.34132592582796</v>
      </c>
      <c r="G187">
        <v>79.769245065601524</v>
      </c>
      <c r="H187">
        <v>97.163446639391495</v>
      </c>
      <c r="I187">
        <v>90.412445064014406</v>
      </c>
    </row>
    <row r="188" spans="1:9" x14ac:dyDescent="0.55000000000000004">
      <c r="A188" s="47" t="str">
        <f t="shared" si="2"/>
        <v>n1</v>
      </c>
      <c r="B188" s="47" t="s">
        <v>299</v>
      </c>
      <c r="C188" s="47" t="s">
        <v>250</v>
      </c>
      <c r="D188" s="47" t="s">
        <v>397</v>
      </c>
      <c r="E188">
        <v>76.726296487820235</v>
      </c>
      <c r="F188">
        <v>80.416419215309389</v>
      </c>
      <c r="G188">
        <v>89.762380794131147</v>
      </c>
      <c r="H188">
        <v>101.21682540973522</v>
      </c>
      <c r="I188">
        <v>91.728402774250839</v>
      </c>
    </row>
    <row r="189" spans="1:9" x14ac:dyDescent="0.55000000000000004">
      <c r="A189" s="47" t="str">
        <f t="shared" si="2"/>
        <v>n1</v>
      </c>
      <c r="B189" s="47" t="s">
        <v>299</v>
      </c>
      <c r="C189" s="47" t="s">
        <v>251</v>
      </c>
      <c r="D189" s="47" t="s">
        <v>396</v>
      </c>
      <c r="E189">
        <v>81.515351950410889</v>
      </c>
      <c r="F189">
        <v>75.320764999294624</v>
      </c>
      <c r="G189">
        <v>84.030022464994886</v>
      </c>
      <c r="H189">
        <v>98.639092354718514</v>
      </c>
      <c r="I189">
        <v>96.412547317744156</v>
      </c>
    </row>
    <row r="190" spans="1:9" x14ac:dyDescent="0.55000000000000004">
      <c r="A190" s="47" t="str">
        <f t="shared" si="2"/>
        <v>n1</v>
      </c>
      <c r="B190" s="47" t="s">
        <v>299</v>
      </c>
      <c r="C190" s="47" t="s">
        <v>251</v>
      </c>
      <c r="D190" s="47" t="s">
        <v>397</v>
      </c>
      <c r="E190">
        <v>82.239389112145687</v>
      </c>
      <c r="F190">
        <v>82.989579201848144</v>
      </c>
      <c r="G190">
        <v>97.205034227559693</v>
      </c>
      <c r="H190">
        <v>103.16585389694214</v>
      </c>
      <c r="I190">
        <v>97.596344087750865</v>
      </c>
    </row>
    <row r="191" spans="1:9" x14ac:dyDescent="0.55000000000000004">
      <c r="A191" s="47" t="str">
        <f t="shared" si="2"/>
        <v>n1</v>
      </c>
      <c r="B191" s="47" t="s">
        <v>299</v>
      </c>
      <c r="C191" s="47" t="s">
        <v>252</v>
      </c>
      <c r="D191" s="47" t="s">
        <v>396</v>
      </c>
      <c r="E191">
        <v>83.338078048766164</v>
      </c>
      <c r="F191">
        <v>76.699445409656832</v>
      </c>
      <c r="G191">
        <v>85.309698528550783</v>
      </c>
      <c r="H191">
        <v>101.17526146263182</v>
      </c>
      <c r="I191">
        <v>95.940686439412659</v>
      </c>
    </row>
    <row r="192" spans="1:9" x14ac:dyDescent="0.55000000000000004">
      <c r="A192" s="47" t="str">
        <f t="shared" si="2"/>
        <v>n1</v>
      </c>
      <c r="B192" s="47" t="s">
        <v>299</v>
      </c>
      <c r="C192" s="47" t="s">
        <v>252</v>
      </c>
      <c r="D192" s="47" t="s">
        <v>397</v>
      </c>
      <c r="E192">
        <v>83.692152598608033</v>
      </c>
      <c r="F192">
        <v>83.963740940288517</v>
      </c>
      <c r="G192">
        <v>98.708310226325267</v>
      </c>
      <c r="H192">
        <v>105.6155473670041</v>
      </c>
      <c r="I192">
        <v>98.034655762118049</v>
      </c>
    </row>
    <row r="193" spans="1:9" x14ac:dyDescent="0.55000000000000004">
      <c r="A193" s="47" t="str">
        <f t="shared" si="2"/>
        <v>n1</v>
      </c>
      <c r="B193" s="47" t="s">
        <v>299</v>
      </c>
      <c r="C193" s="47" t="s">
        <v>253</v>
      </c>
      <c r="D193" s="47" t="s">
        <v>396</v>
      </c>
      <c r="E193">
        <v>76.97261052592907</v>
      </c>
      <c r="F193">
        <v>74.588372198709138</v>
      </c>
      <c r="G193">
        <v>81.905651155080591</v>
      </c>
      <c r="H193">
        <v>99.345664679810483</v>
      </c>
      <c r="I193">
        <v>90.145153274785741</v>
      </c>
    </row>
    <row r="194" spans="1:9" x14ac:dyDescent="0.55000000000000004">
      <c r="A194" s="47" t="str">
        <f t="shared" si="2"/>
        <v>n1</v>
      </c>
      <c r="B194" s="47" t="s">
        <v>299</v>
      </c>
      <c r="C194" s="47" t="s">
        <v>253</v>
      </c>
      <c r="D194" s="47" t="s">
        <v>397</v>
      </c>
      <c r="E194">
        <v>77.235976209748543</v>
      </c>
      <c r="F194">
        <v>80.388034106443769</v>
      </c>
      <c r="G194">
        <v>90.116640250872933</v>
      </c>
      <c r="H194">
        <v>102.57634283732469</v>
      </c>
      <c r="I194">
        <v>90.669104706497848</v>
      </c>
    </row>
    <row r="195" spans="1:9" x14ac:dyDescent="0.55000000000000004">
      <c r="A195" s="47" t="s">
        <v>576</v>
      </c>
      <c r="B195" s="47" t="s">
        <v>276</v>
      </c>
      <c r="C195" s="47" t="s">
        <v>250</v>
      </c>
      <c r="D195" s="47" t="s">
        <v>396</v>
      </c>
      <c r="E195">
        <v>28.024789743589743</v>
      </c>
      <c r="F195">
        <v>26.659938461538459</v>
      </c>
      <c r="G195">
        <v>29.193423589743592</v>
      </c>
      <c r="H195">
        <v>36.04828034188035</v>
      </c>
      <c r="I195">
        <v>33.092027350427358</v>
      </c>
    </row>
    <row r="196" spans="1:9" x14ac:dyDescent="0.55000000000000004">
      <c r="A196" s="47" t="str">
        <f>A195</f>
        <v>n2</v>
      </c>
      <c r="B196" s="47" t="s">
        <v>276</v>
      </c>
      <c r="C196" s="47" t="s">
        <v>250</v>
      </c>
      <c r="D196" s="47" t="s">
        <v>397</v>
      </c>
      <c r="E196">
        <v>28.028865641025639</v>
      </c>
      <c r="F196">
        <v>29.727409230769233</v>
      </c>
      <c r="G196">
        <v>32.852548923076924</v>
      </c>
      <c r="H196">
        <v>37.398547692307702</v>
      </c>
      <c r="I196">
        <v>33.537345641025638</v>
      </c>
    </row>
    <row r="197" spans="1:9" x14ac:dyDescent="0.55000000000000004">
      <c r="A197" s="47" t="str">
        <f t="shared" ref="A197:A260" si="3">A196</f>
        <v>n2</v>
      </c>
      <c r="B197" s="47" t="s">
        <v>276</v>
      </c>
      <c r="C197" s="47" t="s">
        <v>251</v>
      </c>
      <c r="D197" s="47" t="s">
        <v>396</v>
      </c>
      <c r="E197">
        <v>29.380594871794877</v>
      </c>
      <c r="F197">
        <v>27.322215384615379</v>
      </c>
      <c r="G197">
        <v>30.494769230769229</v>
      </c>
      <c r="H197">
        <v>36.149907692307693</v>
      </c>
      <c r="I197">
        <v>34.830441025641029</v>
      </c>
    </row>
    <row r="198" spans="1:9" x14ac:dyDescent="0.55000000000000004">
      <c r="A198" s="47" t="str">
        <f t="shared" si="3"/>
        <v>n2</v>
      </c>
      <c r="B198" s="47" t="s">
        <v>276</v>
      </c>
      <c r="C198" s="47" t="s">
        <v>251</v>
      </c>
      <c r="D198" s="47" t="s">
        <v>397</v>
      </c>
      <c r="E198">
        <v>29.930994871794873</v>
      </c>
      <c r="F198">
        <v>30.308036923076923</v>
      </c>
      <c r="G198">
        <v>35.117686153846151</v>
      </c>
      <c r="H198">
        <v>37.825378461538463</v>
      </c>
      <c r="I198">
        <v>35.447565128205127</v>
      </c>
    </row>
    <row r="199" spans="1:9" x14ac:dyDescent="0.55000000000000004">
      <c r="A199" s="47" t="str">
        <f t="shared" si="3"/>
        <v>n2</v>
      </c>
      <c r="B199" s="47" t="s">
        <v>276</v>
      </c>
      <c r="C199" s="47" t="s">
        <v>252</v>
      </c>
      <c r="D199" s="47" t="s">
        <v>396</v>
      </c>
      <c r="E199">
        <v>31.333022710622714</v>
      </c>
      <c r="F199">
        <v>28.675621978021979</v>
      </c>
      <c r="G199">
        <v>31.850090549450549</v>
      </c>
      <c r="H199">
        <v>37.285005128205128</v>
      </c>
      <c r="I199">
        <v>36.194332600732608</v>
      </c>
    </row>
    <row r="200" spans="1:9" x14ac:dyDescent="0.55000000000000004">
      <c r="A200" s="47" t="str">
        <f t="shared" si="3"/>
        <v>n2</v>
      </c>
      <c r="B200" s="47" t="s">
        <v>276</v>
      </c>
      <c r="C200" s="47" t="s">
        <v>252</v>
      </c>
      <c r="D200" s="47" t="s">
        <v>397</v>
      </c>
      <c r="E200">
        <v>31.440886153846158</v>
      </c>
      <c r="F200">
        <v>31.280738461538466</v>
      </c>
      <c r="G200">
        <v>37.162751999999998</v>
      </c>
      <c r="H200">
        <v>39.136229743589745</v>
      </c>
      <c r="I200">
        <v>36.996923076923075</v>
      </c>
    </row>
    <row r="201" spans="1:9" x14ac:dyDescent="0.55000000000000004">
      <c r="A201" s="47" t="str">
        <f t="shared" si="3"/>
        <v>n2</v>
      </c>
      <c r="B201" s="47" t="s">
        <v>276</v>
      </c>
      <c r="C201" s="47" t="s">
        <v>253</v>
      </c>
      <c r="D201" s="47" t="s">
        <v>396</v>
      </c>
      <c r="E201">
        <v>28.933183882783879</v>
      </c>
      <c r="F201">
        <v>27.512861538461539</v>
      </c>
      <c r="G201">
        <v>30.376847472527473</v>
      </c>
      <c r="H201">
        <v>37.107815384615385</v>
      </c>
      <c r="I201">
        <v>33.747797802197802</v>
      </c>
    </row>
    <row r="202" spans="1:9" x14ac:dyDescent="0.55000000000000004">
      <c r="A202" s="47" t="str">
        <f t="shared" si="3"/>
        <v>n2</v>
      </c>
      <c r="B202" s="47" t="s">
        <v>276</v>
      </c>
      <c r="C202" s="47" t="s">
        <v>253</v>
      </c>
      <c r="D202" s="47" t="s">
        <v>397</v>
      </c>
      <c r="E202">
        <v>29.060496410256413</v>
      </c>
      <c r="F202">
        <v>30.243495384615386</v>
      </c>
      <c r="G202">
        <v>34.294528</v>
      </c>
      <c r="H202">
        <v>38.458289230769232</v>
      </c>
      <c r="I202">
        <v>34.038711794871794</v>
      </c>
    </row>
    <row r="203" spans="1:9" x14ac:dyDescent="0.55000000000000004">
      <c r="A203" s="47" t="str">
        <f t="shared" si="3"/>
        <v>n2</v>
      </c>
      <c r="B203" s="47" t="s">
        <v>277</v>
      </c>
      <c r="C203" s="47" t="s">
        <v>250</v>
      </c>
      <c r="D203" s="47" t="s">
        <v>396</v>
      </c>
      <c r="E203">
        <v>27.735004628160063</v>
      </c>
      <c r="F203">
        <v>26.401322858251334</v>
      </c>
      <c r="G203">
        <v>28.972715665596827</v>
      </c>
      <c r="H203">
        <v>35.677640281059809</v>
      </c>
      <c r="I203">
        <v>32.770251833041378</v>
      </c>
    </row>
    <row r="204" spans="1:9" x14ac:dyDescent="0.55000000000000004">
      <c r="A204" s="47" t="str">
        <f t="shared" si="3"/>
        <v>n2</v>
      </c>
      <c r="B204" s="47" t="s">
        <v>277</v>
      </c>
      <c r="C204" s="47" t="s">
        <v>250</v>
      </c>
      <c r="D204" s="47" t="s">
        <v>397</v>
      </c>
      <c r="E204">
        <v>27.726858147873827</v>
      </c>
      <c r="F204">
        <v>29.407100144605511</v>
      </c>
      <c r="G204">
        <v>32.498566850774168</v>
      </c>
      <c r="H204">
        <v>36.995583056466685</v>
      </c>
      <c r="I204">
        <v>33.175984970432289</v>
      </c>
    </row>
    <row r="205" spans="1:9" x14ac:dyDescent="0.55000000000000004">
      <c r="A205" s="47" t="str">
        <f t="shared" si="3"/>
        <v>n2</v>
      </c>
      <c r="B205" s="47" t="s">
        <v>277</v>
      </c>
      <c r="C205" s="47" t="s">
        <v>251</v>
      </c>
      <c r="D205" s="47" t="s">
        <v>396</v>
      </c>
      <c r="E205">
        <v>29.111748974241408</v>
      </c>
      <c r="F205">
        <v>27.083827319860333</v>
      </c>
      <c r="G205">
        <v>30.209778718301415</v>
      </c>
      <c r="H205">
        <v>35.761533335684646</v>
      </c>
      <c r="I205">
        <v>34.529902397159624</v>
      </c>
    </row>
    <row r="206" spans="1:9" x14ac:dyDescent="0.55000000000000004">
      <c r="A206" s="47" t="str">
        <f t="shared" si="3"/>
        <v>n2</v>
      </c>
      <c r="B206" s="47" t="s">
        <v>277</v>
      </c>
      <c r="C206" s="47" t="s">
        <v>251</v>
      </c>
      <c r="D206" s="47" t="s">
        <v>397</v>
      </c>
      <c r="E206">
        <v>29.608492176019002</v>
      </c>
      <c r="F206">
        <v>29.981471646739315</v>
      </c>
      <c r="G206">
        <v>34.739297513490634</v>
      </c>
      <c r="H206">
        <v>37.41781477797764</v>
      </c>
      <c r="I206">
        <v>35.065622083494979</v>
      </c>
    </row>
    <row r="207" spans="1:9" x14ac:dyDescent="0.55000000000000004">
      <c r="A207" s="47" t="str">
        <f t="shared" si="3"/>
        <v>n2</v>
      </c>
      <c r="B207" s="47" t="s">
        <v>277</v>
      </c>
      <c r="C207" s="47" t="s">
        <v>252</v>
      </c>
      <c r="D207" s="47" t="s">
        <v>396</v>
      </c>
      <c r="E207">
        <v>30.922893356376164</v>
      </c>
      <c r="F207">
        <v>28.301352560323679</v>
      </c>
      <c r="G207">
        <v>31.462176862110837</v>
      </c>
      <c r="H207">
        <v>36.89925963322937</v>
      </c>
      <c r="I207">
        <v>35.69720833774204</v>
      </c>
    </row>
    <row r="208" spans="1:9" x14ac:dyDescent="0.55000000000000004">
      <c r="A208" s="47" t="str">
        <f t="shared" si="3"/>
        <v>n2</v>
      </c>
      <c r="B208" s="47" t="s">
        <v>277</v>
      </c>
      <c r="C208" s="47" t="s">
        <v>252</v>
      </c>
      <c r="D208" s="47" t="s">
        <v>397</v>
      </c>
      <c r="E208">
        <v>31.102114569886783</v>
      </c>
      <c r="F208">
        <v>30.943692448770854</v>
      </c>
      <c r="G208">
        <v>36.762328033012373</v>
      </c>
      <c r="H208">
        <v>38.714541802748684</v>
      </c>
      <c r="I208">
        <v>36.598285895672419</v>
      </c>
    </row>
    <row r="209" spans="1:9" x14ac:dyDescent="0.55000000000000004">
      <c r="A209" s="47" t="str">
        <f t="shared" si="3"/>
        <v>n2</v>
      </c>
      <c r="B209" s="47" t="s">
        <v>277</v>
      </c>
      <c r="C209" s="47" t="s">
        <v>253</v>
      </c>
      <c r="D209" s="47" t="s">
        <v>396</v>
      </c>
      <c r="E209">
        <v>28.624339999294609</v>
      </c>
      <c r="F209">
        <v>27.233946037456356</v>
      </c>
      <c r="G209">
        <v>30.044855105279865</v>
      </c>
      <c r="H209">
        <v>36.690248321753131</v>
      </c>
      <c r="I209">
        <v>33.363042876121284</v>
      </c>
    </row>
    <row r="210" spans="1:9" x14ac:dyDescent="0.55000000000000004">
      <c r="A210" s="47" t="str">
        <f t="shared" si="3"/>
        <v>n2</v>
      </c>
      <c r="B210" s="47" t="s">
        <v>277</v>
      </c>
      <c r="C210" s="47" t="s">
        <v>253</v>
      </c>
      <c r="D210" s="47" t="s">
        <v>397</v>
      </c>
      <c r="E210">
        <v>28.757839155006696</v>
      </c>
      <c r="F210">
        <v>29.873217806127847</v>
      </c>
      <c r="G210">
        <v>33.845950782532462</v>
      </c>
      <c r="H210">
        <v>38.014562914817112</v>
      </c>
      <c r="I210">
        <v>33.662169480343898</v>
      </c>
    </row>
    <row r="211" spans="1:9" x14ac:dyDescent="0.55000000000000004">
      <c r="A211" s="47" t="str">
        <f t="shared" si="3"/>
        <v>n2</v>
      </c>
      <c r="B211" s="47" t="s">
        <v>278</v>
      </c>
      <c r="C211" s="47" t="s">
        <v>250</v>
      </c>
      <c r="D211" s="47" t="s">
        <v>396</v>
      </c>
      <c r="E211">
        <v>27.623340326126574</v>
      </c>
      <c r="F211">
        <v>26.269924565301736</v>
      </c>
      <c r="G211">
        <v>28.857247591436536</v>
      </c>
      <c r="H211">
        <v>35.473119467663622</v>
      </c>
      <c r="I211">
        <v>32.667376573907525</v>
      </c>
    </row>
    <row r="212" spans="1:9" x14ac:dyDescent="0.55000000000000004">
      <c r="A212" s="47" t="str">
        <f t="shared" si="3"/>
        <v>n2</v>
      </c>
      <c r="B212" s="47" t="s">
        <v>278</v>
      </c>
      <c r="C212" s="47" t="s">
        <v>250</v>
      </c>
      <c r="D212" s="47" t="s">
        <v>397</v>
      </c>
      <c r="E212">
        <v>27.550095352480831</v>
      </c>
      <c r="F212">
        <v>29.272033963249044</v>
      </c>
      <c r="G212">
        <v>32.364854609435803</v>
      </c>
      <c r="H212">
        <v>36.786077841811768</v>
      </c>
      <c r="I212">
        <v>32.9702529842423</v>
      </c>
    </row>
    <row r="213" spans="1:9" x14ac:dyDescent="0.55000000000000004">
      <c r="A213" s="47" t="str">
        <f t="shared" si="3"/>
        <v>n2</v>
      </c>
      <c r="B213" s="47" t="s">
        <v>278</v>
      </c>
      <c r="C213" s="47" t="s">
        <v>251</v>
      </c>
      <c r="D213" s="47" t="s">
        <v>396</v>
      </c>
      <c r="E213">
        <v>29.018870064308302</v>
      </c>
      <c r="F213">
        <v>26.989371678482001</v>
      </c>
      <c r="G213">
        <v>30.075212860720207</v>
      </c>
      <c r="H213">
        <v>35.602446490083352</v>
      </c>
      <c r="I213">
        <v>34.419705286918493</v>
      </c>
    </row>
    <row r="214" spans="1:9" x14ac:dyDescent="0.55000000000000004">
      <c r="A214" s="47" t="str">
        <f t="shared" si="3"/>
        <v>n2</v>
      </c>
      <c r="B214" s="47" t="s">
        <v>278</v>
      </c>
      <c r="C214" s="47" t="s">
        <v>251</v>
      </c>
      <c r="D214" s="47" t="s">
        <v>397</v>
      </c>
      <c r="E214">
        <v>29.430086429419578</v>
      </c>
      <c r="F214">
        <v>29.800818515148308</v>
      </c>
      <c r="G214">
        <v>34.52997613797482</v>
      </c>
      <c r="H214">
        <v>37.192354016858893</v>
      </c>
      <c r="I214">
        <v>34.854334441740441</v>
      </c>
    </row>
    <row r="215" spans="1:9" x14ac:dyDescent="0.55000000000000004">
      <c r="A215" s="47" t="str">
        <f t="shared" si="3"/>
        <v>n2</v>
      </c>
      <c r="B215" s="47" t="s">
        <v>278</v>
      </c>
      <c r="C215" s="47" t="s">
        <v>252</v>
      </c>
      <c r="D215" s="47" t="s">
        <v>396</v>
      </c>
      <c r="E215">
        <v>30.718798339975784</v>
      </c>
      <c r="F215">
        <v>28.105392078439674</v>
      </c>
      <c r="G215">
        <v>31.251572424787504</v>
      </c>
      <c r="H215">
        <v>36.658442370589825</v>
      </c>
      <c r="I215">
        <v>35.41575732609131</v>
      </c>
    </row>
    <row r="216" spans="1:9" x14ac:dyDescent="0.55000000000000004">
      <c r="A216" s="47" t="str">
        <f t="shared" si="3"/>
        <v>n2</v>
      </c>
      <c r="B216" s="47" t="s">
        <v>278</v>
      </c>
      <c r="C216" s="47" t="s">
        <v>252</v>
      </c>
      <c r="D216" s="47" t="s">
        <v>397</v>
      </c>
      <c r="E216">
        <v>30.890492899550395</v>
      </c>
      <c r="F216">
        <v>30.751204434703304</v>
      </c>
      <c r="G216">
        <v>36.51658926364054</v>
      </c>
      <c r="H216">
        <v>38.479529585548178</v>
      </c>
      <c r="I216">
        <v>36.343906051362673</v>
      </c>
    </row>
    <row r="217" spans="1:9" x14ac:dyDescent="0.55000000000000004">
      <c r="A217" s="47" t="str">
        <f t="shared" si="3"/>
        <v>n2</v>
      </c>
      <c r="B217" s="47" t="s">
        <v>278</v>
      </c>
      <c r="C217" s="47" t="s">
        <v>253</v>
      </c>
      <c r="D217" s="47" t="s">
        <v>396</v>
      </c>
      <c r="E217">
        <v>28.451864254223544</v>
      </c>
      <c r="F217">
        <v>27.069848100730081</v>
      </c>
      <c r="G217">
        <v>29.863820057136813</v>
      </c>
      <c r="H217">
        <v>36.469171506836432</v>
      </c>
      <c r="I217">
        <v>33.162014112557166</v>
      </c>
    </row>
    <row r="218" spans="1:9" x14ac:dyDescent="0.55000000000000004">
      <c r="A218" s="47" t="str">
        <f t="shared" si="3"/>
        <v>n2</v>
      </c>
      <c r="B218" s="47" t="s">
        <v>278</v>
      </c>
      <c r="C218" s="47" t="s">
        <v>253</v>
      </c>
      <c r="D218" s="47" t="s">
        <v>397</v>
      </c>
      <c r="E218">
        <v>28.567062233172607</v>
      </c>
      <c r="F218">
        <v>29.633444845040334</v>
      </c>
      <c r="G218">
        <v>33.532506930040164</v>
      </c>
      <c r="H218">
        <v>37.740096197563709</v>
      </c>
      <c r="I218">
        <v>33.442750910712405</v>
      </c>
    </row>
    <row r="219" spans="1:9" x14ac:dyDescent="0.55000000000000004">
      <c r="A219" s="47" t="str">
        <f t="shared" si="3"/>
        <v>n2</v>
      </c>
      <c r="B219" s="47" t="s">
        <v>279</v>
      </c>
      <c r="C219" s="47" t="s">
        <v>250</v>
      </c>
      <c r="D219" s="47" t="s">
        <v>396</v>
      </c>
      <c r="E219">
        <v>27.443006092241859</v>
      </c>
      <c r="F219">
        <v>26.098425873805244</v>
      </c>
      <c r="G219">
        <v>28.668858005854759</v>
      </c>
      <c r="H219">
        <v>35.241539298604508</v>
      </c>
      <c r="I219">
        <v>32.454113215532757</v>
      </c>
    </row>
    <row r="220" spans="1:9" x14ac:dyDescent="0.55000000000000004">
      <c r="A220" s="47" t="str">
        <f t="shared" si="3"/>
        <v>n2</v>
      </c>
      <c r="B220" s="47" t="s">
        <v>279</v>
      </c>
      <c r="C220" s="47" t="s">
        <v>250</v>
      </c>
      <c r="D220" s="47" t="s">
        <v>397</v>
      </c>
      <c r="E220">
        <v>27.395983923315974</v>
      </c>
      <c r="F220">
        <v>29.097038937208293</v>
      </c>
      <c r="G220">
        <v>32.177605228935207</v>
      </c>
      <c r="H220">
        <v>36.548579261610577</v>
      </c>
      <c r="I220">
        <v>32.773188020550442</v>
      </c>
    </row>
    <row r="221" spans="1:9" x14ac:dyDescent="0.55000000000000004">
      <c r="A221" s="47" t="str">
        <f t="shared" si="3"/>
        <v>n2</v>
      </c>
      <c r="B221" s="47" t="s">
        <v>279</v>
      </c>
      <c r="C221" s="47" t="s">
        <v>251</v>
      </c>
      <c r="D221" s="47" t="s">
        <v>396</v>
      </c>
      <c r="E221">
        <v>28.829425354165934</v>
      </c>
      <c r="F221">
        <v>26.81317620004938</v>
      </c>
      <c r="G221">
        <v>29.878871998024898</v>
      </c>
      <c r="H221">
        <v>35.37002203176619</v>
      </c>
      <c r="I221">
        <v>34.195002151447817</v>
      </c>
    </row>
    <row r="222" spans="1:9" x14ac:dyDescent="0.55000000000000004">
      <c r="A222" s="47" t="str">
        <f t="shared" si="3"/>
        <v>n2</v>
      </c>
      <c r="B222" s="47" t="s">
        <v>279</v>
      </c>
      <c r="C222" s="47" t="s">
        <v>251</v>
      </c>
      <c r="D222" s="47" t="s">
        <v>397</v>
      </c>
      <c r="E222">
        <v>29.261393440317903</v>
      </c>
      <c r="F222">
        <v>29.617329885373682</v>
      </c>
      <c r="G222">
        <v>34.339168915317615</v>
      </c>
      <c r="H222">
        <v>36.956379021620286</v>
      </c>
      <c r="I222">
        <v>34.661836107172668</v>
      </c>
    </row>
    <row r="223" spans="1:9" x14ac:dyDescent="0.55000000000000004">
      <c r="A223" s="47" t="str">
        <f t="shared" si="3"/>
        <v>n2</v>
      </c>
      <c r="B223" s="47" t="s">
        <v>279</v>
      </c>
      <c r="C223" s="47" t="s">
        <v>252</v>
      </c>
      <c r="D223" s="47" t="s">
        <v>396</v>
      </c>
      <c r="E223">
        <v>30.518255939994592</v>
      </c>
      <c r="F223">
        <v>27.921910852467111</v>
      </c>
      <c r="G223">
        <v>31.047551900680709</v>
      </c>
      <c r="H223">
        <v>36.419124024500647</v>
      </c>
      <c r="I223">
        <v>35.184551635923299</v>
      </c>
    </row>
    <row r="224" spans="1:9" x14ac:dyDescent="0.55000000000000004">
      <c r="A224" s="47" t="str">
        <f t="shared" si="3"/>
        <v>n2</v>
      </c>
      <c r="B224" s="47" t="s">
        <v>279</v>
      </c>
      <c r="C224" s="47" t="s">
        <v>252</v>
      </c>
      <c r="D224" s="47" t="s">
        <v>397</v>
      </c>
      <c r="E224">
        <v>30.655548459707802</v>
      </c>
      <c r="F224">
        <v>30.543910120874081</v>
      </c>
      <c r="G224">
        <v>36.236525568692656</v>
      </c>
      <c r="H224">
        <v>38.218090682467462</v>
      </c>
      <c r="I224">
        <v>36.052744993878193</v>
      </c>
    </row>
    <row r="225" spans="1:9" x14ac:dyDescent="0.55000000000000004">
      <c r="A225" s="47" t="str">
        <f t="shared" si="3"/>
        <v>n2</v>
      </c>
      <c r="B225" s="47" t="s">
        <v>279</v>
      </c>
      <c r="C225" s="47" t="s">
        <v>253</v>
      </c>
      <c r="D225" s="47" t="s">
        <v>396</v>
      </c>
      <c r="E225">
        <v>28.266121144147004</v>
      </c>
      <c r="F225">
        <v>26.893127245794091</v>
      </c>
      <c r="G225">
        <v>29.668859236059674</v>
      </c>
      <c r="H225">
        <v>36.231088783079983</v>
      </c>
      <c r="I225">
        <v>32.945521597949657</v>
      </c>
    </row>
    <row r="226" spans="1:9" x14ac:dyDescent="0.55000000000000004">
      <c r="A226" s="47" t="str">
        <f t="shared" si="3"/>
        <v>n2</v>
      </c>
      <c r="B226" s="47" t="s">
        <v>279</v>
      </c>
      <c r="C226" s="47" t="s">
        <v>253</v>
      </c>
      <c r="D226" s="47" t="s">
        <v>397</v>
      </c>
      <c r="E226">
        <v>28.360308227868721</v>
      </c>
      <c r="F226">
        <v>29.414334953116573</v>
      </c>
      <c r="G226">
        <v>33.291081639614859</v>
      </c>
      <c r="H226">
        <v>37.493253871984663</v>
      </c>
      <c r="I226">
        <v>33.22408443806232</v>
      </c>
    </row>
    <row r="227" spans="1:9" x14ac:dyDescent="0.55000000000000004">
      <c r="A227" s="47" t="str">
        <f t="shared" si="3"/>
        <v>n2</v>
      </c>
      <c r="B227" s="47" t="s">
        <v>280</v>
      </c>
      <c r="C227" s="47" t="s">
        <v>250</v>
      </c>
      <c r="D227" s="47" t="s">
        <v>396</v>
      </c>
      <c r="E227">
        <v>27.462327617300929</v>
      </c>
      <c r="F227">
        <v>26.116800733608439</v>
      </c>
      <c r="G227">
        <v>28.689042604309954</v>
      </c>
      <c r="H227">
        <v>35.26635145957512</v>
      </c>
      <c r="I227">
        <v>32.476962861072906</v>
      </c>
    </row>
    <row r="228" spans="1:9" x14ac:dyDescent="0.55000000000000004">
      <c r="A228" s="47" t="str">
        <f t="shared" si="3"/>
        <v>n2</v>
      </c>
      <c r="B228" s="47" t="s">
        <v>280</v>
      </c>
      <c r="C228" s="47" t="s">
        <v>250</v>
      </c>
      <c r="D228" s="47" t="s">
        <v>397</v>
      </c>
      <c r="E228">
        <v>27.42422754903459</v>
      </c>
      <c r="F228">
        <v>29.122437731927249</v>
      </c>
      <c r="G228">
        <v>32.207483715726731</v>
      </c>
      <c r="H228">
        <v>36.584040870141123</v>
      </c>
      <c r="I228">
        <v>32.82623866320241</v>
      </c>
    </row>
    <row r="229" spans="1:9" x14ac:dyDescent="0.55000000000000004">
      <c r="A229" s="47" t="str">
        <f t="shared" si="3"/>
        <v>n2</v>
      </c>
      <c r="B229" s="47" t="s">
        <v>280</v>
      </c>
      <c r="C229" s="47" t="s">
        <v>251</v>
      </c>
      <c r="D229" s="47" t="s">
        <v>396</v>
      </c>
      <c r="E229">
        <v>28.849723001681184</v>
      </c>
      <c r="F229">
        <v>26.832054287024302</v>
      </c>
      <c r="G229">
        <v>29.899908519027967</v>
      </c>
      <c r="H229">
        <v>35.394924652300169</v>
      </c>
      <c r="I229">
        <v>34.219077487391111</v>
      </c>
    </row>
    <row r="230" spans="1:9" x14ac:dyDescent="0.55000000000000004">
      <c r="A230" s="47" t="str">
        <f t="shared" si="3"/>
        <v>n2</v>
      </c>
      <c r="B230" s="47" t="s">
        <v>280</v>
      </c>
      <c r="C230" s="47" t="s">
        <v>251</v>
      </c>
      <c r="D230" s="47" t="s">
        <v>397</v>
      </c>
      <c r="E230">
        <v>29.31378961332722</v>
      </c>
      <c r="F230">
        <v>29.655747785419532</v>
      </c>
      <c r="G230">
        <v>34.401152528198075</v>
      </c>
      <c r="H230">
        <v>36.980216879107445</v>
      </c>
      <c r="I230">
        <v>34.700164206021704</v>
      </c>
    </row>
    <row r="231" spans="1:9" x14ac:dyDescent="0.55000000000000004">
      <c r="A231" s="47" t="str">
        <f t="shared" si="3"/>
        <v>n2</v>
      </c>
      <c r="B231" s="47" t="s">
        <v>280</v>
      </c>
      <c r="C231" s="47" t="s">
        <v>252</v>
      </c>
      <c r="D231" s="47" t="s">
        <v>396</v>
      </c>
      <c r="E231">
        <v>30.539742625706864</v>
      </c>
      <c r="F231">
        <v>27.941569555249885</v>
      </c>
      <c r="G231">
        <v>31.069411242549293</v>
      </c>
      <c r="H231">
        <v>36.44476527586734</v>
      </c>
      <c r="I231">
        <v>35.209323674155584</v>
      </c>
    </row>
    <row r="232" spans="1:9" x14ac:dyDescent="0.55000000000000004">
      <c r="A232" s="47" t="str">
        <f t="shared" si="3"/>
        <v>n2</v>
      </c>
      <c r="B232" s="47" t="s">
        <v>280</v>
      </c>
      <c r="C232" s="47" t="s">
        <v>252</v>
      </c>
      <c r="D232" s="47" t="s">
        <v>397</v>
      </c>
      <c r="E232">
        <v>30.63266800986878</v>
      </c>
      <c r="F232">
        <v>30.540534391825503</v>
      </c>
      <c r="G232">
        <v>36.207950894347285</v>
      </c>
      <c r="H232">
        <v>38.236365857514031</v>
      </c>
      <c r="I232">
        <v>36.035835835898787</v>
      </c>
    </row>
    <row r="233" spans="1:9" x14ac:dyDescent="0.55000000000000004">
      <c r="A233" s="47" t="str">
        <f t="shared" si="3"/>
        <v>n2</v>
      </c>
      <c r="B233" s="47" t="s">
        <v>280</v>
      </c>
      <c r="C233" s="47" t="s">
        <v>253</v>
      </c>
      <c r="D233" s="47" t="s">
        <v>396</v>
      </c>
      <c r="E233">
        <v>28.286022191655206</v>
      </c>
      <c r="F233">
        <v>26.91206162310867</v>
      </c>
      <c r="G233">
        <v>29.689747895460798</v>
      </c>
      <c r="H233">
        <v>36.2565976463396</v>
      </c>
      <c r="I233">
        <v>32.968717224514755</v>
      </c>
    </row>
    <row r="234" spans="1:9" x14ac:dyDescent="0.55000000000000004">
      <c r="A234" s="47" t="str">
        <f t="shared" si="3"/>
        <v>n2</v>
      </c>
      <c r="B234" s="47" t="s">
        <v>280</v>
      </c>
      <c r="C234" s="47" t="s">
        <v>253</v>
      </c>
      <c r="D234" s="47" t="s">
        <v>397</v>
      </c>
      <c r="E234">
        <v>28.379629342590771</v>
      </c>
      <c r="F234">
        <v>29.423075108403747</v>
      </c>
      <c r="G234">
        <v>33.316169863889435</v>
      </c>
      <c r="H234">
        <v>37.520994283967596</v>
      </c>
      <c r="I234">
        <v>33.247661813497523</v>
      </c>
    </row>
    <row r="235" spans="1:9" x14ac:dyDescent="0.55000000000000004">
      <c r="A235" s="47" t="str">
        <f t="shared" si="3"/>
        <v>n2</v>
      </c>
      <c r="B235" s="47" t="s">
        <v>281</v>
      </c>
      <c r="C235" s="47" t="s">
        <v>250</v>
      </c>
      <c r="D235" s="47" t="s">
        <v>396</v>
      </c>
      <c r="E235">
        <v>27.739269476481027</v>
      </c>
      <c r="F235">
        <v>26.380173724120905</v>
      </c>
      <c r="G235">
        <v>28.978355182167672</v>
      </c>
      <c r="H235">
        <v>35.62199243348735</v>
      </c>
      <c r="I235">
        <v>32.804474447148451</v>
      </c>
    </row>
    <row r="236" spans="1:9" x14ac:dyDescent="0.55000000000000004">
      <c r="A236" s="47" t="str">
        <f t="shared" si="3"/>
        <v>n2</v>
      </c>
      <c r="B236" s="47" t="s">
        <v>281</v>
      </c>
      <c r="C236" s="47" t="s">
        <v>250</v>
      </c>
      <c r="D236" s="47" t="s">
        <v>397</v>
      </c>
      <c r="E236">
        <v>27.72525628689106</v>
      </c>
      <c r="F236">
        <v>29.457159864094329</v>
      </c>
      <c r="G236">
        <v>32.566702567394401</v>
      </c>
      <c r="H236">
        <v>36.963364431120354</v>
      </c>
      <c r="I236">
        <v>33.183457095271123</v>
      </c>
    </row>
    <row r="237" spans="1:9" x14ac:dyDescent="0.55000000000000004">
      <c r="A237" s="47" t="str">
        <f t="shared" si="3"/>
        <v>n2</v>
      </c>
      <c r="B237" s="47" t="s">
        <v>281</v>
      </c>
      <c r="C237" s="47" t="s">
        <v>251</v>
      </c>
      <c r="D237" s="47" t="s">
        <v>396</v>
      </c>
      <c r="E237">
        <v>29.140655949399832</v>
      </c>
      <c r="F237">
        <v>27.102640200331532</v>
      </c>
      <c r="G237">
        <v>30.201431986738612</v>
      </c>
      <c r="H237">
        <v>35.751862213287254</v>
      </c>
      <c r="I237">
        <v>34.564157302578209</v>
      </c>
    </row>
    <row r="238" spans="1:9" x14ac:dyDescent="0.55000000000000004">
      <c r="A238" s="47" t="str">
        <f t="shared" si="3"/>
        <v>n2</v>
      </c>
      <c r="B238" s="47" t="s">
        <v>281</v>
      </c>
      <c r="C238" s="47" t="s">
        <v>251</v>
      </c>
      <c r="D238" s="47" t="s">
        <v>397</v>
      </c>
      <c r="E238">
        <v>29.628538553239519</v>
      </c>
      <c r="F238">
        <v>29.971530879977429</v>
      </c>
      <c r="G238">
        <v>34.781589938278131</v>
      </c>
      <c r="H238">
        <v>37.352428258032667</v>
      </c>
      <c r="I238">
        <v>35.066298846682891</v>
      </c>
    </row>
    <row r="239" spans="1:9" x14ac:dyDescent="0.55000000000000004">
      <c r="A239" s="47" t="str">
        <f t="shared" si="3"/>
        <v>n2</v>
      </c>
      <c r="B239" s="47" t="s">
        <v>281</v>
      </c>
      <c r="C239" s="47" t="s">
        <v>252</v>
      </c>
      <c r="D239" s="47" t="s">
        <v>396</v>
      </c>
      <c r="E239">
        <v>30.847718454249403</v>
      </c>
      <c r="F239">
        <v>28.223344295136322</v>
      </c>
      <c r="G239">
        <v>31.382728475999009</v>
      </c>
      <c r="H239">
        <v>36.812289878790011</v>
      </c>
      <c r="I239">
        <v>35.564389555485015</v>
      </c>
    </row>
    <row r="240" spans="1:9" x14ac:dyDescent="0.55000000000000004">
      <c r="A240" s="47" t="str">
        <f t="shared" si="3"/>
        <v>n2</v>
      </c>
      <c r="B240" s="47" t="s">
        <v>281</v>
      </c>
      <c r="C240" s="47" t="s">
        <v>252</v>
      </c>
      <c r="D240" s="47" t="s">
        <v>397</v>
      </c>
      <c r="E240">
        <v>30.909127960054615</v>
      </c>
      <c r="F240">
        <v>30.839073971713752</v>
      </c>
      <c r="G240">
        <v>36.513394250726812</v>
      </c>
      <c r="H240">
        <v>38.599668873874101</v>
      </c>
      <c r="I240">
        <v>36.32808774816808</v>
      </c>
    </row>
    <row r="241" spans="1:9" x14ac:dyDescent="0.55000000000000004">
      <c r="A241" s="47" t="str">
        <f t="shared" si="3"/>
        <v>n2</v>
      </c>
      <c r="B241" s="47" t="s">
        <v>281</v>
      </c>
      <c r="C241" s="47" t="s">
        <v>253</v>
      </c>
      <c r="D241" s="47" t="s">
        <v>396</v>
      </c>
      <c r="E241">
        <v>28.571270539272739</v>
      </c>
      <c r="F241">
        <v>27.183454364617504</v>
      </c>
      <c r="G241">
        <v>29.989152013543539</v>
      </c>
      <c r="H241">
        <v>36.622224686394148</v>
      </c>
      <c r="I241">
        <v>33.301187871947711</v>
      </c>
    </row>
    <row r="242" spans="1:9" x14ac:dyDescent="0.55000000000000004">
      <c r="A242" s="47" t="str">
        <f t="shared" si="3"/>
        <v>n2</v>
      </c>
      <c r="B242" s="47" t="s">
        <v>281</v>
      </c>
      <c r="C242" s="47" t="s">
        <v>253</v>
      </c>
      <c r="D242" s="47" t="s">
        <v>397</v>
      </c>
      <c r="E242">
        <v>28.659305606830891</v>
      </c>
      <c r="F242">
        <v>29.684582438341117</v>
      </c>
      <c r="G242">
        <v>33.656003313814111</v>
      </c>
      <c r="H242">
        <v>37.918908640557063</v>
      </c>
      <c r="I242">
        <v>33.612058232117882</v>
      </c>
    </row>
    <row r="243" spans="1:9" x14ac:dyDescent="0.55000000000000004">
      <c r="A243" s="47" t="str">
        <f t="shared" si="3"/>
        <v>n2</v>
      </c>
      <c r="B243" s="47" t="s">
        <v>282</v>
      </c>
      <c r="C243" s="47" t="s">
        <v>250</v>
      </c>
      <c r="D243" s="47" t="s">
        <v>396</v>
      </c>
      <c r="E243">
        <v>28.022651844014156</v>
      </c>
      <c r="F243">
        <v>26.649671667901103</v>
      </c>
      <c r="G243">
        <v>29.274395959510457</v>
      </c>
      <c r="H243">
        <v>35.985904127723103</v>
      </c>
      <c r="I243">
        <v>33.139602581737378</v>
      </c>
    </row>
    <row r="244" spans="1:9" x14ac:dyDescent="0.55000000000000004">
      <c r="A244" s="47" t="str">
        <f t="shared" si="3"/>
        <v>n2</v>
      </c>
      <c r="B244" s="47" t="s">
        <v>282</v>
      </c>
      <c r="C244" s="47" t="s">
        <v>250</v>
      </c>
      <c r="D244" s="47" t="s">
        <v>397</v>
      </c>
      <c r="E244">
        <v>28.03881883461284</v>
      </c>
      <c r="F244">
        <v>29.787670629563006</v>
      </c>
      <c r="G244">
        <v>32.926357083906467</v>
      </c>
      <c r="H244">
        <v>37.352440424019406</v>
      </c>
      <c r="I244">
        <v>33.559003127084338</v>
      </c>
    </row>
    <row r="245" spans="1:9" x14ac:dyDescent="0.55000000000000004">
      <c r="A245" s="47" t="str">
        <f t="shared" si="3"/>
        <v>n2</v>
      </c>
      <c r="B245" s="47" t="s">
        <v>282</v>
      </c>
      <c r="C245" s="47" t="s">
        <v>251</v>
      </c>
      <c r="D245" s="47" t="s">
        <v>396</v>
      </c>
      <c r="E245">
        <v>29.438354779623555</v>
      </c>
      <c r="F245">
        <v>27.379518809297075</v>
      </c>
      <c r="G245">
        <v>30.509967628116954</v>
      </c>
      <c r="H245">
        <v>36.117100647785662</v>
      </c>
      <c r="I245">
        <v>34.917262229746413</v>
      </c>
    </row>
    <row r="246" spans="1:9" x14ac:dyDescent="0.55000000000000004">
      <c r="A246" s="47" t="str">
        <f t="shared" si="3"/>
        <v>n2</v>
      </c>
      <c r="B246" s="47" t="s">
        <v>282</v>
      </c>
      <c r="C246" s="47" t="s">
        <v>251</v>
      </c>
      <c r="D246" s="47" t="s">
        <v>397</v>
      </c>
      <c r="E246">
        <v>29.940535445749425</v>
      </c>
      <c r="F246">
        <v>30.269075103163679</v>
      </c>
      <c r="G246">
        <v>35.169405081367053</v>
      </c>
      <c r="H246">
        <v>37.734279861272761</v>
      </c>
      <c r="I246">
        <v>35.441393555061779</v>
      </c>
    </row>
    <row r="247" spans="1:9" x14ac:dyDescent="0.55000000000000004">
      <c r="A247" s="47" t="str">
        <f t="shared" si="3"/>
        <v>n2</v>
      </c>
      <c r="B247" s="47" t="s">
        <v>282</v>
      </c>
      <c r="C247" s="47" t="s">
        <v>252</v>
      </c>
      <c r="D247" s="47" t="s">
        <v>396</v>
      </c>
      <c r="E247">
        <v>31.162856511362698</v>
      </c>
      <c r="F247">
        <v>28.511671935950343</v>
      </c>
      <c r="G247">
        <v>31.703332156738256</v>
      </c>
      <c r="H247">
        <v>37.188361565501594</v>
      </c>
      <c r="I247">
        <v>35.927712782891874</v>
      </c>
    </row>
    <row r="248" spans="1:9" x14ac:dyDescent="0.55000000000000004">
      <c r="A248" s="47" t="str">
        <f t="shared" si="3"/>
        <v>n2</v>
      </c>
      <c r="B248" s="47" t="s">
        <v>282</v>
      </c>
      <c r="C248" s="47" t="s">
        <v>252</v>
      </c>
      <c r="D248" s="47" t="s">
        <v>397</v>
      </c>
      <c r="E248">
        <v>31.17531322399746</v>
      </c>
      <c r="F248">
        <v>31.133870744239708</v>
      </c>
      <c r="G248">
        <v>36.836683570214284</v>
      </c>
      <c r="H248">
        <v>38.984106480174262</v>
      </c>
      <c r="I248">
        <v>36.655288158505101</v>
      </c>
    </row>
    <row r="249" spans="1:9" x14ac:dyDescent="0.55000000000000004">
      <c r="A249" s="47" t="str">
        <f t="shared" si="3"/>
        <v>n2</v>
      </c>
      <c r="B249" s="47" t="s">
        <v>282</v>
      </c>
      <c r="C249" s="47" t="s">
        <v>253</v>
      </c>
      <c r="D249" s="47" t="s">
        <v>396</v>
      </c>
      <c r="E249">
        <v>28.870597483763369</v>
      </c>
      <c r="F249">
        <v>27.534853571554535</v>
      </c>
      <c r="G249">
        <v>30.404134092738985</v>
      </c>
      <c r="H249">
        <v>37.002428702094178</v>
      </c>
      <c r="I249">
        <v>33.63600620476879</v>
      </c>
    </row>
    <row r="250" spans="1:9" x14ac:dyDescent="0.55000000000000004">
      <c r="A250" s="47" t="str">
        <f t="shared" si="3"/>
        <v>n2</v>
      </c>
      <c r="B250" s="47" t="s">
        <v>282</v>
      </c>
      <c r="C250" s="47" t="s">
        <v>253</v>
      </c>
      <c r="D250" s="47" t="s">
        <v>397</v>
      </c>
      <c r="E250">
        <v>28.962118777789538</v>
      </c>
      <c r="F250">
        <v>29.995207482806052</v>
      </c>
      <c r="G250">
        <v>33.992879212781716</v>
      </c>
      <c r="H250">
        <v>38.309874924464197</v>
      </c>
      <c r="I250">
        <v>33.951400487661502</v>
      </c>
    </row>
    <row r="251" spans="1:9" x14ac:dyDescent="0.55000000000000004">
      <c r="A251" s="47" t="str">
        <f t="shared" si="3"/>
        <v>n2</v>
      </c>
      <c r="B251" s="47" t="s">
        <v>283</v>
      </c>
      <c r="C251" s="47" t="s">
        <v>250</v>
      </c>
      <c r="D251" s="47" t="s">
        <v>396</v>
      </c>
      <c r="E251">
        <v>28.342292275557746</v>
      </c>
      <c r="F251">
        <v>26.942978732409266</v>
      </c>
      <c r="G251">
        <v>29.599745828189846</v>
      </c>
      <c r="H251">
        <v>36.368303202874863</v>
      </c>
      <c r="I251">
        <v>33.496298236910064</v>
      </c>
    </row>
    <row r="252" spans="1:9" x14ac:dyDescent="0.55000000000000004">
      <c r="A252" s="47" t="str">
        <f t="shared" si="3"/>
        <v>n2</v>
      </c>
      <c r="B252" s="47" t="s">
        <v>283</v>
      </c>
      <c r="C252" s="47" t="s">
        <v>250</v>
      </c>
      <c r="D252" s="47" t="s">
        <v>397</v>
      </c>
      <c r="E252">
        <v>28.397810776990092</v>
      </c>
      <c r="F252">
        <v>30.155170283215181</v>
      </c>
      <c r="G252">
        <v>33.345603505519698</v>
      </c>
      <c r="H252">
        <v>37.81197882881294</v>
      </c>
      <c r="I252">
        <v>33.978697418027494</v>
      </c>
    </row>
    <row r="253" spans="1:9" x14ac:dyDescent="0.55000000000000004">
      <c r="A253" s="47" t="str">
        <f t="shared" si="3"/>
        <v>n2</v>
      </c>
      <c r="B253" s="47" t="s">
        <v>283</v>
      </c>
      <c r="C253" s="47" t="s">
        <v>251</v>
      </c>
      <c r="D253" s="47" t="s">
        <v>396</v>
      </c>
      <c r="E253">
        <v>29.783414787382871</v>
      </c>
      <c r="F253">
        <v>27.700446287870772</v>
      </c>
      <c r="G253">
        <v>30.867588485169122</v>
      </c>
      <c r="H253">
        <v>36.540445196863359</v>
      </c>
      <c r="I253">
        <v>35.326542940782282</v>
      </c>
    </row>
    <row r="254" spans="1:9" x14ac:dyDescent="0.55000000000000004">
      <c r="A254" s="47" t="str">
        <f t="shared" si="3"/>
        <v>n2</v>
      </c>
      <c r="B254" s="47" t="s">
        <v>283</v>
      </c>
      <c r="C254" s="47" t="s">
        <v>251</v>
      </c>
      <c r="D254" s="47" t="s">
        <v>397</v>
      </c>
      <c r="E254">
        <v>30.314352117941667</v>
      </c>
      <c r="F254">
        <v>30.628592163086797</v>
      </c>
      <c r="G254">
        <v>35.621873932776076</v>
      </c>
      <c r="H254">
        <v>38.177706215215323</v>
      </c>
      <c r="I254">
        <v>35.889210649549135</v>
      </c>
    </row>
    <row r="255" spans="1:9" x14ac:dyDescent="0.55000000000000004">
      <c r="A255" s="47" t="str">
        <f t="shared" si="3"/>
        <v>n2</v>
      </c>
      <c r="B255" s="47" t="s">
        <v>283</v>
      </c>
      <c r="C255" s="47" t="s">
        <v>252</v>
      </c>
      <c r="D255" s="47" t="s">
        <v>396</v>
      </c>
      <c r="E255">
        <v>31.44368813714178</v>
      </c>
      <c r="F255">
        <v>28.793836629028931</v>
      </c>
      <c r="G255">
        <v>32.03434172246827</v>
      </c>
      <c r="H255">
        <v>37.648719503269163</v>
      </c>
      <c r="I255">
        <v>36.30745924056076</v>
      </c>
    </row>
    <row r="256" spans="1:9" x14ac:dyDescent="0.55000000000000004">
      <c r="A256" s="47" t="str">
        <f t="shared" si="3"/>
        <v>n2</v>
      </c>
      <c r="B256" s="47" t="s">
        <v>283</v>
      </c>
      <c r="C256" s="47" t="s">
        <v>252</v>
      </c>
      <c r="D256" s="47" t="s">
        <v>397</v>
      </c>
      <c r="E256">
        <v>31.538737322564337</v>
      </c>
      <c r="F256">
        <v>31.497583883186962</v>
      </c>
      <c r="G256">
        <v>37.257998884350869</v>
      </c>
      <c r="H256">
        <v>39.445795213204953</v>
      </c>
      <c r="I256">
        <v>37.072011835549446</v>
      </c>
    </row>
    <row r="257" spans="1:9" x14ac:dyDescent="0.55000000000000004">
      <c r="A257" s="47" t="str">
        <f t="shared" si="3"/>
        <v>n2</v>
      </c>
      <c r="B257" s="47" t="s">
        <v>283</v>
      </c>
      <c r="C257" s="47" t="s">
        <v>253</v>
      </c>
      <c r="D257" s="47" t="s">
        <v>396</v>
      </c>
      <c r="E257">
        <v>29.18079310999256</v>
      </c>
      <c r="F257">
        <v>27.864397615772582</v>
      </c>
      <c r="G257">
        <v>30.761713898755993</v>
      </c>
      <c r="H257">
        <v>37.437203363715604</v>
      </c>
      <c r="I257">
        <v>34.042772104740749</v>
      </c>
    </row>
    <row r="258" spans="1:9" x14ac:dyDescent="0.55000000000000004">
      <c r="A258" s="47" t="str">
        <f t="shared" si="3"/>
        <v>n2</v>
      </c>
      <c r="B258" s="47" t="s">
        <v>283</v>
      </c>
      <c r="C258" s="47" t="s">
        <v>253</v>
      </c>
      <c r="D258" s="47" t="s">
        <v>397</v>
      </c>
      <c r="E258">
        <v>29.301596612233862</v>
      </c>
      <c r="F258">
        <v>30.346794607977994</v>
      </c>
      <c r="G258">
        <v>34.3913248206539</v>
      </c>
      <c r="H258">
        <v>38.758921952997333</v>
      </c>
      <c r="I258">
        <v>34.349359905007113</v>
      </c>
    </row>
    <row r="259" spans="1:9" x14ac:dyDescent="0.55000000000000004">
      <c r="A259" s="47" t="str">
        <f t="shared" si="3"/>
        <v>n2</v>
      </c>
      <c r="B259" s="47" t="s">
        <v>284</v>
      </c>
      <c r="C259" s="47" t="s">
        <v>250</v>
      </c>
      <c r="D259" s="47" t="s">
        <v>396</v>
      </c>
      <c r="E259">
        <v>28.742536827378647</v>
      </c>
      <c r="F259">
        <v>27.309426445173351</v>
      </c>
      <c r="G259">
        <v>30.023342658625189</v>
      </c>
      <c r="H259">
        <v>36.811033502235702</v>
      </c>
      <c r="I259">
        <v>33.975294481869447</v>
      </c>
    </row>
    <row r="260" spans="1:9" x14ac:dyDescent="0.55000000000000004">
      <c r="A260" s="47" t="str">
        <f t="shared" si="3"/>
        <v>n2</v>
      </c>
      <c r="B260" s="47" t="s">
        <v>284</v>
      </c>
      <c r="C260" s="47" t="s">
        <v>250</v>
      </c>
      <c r="D260" s="47" t="s">
        <v>397</v>
      </c>
      <c r="E260">
        <v>28.771975480548793</v>
      </c>
      <c r="F260">
        <v>30.552489655415648</v>
      </c>
      <c r="G260">
        <v>33.784959480830956</v>
      </c>
      <c r="H260">
        <v>38.31018300238658</v>
      </c>
      <c r="I260">
        <v>34.426394930577601</v>
      </c>
    </row>
    <row r="261" spans="1:9" x14ac:dyDescent="0.55000000000000004">
      <c r="A261" s="47" t="str">
        <f t="shared" ref="A261:A324" si="4">A260</f>
        <v>n2</v>
      </c>
      <c r="B261" s="47" t="s">
        <v>284</v>
      </c>
      <c r="C261" s="47" t="s">
        <v>251</v>
      </c>
      <c r="D261" s="47" t="s">
        <v>396</v>
      </c>
      <c r="E261">
        <v>30.247146474799845</v>
      </c>
      <c r="F261">
        <v>28.098141572320387</v>
      </c>
      <c r="G261">
        <v>31.334195379677638</v>
      </c>
      <c r="H261">
        <v>37.042282274656415</v>
      </c>
      <c r="I261">
        <v>35.866917410268165</v>
      </c>
    </row>
    <row r="262" spans="1:9" x14ac:dyDescent="0.55000000000000004">
      <c r="A262" s="47" t="str">
        <f t="shared" si="4"/>
        <v>n2</v>
      </c>
      <c r="B262" s="47" t="s">
        <v>284</v>
      </c>
      <c r="C262" s="47" t="s">
        <v>251</v>
      </c>
      <c r="D262" s="47" t="s">
        <v>397</v>
      </c>
      <c r="E262">
        <v>30.713768842803226</v>
      </c>
      <c r="F262">
        <v>31.032149261101118</v>
      </c>
      <c r="G262">
        <v>36.091221658378302</v>
      </c>
      <c r="H262">
        <v>38.680729150354459</v>
      </c>
      <c r="I262">
        <v>36.362080758062049</v>
      </c>
    </row>
    <row r="263" spans="1:9" x14ac:dyDescent="0.55000000000000004">
      <c r="A263" s="47" t="str">
        <f t="shared" si="4"/>
        <v>n2</v>
      </c>
      <c r="B263" s="47" t="s">
        <v>284</v>
      </c>
      <c r="C263" s="47" t="s">
        <v>252</v>
      </c>
      <c r="D263" s="47" t="s">
        <v>396</v>
      </c>
      <c r="E263">
        <v>31.787938711449026</v>
      </c>
      <c r="F263">
        <v>29.136239712602848</v>
      </c>
      <c r="G263">
        <v>32.433468942062063</v>
      </c>
      <c r="H263">
        <v>38.165087104245288</v>
      </c>
      <c r="I263">
        <v>36.688486304464298</v>
      </c>
    </row>
    <row r="264" spans="1:9" x14ac:dyDescent="0.55000000000000004">
      <c r="A264" s="47" t="str">
        <f t="shared" si="4"/>
        <v>n2</v>
      </c>
      <c r="B264" s="47" t="s">
        <v>284</v>
      </c>
      <c r="C264" s="47" t="s">
        <v>252</v>
      </c>
      <c r="D264" s="47" t="s">
        <v>397</v>
      </c>
      <c r="E264">
        <v>31.954286337718525</v>
      </c>
      <c r="F264">
        <v>31.912590667654218</v>
      </c>
      <c r="G264">
        <v>37.748903912813454</v>
      </c>
      <c r="H264">
        <v>39.965526272352136</v>
      </c>
      <c r="I264">
        <v>37.560466330429463</v>
      </c>
    </row>
    <row r="265" spans="1:9" x14ac:dyDescent="0.55000000000000004">
      <c r="A265" s="47" t="str">
        <f t="shared" si="4"/>
        <v>n2</v>
      </c>
      <c r="B265" s="47" t="s">
        <v>284</v>
      </c>
      <c r="C265" s="47" t="s">
        <v>253</v>
      </c>
      <c r="D265" s="47" t="s">
        <v>396</v>
      </c>
      <c r="E265">
        <v>29.536642189539023</v>
      </c>
      <c r="F265">
        <v>28.230527422142281</v>
      </c>
      <c r="G265">
        <v>31.131388311642507</v>
      </c>
      <c r="H265">
        <v>37.907068928626018</v>
      </c>
      <c r="I265">
        <v>34.48424872147568</v>
      </c>
    </row>
    <row r="266" spans="1:9" x14ac:dyDescent="0.55000000000000004">
      <c r="A266" s="47" t="str">
        <f t="shared" si="4"/>
        <v>n2</v>
      </c>
      <c r="B266" s="47" t="s">
        <v>284</v>
      </c>
      <c r="C266" s="47" t="s">
        <v>253</v>
      </c>
      <c r="D266" s="47" t="s">
        <v>397</v>
      </c>
      <c r="E266">
        <v>29.692421479544453</v>
      </c>
      <c r="F266">
        <v>30.716425908067173</v>
      </c>
      <c r="G266">
        <v>34.79055117815701</v>
      </c>
      <c r="H266">
        <v>39.256544076800473</v>
      </c>
      <c r="I266">
        <v>34.787374684798621</v>
      </c>
    </row>
    <row r="267" spans="1:9" x14ac:dyDescent="0.55000000000000004">
      <c r="A267" s="47" t="str">
        <f t="shared" si="4"/>
        <v>n2</v>
      </c>
      <c r="B267" s="47" t="s">
        <v>285</v>
      </c>
      <c r="C267" s="47" t="s">
        <v>250</v>
      </c>
      <c r="D267" s="47" t="s">
        <v>396</v>
      </c>
      <c r="E267">
        <v>29.220028977533236</v>
      </c>
      <c r="F267">
        <v>27.746053426445172</v>
      </c>
      <c r="G267">
        <v>30.50813821747257</v>
      </c>
      <c r="H267">
        <v>37.372057926850772</v>
      </c>
      <c r="I267">
        <v>34.528104059535146</v>
      </c>
    </row>
    <row r="268" spans="1:9" x14ac:dyDescent="0.55000000000000004">
      <c r="A268" s="47" t="str">
        <f t="shared" si="4"/>
        <v>n2</v>
      </c>
      <c r="B268" s="47" t="s">
        <v>285</v>
      </c>
      <c r="C268" s="47" t="s">
        <v>250</v>
      </c>
      <c r="D268" s="47" t="s">
        <v>397</v>
      </c>
      <c r="E268">
        <v>29.222239238175849</v>
      </c>
      <c r="F268">
        <v>31.02194503109606</v>
      </c>
      <c r="G268">
        <v>34.343684851597132</v>
      </c>
      <c r="H268">
        <v>38.937689026205348</v>
      </c>
      <c r="I268">
        <v>35.004580607186384</v>
      </c>
    </row>
    <row r="269" spans="1:9" x14ac:dyDescent="0.55000000000000004">
      <c r="A269" s="47" t="str">
        <f t="shared" si="4"/>
        <v>n2</v>
      </c>
      <c r="B269" s="47" t="s">
        <v>285</v>
      </c>
      <c r="C269" s="47" t="s">
        <v>251</v>
      </c>
      <c r="D269" s="47" t="s">
        <v>396</v>
      </c>
      <c r="E269">
        <v>30.795616896507127</v>
      </c>
      <c r="F269">
        <v>28.564488667865831</v>
      </c>
      <c r="G269">
        <v>31.860919939336224</v>
      </c>
      <c r="H269">
        <v>37.675787770841417</v>
      </c>
      <c r="I269">
        <v>36.548341908557589</v>
      </c>
    </row>
    <row r="270" spans="1:9" x14ac:dyDescent="0.55000000000000004">
      <c r="A270" s="47" t="str">
        <f t="shared" si="4"/>
        <v>n2</v>
      </c>
      <c r="B270" s="47" t="s">
        <v>285</v>
      </c>
      <c r="C270" s="47" t="s">
        <v>251</v>
      </c>
      <c r="D270" s="47" t="s">
        <v>397</v>
      </c>
      <c r="E270">
        <v>31.182050520227129</v>
      </c>
      <c r="F270">
        <v>31.505285169117894</v>
      </c>
      <c r="G270">
        <v>36.641491405636096</v>
      </c>
      <c r="H270">
        <v>39.270480177758969</v>
      </c>
      <c r="I270">
        <v>36.916480195628921</v>
      </c>
    </row>
    <row r="271" spans="1:9" x14ac:dyDescent="0.55000000000000004">
      <c r="A271" s="47" t="str">
        <f t="shared" si="4"/>
        <v>n2</v>
      </c>
      <c r="B271" s="47" t="s">
        <v>285</v>
      </c>
      <c r="C271" s="47" t="s">
        <v>252</v>
      </c>
      <c r="D271" s="47" t="s">
        <v>396</v>
      </c>
      <c r="E271">
        <v>32.266526190056311</v>
      </c>
      <c r="F271">
        <v>29.593090311430885</v>
      </c>
      <c r="G271">
        <v>32.937431856946354</v>
      </c>
      <c r="H271">
        <v>38.73228384062827</v>
      </c>
      <c r="I271">
        <v>37.193278077569687</v>
      </c>
    </row>
    <row r="272" spans="1:9" x14ac:dyDescent="0.55000000000000004">
      <c r="A272" s="47" t="str">
        <f t="shared" si="4"/>
        <v>n2</v>
      </c>
      <c r="B272" s="47" t="s">
        <v>285</v>
      </c>
      <c r="C272" s="47" t="s">
        <v>252</v>
      </c>
      <c r="D272" s="47" t="s">
        <v>397</v>
      </c>
      <c r="E272">
        <v>32.414013177676665</v>
      </c>
      <c r="F272">
        <v>32.386093199308711</v>
      </c>
      <c r="G272">
        <v>38.302542979478119</v>
      </c>
      <c r="H272">
        <v>40.568139836516835</v>
      </c>
      <c r="I272">
        <v>38.099004317339393</v>
      </c>
    </row>
    <row r="273" spans="1:9" x14ac:dyDescent="0.55000000000000004">
      <c r="A273" s="47" t="str">
        <f t="shared" si="4"/>
        <v>n2</v>
      </c>
      <c r="B273" s="47" t="s">
        <v>285</v>
      </c>
      <c r="C273" s="47" t="s">
        <v>253</v>
      </c>
      <c r="D273" s="47" t="s">
        <v>396</v>
      </c>
      <c r="E273">
        <v>29.986976644446788</v>
      </c>
      <c r="F273">
        <v>28.660948019609915</v>
      </c>
      <c r="G273">
        <v>31.606037281416427</v>
      </c>
      <c r="H273">
        <v>38.485024239645426</v>
      </c>
      <c r="I273">
        <v>35.010017536063202</v>
      </c>
    </row>
    <row r="274" spans="1:9" x14ac:dyDescent="0.55000000000000004">
      <c r="A274" s="47" t="str">
        <f t="shared" si="4"/>
        <v>n2</v>
      </c>
      <c r="B274" s="47" t="s">
        <v>285</v>
      </c>
      <c r="C274" s="47" t="s">
        <v>253</v>
      </c>
      <c r="D274" s="47" t="s">
        <v>397</v>
      </c>
      <c r="E274">
        <v>30.115883571504146</v>
      </c>
      <c r="F274">
        <v>31.168712299932981</v>
      </c>
      <c r="G274">
        <v>35.231512299691133</v>
      </c>
      <c r="H274">
        <v>39.79178046243532</v>
      </c>
      <c r="I274">
        <v>35.254008895875629</v>
      </c>
    </row>
    <row r="275" spans="1:9" x14ac:dyDescent="0.55000000000000004">
      <c r="A275" s="47" t="str">
        <f t="shared" si="4"/>
        <v>n2</v>
      </c>
      <c r="B275" s="47" t="s">
        <v>286</v>
      </c>
      <c r="C275" s="47" t="s">
        <v>250</v>
      </c>
      <c r="D275" s="47" t="s">
        <v>396</v>
      </c>
      <c r="E275">
        <v>29.691111600183405</v>
      </c>
      <c r="F275">
        <v>28.19337275067894</v>
      </c>
      <c r="G275">
        <v>30.99998761894685</v>
      </c>
      <c r="H275">
        <v>37.974566811272176</v>
      </c>
      <c r="I275">
        <v>35.084762980989666</v>
      </c>
    </row>
    <row r="276" spans="1:9" x14ac:dyDescent="0.55000000000000004">
      <c r="A276" s="47" t="str">
        <f t="shared" si="4"/>
        <v>n2</v>
      </c>
      <c r="B276" s="47" t="s">
        <v>286</v>
      </c>
      <c r="C276" s="47" t="s">
        <v>250</v>
      </c>
      <c r="D276" s="47" t="s">
        <v>397</v>
      </c>
      <c r="E276">
        <v>29.744738997009915</v>
      </c>
      <c r="F276">
        <v>31.545289880200801</v>
      </c>
      <c r="G276">
        <v>34.955263592753269</v>
      </c>
      <c r="H276">
        <v>39.604878332451598</v>
      </c>
      <c r="I276">
        <v>35.627346224463807</v>
      </c>
    </row>
    <row r="277" spans="1:9" x14ac:dyDescent="0.55000000000000004">
      <c r="A277" s="47" t="str">
        <f t="shared" si="4"/>
        <v>n2</v>
      </c>
      <c r="B277" s="47" t="s">
        <v>286</v>
      </c>
      <c r="C277" s="47" t="s">
        <v>251</v>
      </c>
      <c r="D277" s="47" t="s">
        <v>396</v>
      </c>
      <c r="E277">
        <v>31.292101002833327</v>
      </c>
      <c r="F277">
        <v>29.025002729869854</v>
      </c>
      <c r="G277">
        <v>32.37457876344655</v>
      </c>
      <c r="H277">
        <v>38.283193359903123</v>
      </c>
      <c r="I277">
        <v>37.137570919009164</v>
      </c>
    </row>
    <row r="278" spans="1:9" x14ac:dyDescent="0.55000000000000004">
      <c r="A278" s="47" t="str">
        <f t="shared" si="4"/>
        <v>n2</v>
      </c>
      <c r="B278" s="47" t="s">
        <v>286</v>
      </c>
      <c r="C278" s="47" t="s">
        <v>251</v>
      </c>
      <c r="D278" s="47" t="s">
        <v>397</v>
      </c>
      <c r="E278">
        <v>31.734667665502769</v>
      </c>
      <c r="F278">
        <v>32.047171519063241</v>
      </c>
      <c r="G278">
        <v>37.299032974288437</v>
      </c>
      <c r="H278">
        <v>39.938837183601969</v>
      </c>
      <c r="I278">
        <v>37.575966016999963</v>
      </c>
    </row>
    <row r="279" spans="1:9" x14ac:dyDescent="0.55000000000000004">
      <c r="A279" s="47" t="str">
        <f t="shared" si="4"/>
        <v>n2</v>
      </c>
      <c r="B279" s="47" t="s">
        <v>286</v>
      </c>
      <c r="C279" s="47" t="s">
        <v>252</v>
      </c>
      <c r="D279" s="47" t="s">
        <v>396</v>
      </c>
      <c r="E279">
        <v>32.786724160876567</v>
      </c>
      <c r="F279">
        <v>30.070187394631965</v>
      </c>
      <c r="G279">
        <v>33.468446107290234</v>
      </c>
      <c r="H279">
        <v>39.356722162263843</v>
      </c>
      <c r="I279">
        <v>37.792904689685983</v>
      </c>
    </row>
    <row r="280" spans="1:9" x14ac:dyDescent="0.55000000000000004">
      <c r="A280" s="47" t="str">
        <f t="shared" si="4"/>
        <v>n2</v>
      </c>
      <c r="B280" s="47" t="s">
        <v>286</v>
      </c>
      <c r="C280" s="47" t="s">
        <v>252</v>
      </c>
      <c r="D280" s="47" t="s">
        <v>397</v>
      </c>
      <c r="E280">
        <v>32.897823289179108</v>
      </c>
      <c r="F280">
        <v>32.886794730514787</v>
      </c>
      <c r="G280">
        <v>38.863696876379926</v>
      </c>
      <c r="H280">
        <v>41.201693697651883</v>
      </c>
      <c r="I280">
        <v>38.638389604795329</v>
      </c>
    </row>
    <row r="281" spans="1:9" x14ac:dyDescent="0.55000000000000004">
      <c r="A281" s="47" t="str">
        <f t="shared" si="4"/>
        <v>n2</v>
      </c>
      <c r="B281" s="47" t="s">
        <v>286</v>
      </c>
      <c r="C281" s="47" t="s">
        <v>253</v>
      </c>
      <c r="D281" s="47" t="s">
        <v>396</v>
      </c>
      <c r="E281">
        <v>30.47042392692132</v>
      </c>
      <c r="F281">
        <v>29.123017190420768</v>
      </c>
      <c r="G281">
        <v>32.115586910732546</v>
      </c>
      <c r="H281">
        <v>39.105476264710376</v>
      </c>
      <c r="I281">
        <v>35.574445822311574</v>
      </c>
    </row>
    <row r="282" spans="1:9" x14ac:dyDescent="0.55000000000000004">
      <c r="A282" s="47" t="str">
        <f t="shared" si="4"/>
        <v>n2</v>
      </c>
      <c r="B282" s="47" t="s">
        <v>286</v>
      </c>
      <c r="C282" s="47" t="s">
        <v>253</v>
      </c>
      <c r="D282" s="47" t="s">
        <v>397</v>
      </c>
      <c r="E282">
        <v>30.537574496223634</v>
      </c>
      <c r="F282">
        <v>31.633437366265092</v>
      </c>
      <c r="G282">
        <v>35.723929280307956</v>
      </c>
      <c r="H282">
        <v>40.375867312000238</v>
      </c>
      <c r="I282">
        <v>35.770509362207413</v>
      </c>
    </row>
    <row r="283" spans="1:9" x14ac:dyDescent="0.55000000000000004">
      <c r="A283" s="47" t="str">
        <f t="shared" si="4"/>
        <v>n2</v>
      </c>
      <c r="B283" s="47" t="s">
        <v>287</v>
      </c>
      <c r="C283" s="47" t="s">
        <v>250</v>
      </c>
      <c r="D283" s="47" t="s">
        <v>396</v>
      </c>
      <c r="E283">
        <v>30.28480476845484</v>
      </c>
      <c r="F283">
        <v>28.757117652453005</v>
      </c>
      <c r="G283">
        <v>31.61985261806511</v>
      </c>
      <c r="H283">
        <v>38.733893076570382</v>
      </c>
      <c r="I283">
        <v>35.786305731315906</v>
      </c>
    </row>
    <row r="284" spans="1:9" x14ac:dyDescent="0.55000000000000004">
      <c r="A284" s="47" t="str">
        <f t="shared" si="4"/>
        <v>n2</v>
      </c>
      <c r="B284" s="47" t="s">
        <v>287</v>
      </c>
      <c r="C284" s="47" t="s">
        <v>250</v>
      </c>
      <c r="D284" s="47" t="s">
        <v>397</v>
      </c>
      <c r="E284">
        <v>30.377484424066431</v>
      </c>
      <c r="F284">
        <v>32.182242396454228</v>
      </c>
      <c r="G284">
        <v>35.678630957053336</v>
      </c>
      <c r="H284">
        <v>40.407185181109583</v>
      </c>
      <c r="I284">
        <v>36.385154137245912</v>
      </c>
    </row>
    <row r="285" spans="1:9" x14ac:dyDescent="0.55000000000000004">
      <c r="A285" s="47" t="str">
        <f t="shared" si="4"/>
        <v>n2</v>
      </c>
      <c r="B285" s="47" t="s">
        <v>287</v>
      </c>
      <c r="C285" s="47" t="s">
        <v>251</v>
      </c>
      <c r="D285" s="47" t="s">
        <v>396</v>
      </c>
      <c r="E285">
        <v>31.917806999847166</v>
      </c>
      <c r="F285">
        <v>29.605376616231084</v>
      </c>
      <c r="G285">
        <v>33.021929610270519</v>
      </c>
      <c r="H285">
        <v>39.048690814611035</v>
      </c>
      <c r="I285">
        <v>37.880160904783736</v>
      </c>
    </row>
    <row r="286" spans="1:9" x14ac:dyDescent="0.55000000000000004">
      <c r="A286" s="47" t="str">
        <f t="shared" si="4"/>
        <v>n2</v>
      </c>
      <c r="B286" s="47" t="s">
        <v>287</v>
      </c>
      <c r="C286" s="47" t="s">
        <v>251</v>
      </c>
      <c r="D286" s="47" t="s">
        <v>397</v>
      </c>
      <c r="E286">
        <v>32.415727684548372</v>
      </c>
      <c r="F286">
        <v>32.712763979825766</v>
      </c>
      <c r="G286">
        <v>38.112638063273728</v>
      </c>
      <c r="H286">
        <v>40.773422246675828</v>
      </c>
      <c r="I286">
        <v>38.390740589943455</v>
      </c>
    </row>
    <row r="287" spans="1:9" x14ac:dyDescent="0.55000000000000004">
      <c r="A287" s="47" t="str">
        <f t="shared" si="4"/>
        <v>n2</v>
      </c>
      <c r="B287" s="47" t="s">
        <v>287</v>
      </c>
      <c r="C287" s="47" t="s">
        <v>252</v>
      </c>
      <c r="D287" s="47" t="s">
        <v>396</v>
      </c>
      <c r="E287">
        <v>33.442316124102092</v>
      </c>
      <c r="F287">
        <v>30.671460430994962</v>
      </c>
      <c r="G287">
        <v>34.137669546079785</v>
      </c>
      <c r="H287">
        <v>40.14368552651689</v>
      </c>
      <c r="I287">
        <v>38.548598502216109</v>
      </c>
    </row>
    <row r="288" spans="1:9" x14ac:dyDescent="0.55000000000000004">
      <c r="A288" s="47" t="str">
        <f t="shared" si="4"/>
        <v>n2</v>
      </c>
      <c r="B288" s="47" t="s">
        <v>287</v>
      </c>
      <c r="C288" s="47" t="s">
        <v>252</v>
      </c>
      <c r="D288" s="47" t="s">
        <v>397</v>
      </c>
      <c r="E288">
        <v>33.509805571057399</v>
      </c>
      <c r="F288">
        <v>33.525932618065106</v>
      </c>
      <c r="G288">
        <v>39.589708850723788</v>
      </c>
      <c r="H288">
        <v>42.006646988493699</v>
      </c>
      <c r="I288">
        <v>39.344042269819433</v>
      </c>
    </row>
    <row r="289" spans="1:9" x14ac:dyDescent="0.55000000000000004">
      <c r="A289" s="47" t="str">
        <f t="shared" si="4"/>
        <v>n2</v>
      </c>
      <c r="B289" s="47" t="s">
        <v>287</v>
      </c>
      <c r="C289" s="47" t="s">
        <v>253</v>
      </c>
      <c r="D289" s="47" t="s">
        <v>396</v>
      </c>
      <c r="E289">
        <v>31.079699954149476</v>
      </c>
      <c r="F289">
        <v>29.705350939935808</v>
      </c>
      <c r="G289">
        <v>32.757759046309033</v>
      </c>
      <c r="H289">
        <v>39.8874158031484</v>
      </c>
      <c r="I289">
        <v>36.285780100871165</v>
      </c>
    </row>
    <row r="290" spans="1:9" x14ac:dyDescent="0.55000000000000004">
      <c r="A290" s="47" t="str">
        <f t="shared" si="4"/>
        <v>n2</v>
      </c>
      <c r="B290" s="47" t="s">
        <v>287</v>
      </c>
      <c r="C290" s="47" t="s">
        <v>253</v>
      </c>
      <c r="D290" s="47" t="s">
        <v>397</v>
      </c>
      <c r="E290">
        <v>31.102181723543158</v>
      </c>
      <c r="F290">
        <v>32.237461264164537</v>
      </c>
      <c r="G290">
        <v>36.385726427981922</v>
      </c>
      <c r="H290">
        <v>41.153336026724311</v>
      </c>
      <c r="I290">
        <v>36.443153747734769</v>
      </c>
    </row>
    <row r="291" spans="1:9" x14ac:dyDescent="0.55000000000000004">
      <c r="A291" s="47" t="str">
        <f t="shared" si="4"/>
        <v>n2</v>
      </c>
      <c r="B291" s="47" t="s">
        <v>288</v>
      </c>
      <c r="C291" s="47" t="s">
        <v>250</v>
      </c>
      <c r="D291" s="47" t="s">
        <v>396</v>
      </c>
      <c r="E291">
        <v>30.923670243007795</v>
      </c>
      <c r="F291">
        <v>29.3637561880577</v>
      </c>
      <c r="G291">
        <v>32.286881258420628</v>
      </c>
      <c r="H291">
        <v>39.550994166402141</v>
      </c>
      <c r="I291">
        <v>36.541226734384367</v>
      </c>
    </row>
    <row r="292" spans="1:9" x14ac:dyDescent="0.55000000000000004">
      <c r="A292" s="47" t="str">
        <f t="shared" si="4"/>
        <v>n2</v>
      </c>
      <c r="B292" s="47" t="s">
        <v>288</v>
      </c>
      <c r="C292" s="47" t="s">
        <v>250</v>
      </c>
      <c r="D292" s="47" t="s">
        <v>397</v>
      </c>
      <c r="E292">
        <v>31.056507742312199</v>
      </c>
      <c r="F292">
        <v>32.877815156068138</v>
      </c>
      <c r="G292">
        <v>36.490704286107288</v>
      </c>
      <c r="H292">
        <v>41.264809886157458</v>
      </c>
      <c r="I292">
        <v>37.19386582207644</v>
      </c>
    </row>
    <row r="293" spans="1:9" x14ac:dyDescent="0.55000000000000004">
      <c r="A293" s="47" t="str">
        <f t="shared" si="4"/>
        <v>n2</v>
      </c>
      <c r="B293" s="47" t="s">
        <v>288</v>
      </c>
      <c r="C293" s="47" t="s">
        <v>251</v>
      </c>
      <c r="D293" s="47" t="s">
        <v>396</v>
      </c>
      <c r="E293">
        <v>32.591121061851183</v>
      </c>
      <c r="F293">
        <v>30.229909385250238</v>
      </c>
      <c r="G293">
        <v>33.718535412831088</v>
      </c>
      <c r="H293">
        <v>39.872432640872816</v>
      </c>
      <c r="I293">
        <v>38.67925230251943</v>
      </c>
    </row>
    <row r="294" spans="1:9" x14ac:dyDescent="0.55000000000000004">
      <c r="A294" s="47" t="str">
        <f t="shared" si="4"/>
        <v>n2</v>
      </c>
      <c r="B294" s="47" t="s">
        <v>288</v>
      </c>
      <c r="C294" s="47" t="s">
        <v>251</v>
      </c>
      <c r="D294" s="47" t="s">
        <v>397</v>
      </c>
      <c r="E294">
        <v>33.149789423341439</v>
      </c>
      <c r="F294">
        <v>33.438002372941142</v>
      </c>
      <c r="G294">
        <v>38.965741779423695</v>
      </c>
      <c r="H294">
        <v>41.663041448406396</v>
      </c>
      <c r="I294">
        <v>39.252379085575896</v>
      </c>
    </row>
    <row r="295" spans="1:9" x14ac:dyDescent="0.55000000000000004">
      <c r="A295" s="47" t="str">
        <f t="shared" si="4"/>
        <v>n2</v>
      </c>
      <c r="B295" s="47" t="s">
        <v>288</v>
      </c>
      <c r="C295" s="47" t="s">
        <v>252</v>
      </c>
      <c r="D295" s="47" t="s">
        <v>396</v>
      </c>
      <c r="E295">
        <v>34.147790084529568</v>
      </c>
      <c r="F295">
        <v>31.318482502733399</v>
      </c>
      <c r="G295">
        <v>34.857812159559842</v>
      </c>
      <c r="H295">
        <v>40.990526538050062</v>
      </c>
      <c r="I295">
        <v>39.361790757003959</v>
      </c>
    </row>
    <row r="296" spans="1:9" x14ac:dyDescent="0.55000000000000004">
      <c r="A296" s="47" t="str">
        <f t="shared" si="4"/>
        <v>n2</v>
      </c>
      <c r="B296" s="47" t="s">
        <v>288</v>
      </c>
      <c r="C296" s="47" t="s">
        <v>252</v>
      </c>
      <c r="D296" s="47" t="s">
        <v>397</v>
      </c>
      <c r="E296">
        <v>34.181268000799442</v>
      </c>
      <c r="F296">
        <v>34.214866961923903</v>
      </c>
      <c r="G296">
        <v>40.381251898282372</v>
      </c>
      <c r="H296">
        <v>42.883786533112314</v>
      </c>
      <c r="I296">
        <v>40.117800862796074</v>
      </c>
    </row>
    <row r="297" spans="1:9" x14ac:dyDescent="0.55000000000000004">
      <c r="A297" s="47" t="str">
        <f t="shared" si="4"/>
        <v>n2</v>
      </c>
      <c r="B297" s="47" t="s">
        <v>288</v>
      </c>
      <c r="C297" s="47" t="s">
        <v>253</v>
      </c>
      <c r="D297" s="47" t="s">
        <v>396</v>
      </c>
      <c r="E297">
        <v>31.735333939971078</v>
      </c>
      <c r="F297">
        <v>30.331992692131344</v>
      </c>
      <c r="G297">
        <v>33.448792105244593</v>
      </c>
      <c r="H297">
        <v>40.728850741250199</v>
      </c>
      <c r="I297">
        <v>37.051237639755939</v>
      </c>
    </row>
    <row r="298" spans="1:9" x14ac:dyDescent="0.55000000000000004">
      <c r="A298" s="47" t="str">
        <f t="shared" si="4"/>
        <v>n2</v>
      </c>
      <c r="B298" s="47" t="s">
        <v>288</v>
      </c>
      <c r="C298" s="47" t="s">
        <v>253</v>
      </c>
      <c r="D298" s="47" t="s">
        <v>397</v>
      </c>
      <c r="E298">
        <v>31.709170223424746</v>
      </c>
      <c r="F298">
        <v>32.896951188637139</v>
      </c>
      <c r="G298">
        <v>37.103807162557757</v>
      </c>
      <c r="H298">
        <v>42.001109425558397</v>
      </c>
      <c r="I298">
        <v>37.174966084516129</v>
      </c>
    </row>
    <row r="299" spans="1:9" x14ac:dyDescent="0.55000000000000004">
      <c r="A299" s="47" t="str">
        <f t="shared" si="4"/>
        <v>n2</v>
      </c>
      <c r="B299" s="47" t="s">
        <v>289</v>
      </c>
      <c r="C299" s="47" t="s">
        <v>250</v>
      </c>
      <c r="D299" s="47" t="s">
        <v>396</v>
      </c>
      <c r="E299">
        <v>31.588348464007332</v>
      </c>
      <c r="F299">
        <v>29.994905371565622</v>
      </c>
      <c r="G299">
        <v>32.980860550911721</v>
      </c>
      <c r="H299">
        <v>40.401109441681662</v>
      </c>
      <c r="I299">
        <v>37.326649596162667</v>
      </c>
    </row>
    <row r="300" spans="1:9" x14ac:dyDescent="0.55000000000000004">
      <c r="A300" s="47" t="str">
        <f t="shared" si="4"/>
        <v>n2</v>
      </c>
      <c r="B300" s="47" t="s">
        <v>289</v>
      </c>
      <c r="C300" s="47" t="s">
        <v>250</v>
      </c>
      <c r="D300" s="47" t="s">
        <v>397</v>
      </c>
      <c r="E300">
        <v>31.753179043565837</v>
      </c>
      <c r="F300">
        <v>33.574708261324496</v>
      </c>
      <c r="G300">
        <v>37.314071841897984</v>
      </c>
      <c r="H300">
        <v>42.157753346108777</v>
      </c>
      <c r="I300">
        <v>38.030236524451659</v>
      </c>
    </row>
    <row r="301" spans="1:9" x14ac:dyDescent="0.55000000000000004">
      <c r="A301" s="47" t="str">
        <f t="shared" si="4"/>
        <v>n2</v>
      </c>
      <c r="B301" s="47" t="s">
        <v>289</v>
      </c>
      <c r="C301" s="47" t="s">
        <v>251</v>
      </c>
      <c r="D301" s="47" t="s">
        <v>396</v>
      </c>
      <c r="E301">
        <v>33.291639732421018</v>
      </c>
      <c r="F301">
        <v>30.879675801502486</v>
      </c>
      <c r="G301">
        <v>34.44328690438401</v>
      </c>
      <c r="H301">
        <v>40.729456965165362</v>
      </c>
      <c r="I301">
        <v>39.510630221375749</v>
      </c>
    </row>
    <row r="302" spans="1:9" x14ac:dyDescent="0.55000000000000004">
      <c r="A302" s="47" t="str">
        <f t="shared" si="4"/>
        <v>n2</v>
      </c>
      <c r="B302" s="47" t="s">
        <v>289</v>
      </c>
      <c r="C302" s="47" t="s">
        <v>251</v>
      </c>
      <c r="D302" s="47" t="s">
        <v>397</v>
      </c>
      <c r="E302">
        <v>33.905850329771098</v>
      </c>
      <c r="F302">
        <v>34.190590061016472</v>
      </c>
      <c r="G302">
        <v>39.855065484428465</v>
      </c>
      <c r="H302">
        <v>42.594942334144534</v>
      </c>
      <c r="I302">
        <v>40.145502956771182</v>
      </c>
    </row>
    <row r="303" spans="1:9" x14ac:dyDescent="0.55000000000000004">
      <c r="A303" s="47" t="str">
        <f t="shared" si="4"/>
        <v>n2</v>
      </c>
      <c r="B303" s="47" t="s">
        <v>289</v>
      </c>
      <c r="C303" s="47" t="s">
        <v>252</v>
      </c>
      <c r="D303" s="47" t="s">
        <v>396</v>
      </c>
      <c r="E303">
        <v>34.881768043358136</v>
      </c>
      <c r="F303">
        <v>31.991646880400666</v>
      </c>
      <c r="G303">
        <v>35.607051444291606</v>
      </c>
      <c r="H303">
        <v>41.871583348029013</v>
      </c>
      <c r="I303">
        <v>40.207839264510518</v>
      </c>
    </row>
    <row r="304" spans="1:9" x14ac:dyDescent="0.55000000000000004">
      <c r="A304" s="47" t="str">
        <f t="shared" si="4"/>
        <v>n2</v>
      </c>
      <c r="B304" s="47" t="s">
        <v>289</v>
      </c>
      <c r="C304" s="47" t="s">
        <v>252</v>
      </c>
      <c r="D304" s="47" t="s">
        <v>397</v>
      </c>
      <c r="E304">
        <v>34.873620520882142</v>
      </c>
      <c r="F304">
        <v>34.927245004056012</v>
      </c>
      <c r="G304">
        <v>41.227990369575409</v>
      </c>
      <c r="H304">
        <v>43.820666980398478</v>
      </c>
      <c r="I304">
        <v>40.957934857317525</v>
      </c>
    </row>
    <row r="305" spans="1:9" x14ac:dyDescent="0.55000000000000004">
      <c r="A305" s="47" t="str">
        <f t="shared" si="4"/>
        <v>n2</v>
      </c>
      <c r="B305" s="47" t="s">
        <v>289</v>
      </c>
      <c r="C305" s="47" t="s">
        <v>253</v>
      </c>
      <c r="D305" s="47" t="s">
        <v>396</v>
      </c>
      <c r="E305">
        <v>32.370331071038088</v>
      </c>
      <c r="F305">
        <v>31.073343883993125</v>
      </c>
      <c r="G305">
        <v>34.193889057847244</v>
      </c>
      <c r="H305">
        <v>41.535849912581696</v>
      </c>
      <c r="I305">
        <v>37.764832141723474</v>
      </c>
    </row>
    <row r="306" spans="1:9" x14ac:dyDescent="0.55000000000000004">
      <c r="A306" s="47" t="str">
        <f t="shared" si="4"/>
        <v>n2</v>
      </c>
      <c r="B306" s="47" t="s">
        <v>289</v>
      </c>
      <c r="C306" s="47" t="s">
        <v>253</v>
      </c>
      <c r="D306" s="47" t="s">
        <v>397</v>
      </c>
      <c r="E306">
        <v>32.381382315804331</v>
      </c>
      <c r="F306">
        <v>33.604481444644307</v>
      </c>
      <c r="G306">
        <v>37.867367804465133</v>
      </c>
      <c r="H306">
        <v>42.883622972289821</v>
      </c>
      <c r="I306">
        <v>37.946476906617761</v>
      </c>
    </row>
    <row r="307" spans="1:9" x14ac:dyDescent="0.55000000000000004">
      <c r="A307" s="47" t="str">
        <f t="shared" si="4"/>
        <v>n2</v>
      </c>
      <c r="B307" s="47" t="s">
        <v>290</v>
      </c>
      <c r="C307" s="47" t="s">
        <v>250</v>
      </c>
      <c r="D307" s="47" t="s">
        <v>396</v>
      </c>
      <c r="E307">
        <v>32.319921470978969</v>
      </c>
      <c r="F307">
        <v>30.654364086104941</v>
      </c>
      <c r="G307">
        <v>33.730737279300257</v>
      </c>
      <c r="H307">
        <v>41.289484419050311</v>
      </c>
      <c r="I307">
        <v>38.175145132986124</v>
      </c>
    </row>
    <row r="308" spans="1:9" x14ac:dyDescent="0.55000000000000004">
      <c r="A308" s="47" t="str">
        <f t="shared" si="4"/>
        <v>n2</v>
      </c>
      <c r="B308" s="47" t="s">
        <v>290</v>
      </c>
      <c r="C308" s="47" t="s">
        <v>250</v>
      </c>
      <c r="D308" s="47" t="s">
        <v>397</v>
      </c>
      <c r="E308">
        <v>32.44117288188199</v>
      </c>
      <c r="F308">
        <v>34.230482118999745</v>
      </c>
      <c r="G308">
        <v>38.033076156173948</v>
      </c>
      <c r="H308">
        <v>43.031226464454086</v>
      </c>
      <c r="I308">
        <v>38.832630263699315</v>
      </c>
    </row>
    <row r="309" spans="1:9" x14ac:dyDescent="0.55000000000000004">
      <c r="A309" s="47" t="str">
        <f t="shared" si="4"/>
        <v>n2</v>
      </c>
      <c r="B309" s="47" t="s">
        <v>290</v>
      </c>
      <c r="C309" s="47" t="s">
        <v>251</v>
      </c>
      <c r="D309" s="47" t="s">
        <v>396</v>
      </c>
      <c r="E309">
        <v>34.019363011556685</v>
      </c>
      <c r="F309">
        <v>31.554675864987832</v>
      </c>
      <c r="G309">
        <v>35.196184084929286</v>
      </c>
      <c r="H309">
        <v>41.619763787488679</v>
      </c>
      <c r="I309">
        <v>40.374294661352707</v>
      </c>
    </row>
    <row r="310" spans="1:9" x14ac:dyDescent="0.55000000000000004">
      <c r="A310" s="47" t="str">
        <f t="shared" si="4"/>
        <v>n2</v>
      </c>
      <c r="B310" s="47" t="s">
        <v>290</v>
      </c>
      <c r="C310" s="47" t="s">
        <v>251</v>
      </c>
      <c r="D310" s="47" t="s">
        <v>397</v>
      </c>
      <c r="E310">
        <v>34.703792377526192</v>
      </c>
      <c r="F310">
        <v>35.028572186364762</v>
      </c>
      <c r="G310">
        <v>40.881067082001906</v>
      </c>
      <c r="H310">
        <v>43.589292981107228</v>
      </c>
      <c r="I310">
        <v>41.096472929143303</v>
      </c>
    </row>
    <row r="311" spans="1:9" x14ac:dyDescent="0.55000000000000004">
      <c r="A311" s="47" t="str">
        <f t="shared" si="4"/>
        <v>n2</v>
      </c>
      <c r="B311" s="47" t="s">
        <v>290</v>
      </c>
      <c r="C311" s="47" t="s">
        <v>252</v>
      </c>
      <c r="D311" s="47" t="s">
        <v>396</v>
      </c>
      <c r="E311">
        <v>35.603915640404225</v>
      </c>
      <c r="F311">
        <v>32.672444719883508</v>
      </c>
      <c r="G311">
        <v>36.373350602959633</v>
      </c>
      <c r="H311">
        <v>42.836474981903315</v>
      </c>
      <c r="I311">
        <v>41.064942031161564</v>
      </c>
    </row>
    <row r="312" spans="1:9" x14ac:dyDescent="0.55000000000000004">
      <c r="A312" s="47" t="str">
        <f t="shared" si="4"/>
        <v>n2</v>
      </c>
      <c r="B312" s="47" t="s">
        <v>290</v>
      </c>
      <c r="C312" s="47" t="s">
        <v>252</v>
      </c>
      <c r="D312" s="47" t="s">
        <v>397</v>
      </c>
      <c r="E312">
        <v>35.63675102881529</v>
      </c>
      <c r="F312">
        <v>35.699753682502731</v>
      </c>
      <c r="G312">
        <v>42.135361848693265</v>
      </c>
      <c r="H312">
        <v>44.791951164250698</v>
      </c>
      <c r="I312">
        <v>41.853257493269375</v>
      </c>
    </row>
    <row r="313" spans="1:9" x14ac:dyDescent="0.55000000000000004">
      <c r="A313" s="47" t="str">
        <f t="shared" si="4"/>
        <v>n2</v>
      </c>
      <c r="B313" s="47" t="s">
        <v>290</v>
      </c>
      <c r="C313" s="47" t="s">
        <v>253</v>
      </c>
      <c r="D313" s="47" t="s">
        <v>396</v>
      </c>
      <c r="E313">
        <v>32.955853834565254</v>
      </c>
      <c r="F313">
        <v>31.710912284414345</v>
      </c>
      <c r="G313">
        <v>34.874904423517791</v>
      </c>
      <c r="H313">
        <v>42.366045221048239</v>
      </c>
      <c r="I313">
        <v>38.511205434883017</v>
      </c>
    </row>
    <row r="314" spans="1:9" x14ac:dyDescent="0.55000000000000004">
      <c r="A314" s="47" t="str">
        <f t="shared" si="4"/>
        <v>n2</v>
      </c>
      <c r="B314" s="47" t="s">
        <v>290</v>
      </c>
      <c r="C314" s="47" t="s">
        <v>253</v>
      </c>
      <c r="D314" s="47" t="s">
        <v>397</v>
      </c>
      <c r="E314">
        <v>33.089208241808635</v>
      </c>
      <c r="F314">
        <v>34.339043143230001</v>
      </c>
      <c r="G314">
        <v>38.695112105808917</v>
      </c>
      <c r="H314">
        <v>43.821017795177468</v>
      </c>
      <c r="I314">
        <v>38.775950456976922</v>
      </c>
    </row>
    <row r="315" spans="1:9" x14ac:dyDescent="0.55000000000000004">
      <c r="A315" s="47" t="str">
        <f t="shared" si="4"/>
        <v>n2</v>
      </c>
      <c r="B315" s="47" t="s">
        <v>291</v>
      </c>
      <c r="C315" s="47" t="s">
        <v>250</v>
      </c>
      <c r="D315" s="47" t="s">
        <v>396</v>
      </c>
      <c r="E315">
        <v>32.940433180106353</v>
      </c>
      <c r="F315">
        <v>31.25176689121669</v>
      </c>
      <c r="G315">
        <v>34.421941997907339</v>
      </c>
      <c r="H315">
        <v>42.079434641836841</v>
      </c>
      <c r="I315">
        <v>38.948859582172382</v>
      </c>
    </row>
    <row r="316" spans="1:9" x14ac:dyDescent="0.55000000000000004">
      <c r="A316" s="47" t="str">
        <f t="shared" si="4"/>
        <v>n2</v>
      </c>
      <c r="B316" s="47" t="s">
        <v>291</v>
      </c>
      <c r="C316" s="47" t="s">
        <v>250</v>
      </c>
      <c r="D316" s="47" t="s">
        <v>397</v>
      </c>
      <c r="E316">
        <v>33.089736913906826</v>
      </c>
      <c r="F316">
        <v>34.914818027016544</v>
      </c>
      <c r="G316">
        <v>38.793433536345368</v>
      </c>
      <c r="H316">
        <v>43.891506881576319</v>
      </c>
      <c r="I316">
        <v>39.608972332145925</v>
      </c>
    </row>
    <row r="317" spans="1:9" x14ac:dyDescent="0.55000000000000004">
      <c r="A317" s="47" t="str">
        <f t="shared" si="4"/>
        <v>n2</v>
      </c>
      <c r="B317" s="47" t="s">
        <v>291</v>
      </c>
      <c r="C317" s="47" t="s">
        <v>251</v>
      </c>
      <c r="D317" s="47" t="s">
        <v>396</v>
      </c>
      <c r="E317">
        <v>34.842858947318916</v>
      </c>
      <c r="F317">
        <v>32.290605325715092</v>
      </c>
      <c r="G317">
        <v>36.010730434169233</v>
      </c>
      <c r="H317">
        <v>42.481097402979117</v>
      </c>
      <c r="I317">
        <v>41.289713013320167</v>
      </c>
    </row>
    <row r="318" spans="1:9" x14ac:dyDescent="0.55000000000000004">
      <c r="A318" s="47" t="str">
        <f t="shared" si="4"/>
        <v>n2</v>
      </c>
      <c r="B318" s="47" t="s">
        <v>291</v>
      </c>
      <c r="C318" s="47" t="s">
        <v>251</v>
      </c>
      <c r="D318" s="47" t="s">
        <v>397</v>
      </c>
      <c r="E318">
        <v>35.397590705745429</v>
      </c>
      <c r="F318">
        <v>35.72886351356118</v>
      </c>
      <c r="G318">
        <v>41.698361505872391</v>
      </c>
      <c r="H318">
        <v>44.460730265815485</v>
      </c>
      <c r="I318">
        <v>41.918073747398864</v>
      </c>
    </row>
    <row r="319" spans="1:9" x14ac:dyDescent="0.55000000000000004">
      <c r="A319" s="47" t="str">
        <f t="shared" si="4"/>
        <v>n2</v>
      </c>
      <c r="B319" s="47" t="s">
        <v>291</v>
      </c>
      <c r="C319" s="47" t="s">
        <v>252</v>
      </c>
      <c r="D319" s="47" t="s">
        <v>396</v>
      </c>
      <c r="E319">
        <v>36.329748426722297</v>
      </c>
      <c r="F319">
        <v>33.367893868625643</v>
      </c>
      <c r="G319">
        <v>37.113517794740801</v>
      </c>
      <c r="H319">
        <v>43.773285651472179</v>
      </c>
      <c r="I319">
        <v>41.85372791255817</v>
      </c>
    </row>
    <row r="320" spans="1:9" x14ac:dyDescent="0.55000000000000004">
      <c r="A320" s="47" t="str">
        <f t="shared" si="4"/>
        <v>n2</v>
      </c>
      <c r="B320" s="47" t="s">
        <v>291</v>
      </c>
      <c r="C320" s="47" t="s">
        <v>252</v>
      </c>
      <c r="D320" s="47" t="s">
        <v>397</v>
      </c>
      <c r="E320">
        <v>36.349201069375383</v>
      </c>
      <c r="F320">
        <v>36.413463272316868</v>
      </c>
      <c r="G320">
        <v>42.977732137551584</v>
      </c>
      <c r="H320">
        <v>45.68743199520334</v>
      </c>
      <c r="I320">
        <v>42.689987950951696</v>
      </c>
    </row>
    <row r="321" spans="1:9" x14ac:dyDescent="0.55000000000000004">
      <c r="A321" s="47" t="str">
        <f t="shared" si="4"/>
        <v>n2</v>
      </c>
      <c r="B321" s="47" t="s">
        <v>291</v>
      </c>
      <c r="C321" s="47" t="s">
        <v>253</v>
      </c>
      <c r="D321" s="47" t="s">
        <v>396</v>
      </c>
      <c r="E321">
        <v>33.527719912061045</v>
      </c>
      <c r="F321">
        <v>32.278512975699215</v>
      </c>
      <c r="G321">
        <v>35.502880524812198</v>
      </c>
      <c r="H321">
        <v>43.156349583230465</v>
      </c>
      <c r="I321">
        <v>39.208197303048472</v>
      </c>
    </row>
    <row r="322" spans="1:9" x14ac:dyDescent="0.55000000000000004">
      <c r="A322" s="47" t="str">
        <f t="shared" si="4"/>
        <v>n2</v>
      </c>
      <c r="B322" s="47" t="s">
        <v>291</v>
      </c>
      <c r="C322" s="47" t="s">
        <v>253</v>
      </c>
      <c r="D322" s="47" t="s">
        <v>397</v>
      </c>
      <c r="E322">
        <v>33.73311025939978</v>
      </c>
      <c r="F322">
        <v>34.969776523925411</v>
      </c>
      <c r="G322">
        <v>39.397756543172555</v>
      </c>
      <c r="H322">
        <v>44.66785220477216</v>
      </c>
      <c r="I322">
        <v>39.533997020018042</v>
      </c>
    </row>
    <row r="323" spans="1:9" x14ac:dyDescent="0.55000000000000004">
      <c r="A323" s="47" t="str">
        <f t="shared" si="4"/>
        <v>n2</v>
      </c>
      <c r="B323" s="47" t="s">
        <v>292</v>
      </c>
      <c r="C323" s="47" t="s">
        <v>250</v>
      </c>
      <c r="D323" s="47" t="s">
        <v>396</v>
      </c>
      <c r="E323">
        <v>33.637001375515823</v>
      </c>
      <c r="F323">
        <v>31.890593221175891</v>
      </c>
      <c r="G323">
        <v>35.121800641907384</v>
      </c>
      <c r="H323">
        <v>42.906206524882734</v>
      </c>
      <c r="I323">
        <v>39.789116561445582</v>
      </c>
    </row>
    <row r="324" spans="1:9" x14ac:dyDescent="0.55000000000000004">
      <c r="A324" s="47" t="str">
        <f t="shared" si="4"/>
        <v>n2</v>
      </c>
      <c r="B324" s="47" t="s">
        <v>292</v>
      </c>
      <c r="C324" s="47" t="s">
        <v>250</v>
      </c>
      <c r="D324" s="47" t="s">
        <v>397</v>
      </c>
      <c r="E324">
        <v>33.741698759684454</v>
      </c>
      <c r="F324">
        <v>35.596048718183845</v>
      </c>
      <c r="G324">
        <v>39.558082539413824</v>
      </c>
      <c r="H324">
        <v>44.745654009256327</v>
      </c>
      <c r="I324">
        <v>40.399295885130712</v>
      </c>
    </row>
    <row r="325" spans="1:9" x14ac:dyDescent="0.55000000000000004">
      <c r="A325" s="47" t="str">
        <f t="shared" ref="A325:A386" si="5">A324</f>
        <v>n2</v>
      </c>
      <c r="B325" s="47" t="s">
        <v>292</v>
      </c>
      <c r="C325" s="47" t="s">
        <v>251</v>
      </c>
      <c r="D325" s="47" t="s">
        <v>396</v>
      </c>
      <c r="E325">
        <v>35.618348600383264</v>
      </c>
      <c r="F325">
        <v>32.979602609953091</v>
      </c>
      <c r="G325">
        <v>36.795304770571015</v>
      </c>
      <c r="H325">
        <v>43.336446955642558</v>
      </c>
      <c r="I325">
        <v>42.18303852149684</v>
      </c>
    </row>
    <row r="326" spans="1:9" x14ac:dyDescent="0.55000000000000004">
      <c r="A326" s="47" t="str">
        <f t="shared" si="5"/>
        <v>n2</v>
      </c>
      <c r="B326" s="47" t="s">
        <v>292</v>
      </c>
      <c r="C326" s="47" t="s">
        <v>251</v>
      </c>
      <c r="D326" s="47" t="s">
        <v>397</v>
      </c>
      <c r="E326">
        <v>36.098327017246859</v>
      </c>
      <c r="F326">
        <v>36.436157754029558</v>
      </c>
      <c r="G326">
        <v>42.523828873981586</v>
      </c>
      <c r="H326">
        <v>45.340881923370837</v>
      </c>
      <c r="I326">
        <v>42.747890573836983</v>
      </c>
    </row>
    <row r="327" spans="1:9" x14ac:dyDescent="0.55000000000000004">
      <c r="A327" s="47" t="str">
        <f t="shared" si="5"/>
        <v>n2</v>
      </c>
      <c r="B327" s="47" t="s">
        <v>292</v>
      </c>
      <c r="C327" s="47" t="s">
        <v>252</v>
      </c>
      <c r="D327" s="47" t="s">
        <v>396</v>
      </c>
      <c r="E327">
        <v>37.051276295277397</v>
      </c>
      <c r="F327">
        <v>34.038663506507248</v>
      </c>
      <c r="G327">
        <v>37.854629918527138</v>
      </c>
      <c r="H327">
        <v>44.696852321329899</v>
      </c>
      <c r="I327">
        <v>42.65986549571474</v>
      </c>
    </row>
    <row r="328" spans="1:9" x14ac:dyDescent="0.55000000000000004">
      <c r="A328" s="47" t="str">
        <f t="shared" si="5"/>
        <v>n2</v>
      </c>
      <c r="B328" s="47" t="s">
        <v>292</v>
      </c>
      <c r="C328" s="47" t="s">
        <v>252</v>
      </c>
      <c r="D328" s="47" t="s">
        <v>397</v>
      </c>
      <c r="E328">
        <v>37.064899923112193</v>
      </c>
      <c r="F328">
        <v>37.078276077411815</v>
      </c>
      <c r="G328">
        <v>43.728712921968437</v>
      </c>
      <c r="H328">
        <v>46.578607527077843</v>
      </c>
      <c r="I328">
        <v>43.500618382198574</v>
      </c>
    </row>
    <row r="329" spans="1:9" x14ac:dyDescent="0.55000000000000004">
      <c r="A329" s="47" t="str">
        <f t="shared" si="5"/>
        <v>n2</v>
      </c>
      <c r="B329" s="47" t="s">
        <v>292</v>
      </c>
      <c r="C329" s="47" t="s">
        <v>253</v>
      </c>
      <c r="D329" s="47" t="s">
        <v>396</v>
      </c>
      <c r="E329">
        <v>34.19143996520063</v>
      </c>
      <c r="F329">
        <v>32.917503530490606</v>
      </c>
      <c r="G329">
        <v>36.205701170246535</v>
      </c>
      <c r="H329">
        <v>44.010679514219539</v>
      </c>
      <c r="I329">
        <v>39.984368986233093</v>
      </c>
    </row>
    <row r="330" spans="1:9" x14ac:dyDescent="0.55000000000000004">
      <c r="A330" s="47" t="str">
        <f t="shared" si="5"/>
        <v>n2</v>
      </c>
      <c r="B330" s="47" t="s">
        <v>292</v>
      </c>
      <c r="C330" s="47" t="s">
        <v>253</v>
      </c>
      <c r="D330" s="47" t="s">
        <v>397</v>
      </c>
      <c r="E330">
        <v>34.358959974337139</v>
      </c>
      <c r="F330">
        <v>35.699257066674726</v>
      </c>
      <c r="G330">
        <v>40.208545334844892</v>
      </c>
      <c r="H330">
        <v>45.547750224600406</v>
      </c>
      <c r="I330">
        <v>40.299348268445598</v>
      </c>
    </row>
    <row r="331" spans="1:9" x14ac:dyDescent="0.55000000000000004">
      <c r="A331" s="47" t="str">
        <f t="shared" si="5"/>
        <v>n2</v>
      </c>
      <c r="B331" s="47" t="s">
        <v>293</v>
      </c>
      <c r="C331" s="47" t="s">
        <v>250</v>
      </c>
      <c r="D331" s="47" t="s">
        <v>396</v>
      </c>
      <c r="E331">
        <v>34.522696011004129</v>
      </c>
      <c r="F331">
        <v>32.730303248333513</v>
      </c>
      <c r="G331">
        <v>36.046591471801925</v>
      </c>
      <c r="H331">
        <v>44.035968257327269</v>
      </c>
      <c r="I331">
        <v>40.836802313688146</v>
      </c>
    </row>
    <row r="332" spans="1:9" x14ac:dyDescent="0.55000000000000004">
      <c r="A332" s="47" t="str">
        <f t="shared" si="5"/>
        <v>n2</v>
      </c>
      <c r="B332" s="47" t="s">
        <v>293</v>
      </c>
      <c r="C332" s="47" t="s">
        <v>250</v>
      </c>
      <c r="D332" s="47" t="s">
        <v>397</v>
      </c>
      <c r="E332">
        <v>34.656052349545611</v>
      </c>
      <c r="F332">
        <v>36.462224893309354</v>
      </c>
      <c r="G332">
        <v>40.516485936585198</v>
      </c>
      <c r="H332">
        <v>45.876863974417766</v>
      </c>
      <c r="I332">
        <v>41.473049511515534</v>
      </c>
    </row>
    <row r="333" spans="1:9" x14ac:dyDescent="0.55000000000000004">
      <c r="A333" s="47" t="str">
        <f t="shared" si="5"/>
        <v>n2</v>
      </c>
      <c r="B333" s="47" t="s">
        <v>293</v>
      </c>
      <c r="C333" s="47" t="s">
        <v>251</v>
      </c>
      <c r="D333" s="47" t="s">
        <v>396</v>
      </c>
      <c r="E333">
        <v>36.55621401615349</v>
      </c>
      <c r="F333">
        <v>33.84798730293091</v>
      </c>
      <c r="G333">
        <v>37.764160575600464</v>
      </c>
      <c r="H333">
        <v>44.477537332910103</v>
      </c>
      <c r="I333">
        <v>43.293758544069419</v>
      </c>
    </row>
    <row r="334" spans="1:9" x14ac:dyDescent="0.55000000000000004">
      <c r="A334" s="47" t="str">
        <f t="shared" si="5"/>
        <v>n2</v>
      </c>
      <c r="B334" s="47" t="s">
        <v>293</v>
      </c>
      <c r="C334" s="47" t="s">
        <v>251</v>
      </c>
      <c r="D334" s="47" t="s">
        <v>397</v>
      </c>
      <c r="E334">
        <v>37.069643536839138</v>
      </c>
      <c r="F334">
        <v>37.468602602899168</v>
      </c>
      <c r="G334">
        <v>43.813745305258706</v>
      </c>
      <c r="H334">
        <v>46.609082467463764</v>
      </c>
      <c r="I334">
        <v>43.924310344584349</v>
      </c>
    </row>
    <row r="335" spans="1:9" x14ac:dyDescent="0.55000000000000004">
      <c r="A335" s="47" t="str">
        <f t="shared" si="5"/>
        <v>n2</v>
      </c>
      <c r="B335" s="47" t="s">
        <v>293</v>
      </c>
      <c r="C335" s="47" t="s">
        <v>252</v>
      </c>
      <c r="D335" s="47" t="s">
        <v>396</v>
      </c>
      <c r="E335">
        <v>38.026872077028884</v>
      </c>
      <c r="F335">
        <v>34.93493429266745</v>
      </c>
      <c r="G335">
        <v>38.851378774732829</v>
      </c>
      <c r="H335">
        <v>45.8737634818185</v>
      </c>
      <c r="I335">
        <v>43.783140831658031</v>
      </c>
    </row>
    <row r="336" spans="1:9" x14ac:dyDescent="0.55000000000000004">
      <c r="A336" s="47" t="str">
        <f t="shared" si="5"/>
        <v>n2</v>
      </c>
      <c r="B336" s="47" t="s">
        <v>293</v>
      </c>
      <c r="C336" s="47" t="s">
        <v>252</v>
      </c>
      <c r="D336" s="47" t="s">
        <v>397</v>
      </c>
      <c r="E336">
        <v>38.020568252288747</v>
      </c>
      <c r="F336">
        <v>38.046377628973502</v>
      </c>
      <c r="G336">
        <v>44.855569939386619</v>
      </c>
      <c r="H336">
        <v>47.82334863632471</v>
      </c>
      <c r="I336">
        <v>44.631070550357485</v>
      </c>
    </row>
    <row r="337" spans="1:9" x14ac:dyDescent="0.55000000000000004">
      <c r="A337" s="47" t="str">
        <f t="shared" si="5"/>
        <v>n2</v>
      </c>
      <c r="B337" s="47" t="s">
        <v>293</v>
      </c>
      <c r="C337" s="47" t="s">
        <v>253</v>
      </c>
      <c r="D337" s="47" t="s">
        <v>396</v>
      </c>
      <c r="E337">
        <v>35.091733502627591</v>
      </c>
      <c r="F337">
        <v>33.784253094910596</v>
      </c>
      <c r="G337">
        <v>37.15903214474659</v>
      </c>
      <c r="H337">
        <v>45.169523083976998</v>
      </c>
      <c r="I337">
        <v>41.037195922830037</v>
      </c>
    </row>
    <row r="338" spans="1:9" x14ac:dyDescent="0.55000000000000004">
      <c r="A338" s="47" t="str">
        <f t="shared" si="5"/>
        <v>n2</v>
      </c>
      <c r="B338" s="47" t="s">
        <v>293</v>
      </c>
      <c r="C338" s="47" t="s">
        <v>253</v>
      </c>
      <c r="D338" s="47" t="s">
        <v>397</v>
      </c>
      <c r="E338">
        <v>35.236437347521807</v>
      </c>
      <c r="F338">
        <v>36.636390114424785</v>
      </c>
      <c r="G338">
        <v>41.185998330033115</v>
      </c>
      <c r="H338">
        <v>46.694087240957124</v>
      </c>
      <c r="I338">
        <v>41.30649393815721</v>
      </c>
    </row>
    <row r="339" spans="1:9" x14ac:dyDescent="0.55000000000000004">
      <c r="A339" s="47" t="str">
        <f t="shared" si="5"/>
        <v>n2</v>
      </c>
      <c r="B339" s="47" t="s">
        <v>294</v>
      </c>
      <c r="C339" s="47" t="s">
        <v>250</v>
      </c>
      <c r="D339" s="47" t="s">
        <v>396</v>
      </c>
      <c r="E339">
        <v>35.401925722145805</v>
      </c>
      <c r="F339">
        <v>33.563884005219911</v>
      </c>
      <c r="G339">
        <v>36.964632003668044</v>
      </c>
      <c r="H339">
        <v>45.157483553768557</v>
      </c>
      <c r="I339">
        <v>41.876840724673471</v>
      </c>
    </row>
    <row r="340" spans="1:9" x14ac:dyDescent="0.55000000000000004">
      <c r="A340" s="47" t="str">
        <f t="shared" si="5"/>
        <v>n2</v>
      </c>
      <c r="B340" s="47" t="s">
        <v>294</v>
      </c>
      <c r="C340" s="47" t="s">
        <v>250</v>
      </c>
      <c r="D340" s="47" t="s">
        <v>397</v>
      </c>
      <c r="E340">
        <v>35.557343116033195</v>
      </c>
      <c r="F340">
        <v>37.362472651688833</v>
      </c>
      <c r="G340">
        <v>41.592436627940607</v>
      </c>
      <c r="H340">
        <v>47.040655697966521</v>
      </c>
      <c r="I340">
        <v>42.545618445549557</v>
      </c>
    </row>
    <row r="341" spans="1:9" x14ac:dyDescent="0.55000000000000004">
      <c r="A341" s="47" t="str">
        <f t="shared" si="5"/>
        <v>n2</v>
      </c>
      <c r="B341" s="47" t="s">
        <v>294</v>
      </c>
      <c r="C341" s="47" t="s">
        <v>251</v>
      </c>
      <c r="D341" s="47" t="s">
        <v>396</v>
      </c>
      <c r="E341">
        <v>37.487233698961901</v>
      </c>
      <c r="F341">
        <v>34.710033421507426</v>
      </c>
      <c r="G341">
        <v>38.725944440447222</v>
      </c>
      <c r="H341">
        <v>45.610298583336274</v>
      </c>
      <c r="I341">
        <v>44.396371121221748</v>
      </c>
    </row>
    <row r="342" spans="1:9" x14ac:dyDescent="0.55000000000000004">
      <c r="A342" s="47" t="str">
        <f t="shared" si="5"/>
        <v>n2</v>
      </c>
      <c r="B342" s="47" t="s">
        <v>294</v>
      </c>
      <c r="C342" s="47" t="s">
        <v>251</v>
      </c>
      <c r="D342" s="47" t="s">
        <v>397</v>
      </c>
      <c r="E342">
        <v>38.060545321247609</v>
      </c>
      <c r="F342">
        <v>38.477617217225692</v>
      </c>
      <c r="G342">
        <v>44.972344422389178</v>
      </c>
      <c r="H342">
        <v>47.815577821512122</v>
      </c>
      <c r="I342">
        <v>45.111913633595513</v>
      </c>
    </row>
    <row r="343" spans="1:9" x14ac:dyDescent="0.55000000000000004">
      <c r="A343" s="47" t="str">
        <f t="shared" si="5"/>
        <v>n2</v>
      </c>
      <c r="B343" s="47" t="s">
        <v>294</v>
      </c>
      <c r="C343" s="47" t="s">
        <v>252</v>
      </c>
      <c r="D343" s="47" t="s">
        <v>396</v>
      </c>
      <c r="E343">
        <v>38.995346721687298</v>
      </c>
      <c r="F343">
        <v>35.824662956300926</v>
      </c>
      <c r="G343">
        <v>39.840852091842137</v>
      </c>
      <c r="H343">
        <v>47.042084049894783</v>
      </c>
      <c r="I343">
        <v>44.898217077557938</v>
      </c>
    </row>
    <row r="344" spans="1:9" x14ac:dyDescent="0.55000000000000004">
      <c r="A344" s="47" t="str">
        <f t="shared" si="5"/>
        <v>n2</v>
      </c>
      <c r="B344" s="47" t="s">
        <v>294</v>
      </c>
      <c r="C344" s="47" t="s">
        <v>252</v>
      </c>
      <c r="D344" s="47" t="s">
        <v>397</v>
      </c>
      <c r="E344">
        <v>38.977837147929257</v>
      </c>
      <c r="F344">
        <v>38.998975481153423</v>
      </c>
      <c r="G344">
        <v>45.979540604239425</v>
      </c>
      <c r="H344">
        <v>49.084604744068407</v>
      </c>
      <c r="I344">
        <v>45.748771220514165</v>
      </c>
    </row>
    <row r="345" spans="1:9" x14ac:dyDescent="0.55000000000000004">
      <c r="A345" s="47" t="str">
        <f t="shared" si="5"/>
        <v>n2</v>
      </c>
      <c r="B345" s="47" t="s">
        <v>294</v>
      </c>
      <c r="C345" s="47" t="s">
        <v>253</v>
      </c>
      <c r="D345" s="47" t="s">
        <v>396</v>
      </c>
      <c r="E345">
        <v>35.985455554379911</v>
      </c>
      <c r="F345">
        <v>34.644676020174231</v>
      </c>
      <c r="G345">
        <v>38.105404498994815</v>
      </c>
      <c r="H345">
        <v>46.319907941546461</v>
      </c>
      <c r="I345">
        <v>42.082337991276646</v>
      </c>
    </row>
    <row r="346" spans="1:9" x14ac:dyDescent="0.55000000000000004">
      <c r="A346" s="47" t="str">
        <f t="shared" si="5"/>
        <v>n2</v>
      </c>
      <c r="B346" s="47" t="s">
        <v>294</v>
      </c>
      <c r="C346" s="47" t="s">
        <v>253</v>
      </c>
      <c r="D346" s="47" t="s">
        <v>397</v>
      </c>
      <c r="E346">
        <v>36.070470943429186</v>
      </c>
      <c r="F346">
        <v>37.541414933164042</v>
      </c>
      <c r="G346">
        <v>42.154541181250664</v>
      </c>
      <c r="H346">
        <v>47.820525059681266</v>
      </c>
      <c r="I346">
        <v>42.29105199275125</v>
      </c>
    </row>
    <row r="347" spans="1:9" x14ac:dyDescent="0.55000000000000004">
      <c r="A347" s="47" t="str">
        <f t="shared" si="5"/>
        <v>n2</v>
      </c>
      <c r="B347" s="47" t="s">
        <v>295</v>
      </c>
      <c r="C347" s="47" t="s">
        <v>250</v>
      </c>
      <c r="D347" s="47" t="s">
        <v>396</v>
      </c>
      <c r="E347">
        <v>36.294085281980742</v>
      </c>
      <c r="F347">
        <v>34.409723302648757</v>
      </c>
      <c r="G347">
        <v>37.896173131591013</v>
      </c>
      <c r="H347">
        <v>46.295491722216347</v>
      </c>
      <c r="I347">
        <v>42.932173818173268</v>
      </c>
    </row>
    <row r="348" spans="1:9" x14ac:dyDescent="0.55000000000000004">
      <c r="A348" s="47" t="str">
        <f t="shared" si="5"/>
        <v>n2</v>
      </c>
      <c r="B348" s="47" t="s">
        <v>295</v>
      </c>
      <c r="C348" s="47" t="s">
        <v>250</v>
      </c>
      <c r="D348" s="47" t="s">
        <v>397</v>
      </c>
      <c r="E348">
        <v>36.482910447258178</v>
      </c>
      <c r="F348">
        <v>38.312097144805378</v>
      </c>
      <c r="G348">
        <v>42.706596342961937</v>
      </c>
      <c r="H348">
        <v>48.238230483781848</v>
      </c>
      <c r="I348">
        <v>43.660348847113973</v>
      </c>
    </row>
    <row r="349" spans="1:9" x14ac:dyDescent="0.55000000000000004">
      <c r="A349" s="47" t="str">
        <f t="shared" si="5"/>
        <v>n2</v>
      </c>
      <c r="B349" s="47" t="s">
        <v>295</v>
      </c>
      <c r="C349" s="47" t="s">
        <v>251</v>
      </c>
      <c r="D349" s="47" t="s">
        <v>396</v>
      </c>
      <c r="E349">
        <v>38.431944847693956</v>
      </c>
      <c r="F349">
        <v>35.584756688886543</v>
      </c>
      <c r="G349">
        <v>39.701872185659369</v>
      </c>
      <c r="H349">
        <v>46.759718087445187</v>
      </c>
      <c r="I349">
        <v>45.515198589214556</v>
      </c>
    </row>
    <row r="350" spans="1:9" x14ac:dyDescent="0.55000000000000004">
      <c r="A350" s="47" t="str">
        <f t="shared" si="5"/>
        <v>n2</v>
      </c>
      <c r="B350" s="47" t="s">
        <v>295</v>
      </c>
      <c r="C350" s="47" t="s">
        <v>251</v>
      </c>
      <c r="D350" s="47" t="s">
        <v>397</v>
      </c>
      <c r="E350">
        <v>39.06621154351685</v>
      </c>
      <c r="F350">
        <v>39.483592864247171</v>
      </c>
      <c r="G350">
        <v>46.157440347617538</v>
      </c>
      <c r="H350">
        <v>49.049507241796874</v>
      </c>
      <c r="I350">
        <v>46.312345800444398</v>
      </c>
    </row>
    <row r="351" spans="1:9" x14ac:dyDescent="0.55000000000000004">
      <c r="A351" s="47" t="str">
        <f t="shared" si="5"/>
        <v>n2</v>
      </c>
      <c r="B351" s="47" t="s">
        <v>295</v>
      </c>
      <c r="C351" s="47" t="s">
        <v>252</v>
      </c>
      <c r="D351" s="47" t="s">
        <v>396</v>
      </c>
      <c r="E351">
        <v>39.978063640531872</v>
      </c>
      <c r="F351">
        <v>36.727475864987838</v>
      </c>
      <c r="G351">
        <v>40.844876487144219</v>
      </c>
      <c r="H351">
        <v>48.227585802795709</v>
      </c>
      <c r="I351">
        <v>46.029691503544612</v>
      </c>
    </row>
    <row r="352" spans="1:9" x14ac:dyDescent="0.55000000000000004">
      <c r="A352" s="47" t="str">
        <f t="shared" si="5"/>
        <v>n2</v>
      </c>
      <c r="B352" s="47" t="s">
        <v>295</v>
      </c>
      <c r="C352" s="47" t="s">
        <v>252</v>
      </c>
      <c r="D352" s="47" t="s">
        <v>397</v>
      </c>
      <c r="E352">
        <v>39.952735756592482</v>
      </c>
      <c r="F352">
        <v>39.991935216731918</v>
      </c>
      <c r="G352">
        <v>47.107541486826797</v>
      </c>
      <c r="H352">
        <v>50.310600218671752</v>
      </c>
      <c r="I352">
        <v>46.831319256516068</v>
      </c>
    </row>
    <row r="353" spans="1:9" x14ac:dyDescent="0.55000000000000004">
      <c r="A353" s="47" t="str">
        <f t="shared" si="5"/>
        <v>n2</v>
      </c>
      <c r="B353" s="47" t="s">
        <v>295</v>
      </c>
      <c r="C353" s="47" t="s">
        <v>253</v>
      </c>
      <c r="D353" s="47" t="s">
        <v>396</v>
      </c>
      <c r="E353">
        <v>36.892320577481513</v>
      </c>
      <c r="F353">
        <v>35.517752223750577</v>
      </c>
      <c r="G353">
        <v>39.0656940937467</v>
      </c>
      <c r="H353">
        <v>47.487210223491928</v>
      </c>
      <c r="I353">
        <v>43.142849796023931</v>
      </c>
    </row>
    <row r="354" spans="1:9" x14ac:dyDescent="0.55000000000000004">
      <c r="A354" s="47" t="str">
        <f t="shared" si="5"/>
        <v>n2</v>
      </c>
      <c r="B354" s="47" t="s">
        <v>295</v>
      </c>
      <c r="C354" s="47" t="s">
        <v>253</v>
      </c>
      <c r="D354" s="47" t="s">
        <v>397</v>
      </c>
      <c r="E354">
        <v>36.914272214815604</v>
      </c>
      <c r="F354">
        <v>38.445713839099923</v>
      </c>
      <c r="G354">
        <v>43.149530479878671</v>
      </c>
      <c r="H354">
        <v>49.006409559482258</v>
      </c>
      <c r="I354">
        <v>43.32425591836256</v>
      </c>
    </row>
    <row r="355" spans="1:9" x14ac:dyDescent="0.55000000000000004">
      <c r="A355" s="47" t="str">
        <f t="shared" si="5"/>
        <v>n2</v>
      </c>
      <c r="B355" s="47" t="s">
        <v>296</v>
      </c>
      <c r="C355" s="47" t="s">
        <v>250</v>
      </c>
      <c r="D355" s="47" t="s">
        <v>396</v>
      </c>
      <c r="E355">
        <v>37.19917469050894</v>
      </c>
      <c r="F355">
        <v>35.267821140620043</v>
      </c>
      <c r="G355">
        <v>38.841214855570847</v>
      </c>
      <c r="H355">
        <v>47.449992762670618</v>
      </c>
      <c r="I355">
        <v>44.002801594187574</v>
      </c>
    </row>
    <row r="356" spans="1:9" x14ac:dyDescent="0.55000000000000004">
      <c r="A356" s="47" t="str">
        <f t="shared" si="5"/>
        <v>n2</v>
      </c>
      <c r="B356" s="47" t="s">
        <v>296</v>
      </c>
      <c r="C356" s="47" t="s">
        <v>250</v>
      </c>
      <c r="D356" s="47" t="s">
        <v>397</v>
      </c>
      <c r="E356">
        <v>37.433601873523081</v>
      </c>
      <c r="F356">
        <v>39.262310324833351</v>
      </c>
      <c r="G356">
        <v>43.80057554290552</v>
      </c>
      <c r="H356">
        <v>49.437029848928397</v>
      </c>
      <c r="I356">
        <v>44.784279655298086</v>
      </c>
    </row>
    <row r="357" spans="1:9" x14ac:dyDescent="0.55000000000000004">
      <c r="A357" s="47" t="str">
        <f t="shared" si="5"/>
        <v>n2</v>
      </c>
      <c r="B357" s="47" t="s">
        <v>296</v>
      </c>
      <c r="C357" s="47" t="s">
        <v>251</v>
      </c>
      <c r="D357" s="47" t="s">
        <v>396</v>
      </c>
      <c r="E357">
        <v>39.390347462349666</v>
      </c>
      <c r="F357">
        <v>36.472157105068248</v>
      </c>
      <c r="G357">
        <v>40.691943811236904</v>
      </c>
      <c r="H357">
        <v>47.925795845236841</v>
      </c>
      <c r="I357">
        <v>46.650240948047831</v>
      </c>
    </row>
    <row r="358" spans="1:9" x14ac:dyDescent="0.55000000000000004">
      <c r="A358" s="47" t="str">
        <f t="shared" si="5"/>
        <v>n2</v>
      </c>
      <c r="B358" s="47" t="s">
        <v>296</v>
      </c>
      <c r="C358" s="47" t="s">
        <v>251</v>
      </c>
      <c r="D358" s="47" t="s">
        <v>397</v>
      </c>
      <c r="E358">
        <v>40.089461946178538</v>
      </c>
      <c r="F358">
        <v>40.491794798434029</v>
      </c>
      <c r="G358">
        <v>47.388025797058511</v>
      </c>
      <c r="H358">
        <v>50.326111996614117</v>
      </c>
      <c r="I358">
        <v>47.562081405142315</v>
      </c>
    </row>
    <row r="359" spans="1:9" x14ac:dyDescent="0.55000000000000004">
      <c r="A359" s="47" t="str">
        <f t="shared" si="5"/>
        <v>n2</v>
      </c>
      <c r="B359" s="47" t="s">
        <v>296</v>
      </c>
      <c r="C359" s="47" t="s">
        <v>252</v>
      </c>
      <c r="D359" s="47" t="s">
        <v>396</v>
      </c>
      <c r="E359">
        <v>40.975022833562591</v>
      </c>
      <c r="F359">
        <v>37.643373018728184</v>
      </c>
      <c r="G359">
        <v>41.863451960639097</v>
      </c>
      <c r="H359">
        <v>49.430268740521285</v>
      </c>
      <c r="I359">
        <v>47.177564109618039</v>
      </c>
    </row>
    <row r="360" spans="1:9" x14ac:dyDescent="0.55000000000000004">
      <c r="A360" s="47" t="str">
        <f t="shared" si="5"/>
        <v>n2</v>
      </c>
      <c r="B360" s="47" t="s">
        <v>296</v>
      </c>
      <c r="C360" s="47" t="s">
        <v>252</v>
      </c>
      <c r="D360" s="47" t="s">
        <v>397</v>
      </c>
      <c r="E360">
        <v>40.904128607202061</v>
      </c>
      <c r="F360">
        <v>40.99251523013438</v>
      </c>
      <c r="G360">
        <v>48.22217793334039</v>
      </c>
      <c r="H360">
        <v>51.546735851585382</v>
      </c>
      <c r="I360">
        <v>47.913599255105275</v>
      </c>
    </row>
    <row r="361" spans="1:9" x14ac:dyDescent="0.55000000000000004">
      <c r="A361" s="47" t="str">
        <f t="shared" si="5"/>
        <v>n2</v>
      </c>
      <c r="B361" s="47" t="s">
        <v>296</v>
      </c>
      <c r="C361" s="47" t="s">
        <v>253</v>
      </c>
      <c r="D361" s="47" t="s">
        <v>396</v>
      </c>
      <c r="E361">
        <v>37.775957591789236</v>
      </c>
      <c r="F361">
        <v>36.513012125700982</v>
      </c>
      <c r="G361">
        <v>40.093700137551579</v>
      </c>
      <c r="H361">
        <v>48.65285208619899</v>
      </c>
      <c r="I361">
        <v>44.162889570768527</v>
      </c>
    </row>
    <row r="362" spans="1:9" x14ac:dyDescent="0.55000000000000004">
      <c r="A362" s="47" t="str">
        <f t="shared" si="5"/>
        <v>n2</v>
      </c>
      <c r="B362" s="47" t="s">
        <v>296</v>
      </c>
      <c r="C362" s="47" t="s">
        <v>253</v>
      </c>
      <c r="D362" s="47" t="s">
        <v>397</v>
      </c>
      <c r="E362">
        <v>37.808529507283183</v>
      </c>
      <c r="F362">
        <v>39.373570966035345</v>
      </c>
      <c r="G362">
        <v>44.196785515183585</v>
      </c>
      <c r="H362">
        <v>50.214239825062606</v>
      </c>
      <c r="I362">
        <v>44.385500533982295</v>
      </c>
    </row>
    <row r="363" spans="1:9" x14ac:dyDescent="0.55000000000000004">
      <c r="A363" s="47" t="str">
        <f t="shared" si="5"/>
        <v>n2</v>
      </c>
      <c r="B363" s="47" t="s">
        <v>297</v>
      </c>
      <c r="C363" s="47" t="s">
        <v>250</v>
      </c>
      <c r="D363" s="47" t="s">
        <v>396</v>
      </c>
      <c r="E363">
        <v>38.172781095474903</v>
      </c>
      <c r="F363">
        <v>36.164598375245419</v>
      </c>
      <c r="G363">
        <v>39.840183225290687</v>
      </c>
      <c r="H363">
        <v>48.60076121594031</v>
      </c>
      <c r="I363">
        <v>45.117351943161026</v>
      </c>
    </row>
    <row r="364" spans="1:9" x14ac:dyDescent="0.55000000000000004">
      <c r="A364" s="47" t="str">
        <f t="shared" si="5"/>
        <v>n2</v>
      </c>
      <c r="B364" s="47" t="s">
        <v>297</v>
      </c>
      <c r="C364" s="47" t="s">
        <v>250</v>
      </c>
      <c r="D364" s="47" t="s">
        <v>397</v>
      </c>
      <c r="E364">
        <v>38.356635035916241</v>
      </c>
      <c r="F364">
        <v>40.216017798469302</v>
      </c>
      <c r="G364">
        <v>44.888823738440379</v>
      </c>
      <c r="H364">
        <v>50.632685592823812</v>
      </c>
      <c r="I364">
        <v>45.86452350674238</v>
      </c>
    </row>
    <row r="365" spans="1:9" x14ac:dyDescent="0.55000000000000004">
      <c r="A365" s="47" t="str">
        <f t="shared" si="5"/>
        <v>n2</v>
      </c>
      <c r="B365" s="47" t="s">
        <v>297</v>
      </c>
      <c r="C365" s="47" t="s">
        <v>251</v>
      </c>
      <c r="D365" s="47" t="s">
        <v>396</v>
      </c>
      <c r="E365">
        <v>40.34875007700537</v>
      </c>
      <c r="F365">
        <v>37.359557521249954</v>
      </c>
      <c r="G365">
        <v>41.682015436814439</v>
      </c>
      <c r="H365">
        <v>49.091873603028489</v>
      </c>
      <c r="I365">
        <v>47.785283306881112</v>
      </c>
    </row>
    <row r="366" spans="1:9" x14ac:dyDescent="0.55000000000000004">
      <c r="A366" s="47" t="str">
        <f t="shared" si="5"/>
        <v>n2</v>
      </c>
      <c r="B366" s="47" t="s">
        <v>297</v>
      </c>
      <c r="C366" s="47" t="s">
        <v>251</v>
      </c>
      <c r="D366" s="47" t="s">
        <v>397</v>
      </c>
      <c r="E366">
        <v>41.138779871853657</v>
      </c>
      <c r="F366">
        <v>41.51404901350827</v>
      </c>
      <c r="G366">
        <v>48.625075510598535</v>
      </c>
      <c r="H366">
        <v>51.606868674214368</v>
      </c>
      <c r="I366">
        <v>48.820821252072093</v>
      </c>
    </row>
    <row r="367" spans="1:9" x14ac:dyDescent="0.55000000000000004">
      <c r="A367" s="47" t="str">
        <f t="shared" si="5"/>
        <v>n2</v>
      </c>
      <c r="B367" s="47" t="s">
        <v>297</v>
      </c>
      <c r="C367" s="47" t="s">
        <v>252</v>
      </c>
      <c r="D367" s="47" t="s">
        <v>396</v>
      </c>
      <c r="E367">
        <v>41.891910904195917</v>
      </c>
      <c r="F367">
        <v>38.519808753923748</v>
      </c>
      <c r="G367">
        <v>42.829872315451624</v>
      </c>
      <c r="H367">
        <v>50.661294527328096</v>
      </c>
      <c r="I367">
        <v>48.266890003409401</v>
      </c>
    </row>
    <row r="368" spans="1:9" x14ac:dyDescent="0.55000000000000004">
      <c r="A368" s="47" t="str">
        <f t="shared" si="5"/>
        <v>n2</v>
      </c>
      <c r="B368" s="47" t="s">
        <v>297</v>
      </c>
      <c r="C368" s="47" t="s">
        <v>252</v>
      </c>
      <c r="D368" s="47" t="s">
        <v>397</v>
      </c>
      <c r="E368">
        <v>41.871512605603172</v>
      </c>
      <c r="F368">
        <v>41.989144536380635</v>
      </c>
      <c r="G368">
        <v>49.370101390893382</v>
      </c>
      <c r="H368">
        <v>52.790727068975663</v>
      </c>
      <c r="I368">
        <v>49.037459134012863</v>
      </c>
    </row>
    <row r="369" spans="1:9" x14ac:dyDescent="0.55000000000000004">
      <c r="A369" s="47" t="str">
        <f t="shared" si="5"/>
        <v>n2</v>
      </c>
      <c r="B369" s="47" t="s">
        <v>297</v>
      </c>
      <c r="C369" s="47" t="s">
        <v>253</v>
      </c>
      <c r="D369" s="47" t="s">
        <v>396</v>
      </c>
      <c r="E369">
        <v>38.574233517911097</v>
      </c>
      <c r="F369">
        <v>37.353796296688188</v>
      </c>
      <c r="G369">
        <v>41.026088735583542</v>
      </c>
      <c r="H369">
        <v>49.775665625036744</v>
      </c>
      <c r="I369">
        <v>45.17631573378479</v>
      </c>
    </row>
    <row r="370" spans="1:9" x14ac:dyDescent="0.55000000000000004">
      <c r="A370" s="47" t="str">
        <f t="shared" si="5"/>
        <v>n2</v>
      </c>
      <c r="B370" s="47" t="s">
        <v>297</v>
      </c>
      <c r="C370" s="47" t="s">
        <v>253</v>
      </c>
      <c r="D370" s="47" t="s">
        <v>397</v>
      </c>
      <c r="E370">
        <v>38.728445067071092</v>
      </c>
      <c r="F370">
        <v>40.331565393432797</v>
      </c>
      <c r="G370">
        <v>45.272133094628444</v>
      </c>
      <c r="H370">
        <v>51.435997485039799</v>
      </c>
      <c r="I370">
        <v>45.465439719723953</v>
      </c>
    </row>
    <row r="371" spans="1:9" x14ac:dyDescent="0.55000000000000004">
      <c r="A371" s="47" t="str">
        <f t="shared" si="5"/>
        <v>n2</v>
      </c>
      <c r="B371" s="47" t="s">
        <v>298</v>
      </c>
      <c r="C371" s="47" t="s">
        <v>250</v>
      </c>
      <c r="D371" s="47" t="s">
        <v>396</v>
      </c>
      <c r="E371">
        <v>39.152221830337375</v>
      </c>
      <c r="F371">
        <v>37.088222805346874</v>
      </c>
      <c r="G371">
        <v>40.895890281334133</v>
      </c>
      <c r="H371">
        <v>49.755881829475229</v>
      </c>
      <c r="I371">
        <v>46.263786024602531</v>
      </c>
    </row>
    <row r="372" spans="1:9" x14ac:dyDescent="0.55000000000000004">
      <c r="A372" s="47" t="str">
        <f t="shared" si="5"/>
        <v>n2</v>
      </c>
      <c r="B372" s="47" t="s">
        <v>298</v>
      </c>
      <c r="C372" s="47" t="s">
        <v>250</v>
      </c>
      <c r="D372" s="47" t="s">
        <v>397</v>
      </c>
      <c r="E372">
        <v>39.293749974018041</v>
      </c>
      <c r="F372">
        <v>41.198560479667059</v>
      </c>
      <c r="G372">
        <v>45.985530663845104</v>
      </c>
      <c r="H372">
        <v>51.869724399299308</v>
      </c>
      <c r="I372">
        <v>46.985068363371305</v>
      </c>
    </row>
    <row r="373" spans="1:9" x14ac:dyDescent="0.55000000000000004">
      <c r="A373" s="47" t="str">
        <f t="shared" si="5"/>
        <v>n2</v>
      </c>
      <c r="B373" s="47" t="s">
        <v>298</v>
      </c>
      <c r="C373" s="47" t="s">
        <v>251</v>
      </c>
      <c r="D373" s="47" t="s">
        <v>396</v>
      </c>
      <c r="E373">
        <v>41.549538085329004</v>
      </c>
      <c r="F373">
        <v>38.425301308503506</v>
      </c>
      <c r="G373">
        <v>42.871456813741048</v>
      </c>
      <c r="H373">
        <v>50.445619873264441</v>
      </c>
      <c r="I373">
        <v>49.192631411138152</v>
      </c>
    </row>
    <row r="374" spans="1:9" x14ac:dyDescent="0.55000000000000004">
      <c r="A374" s="47" t="str">
        <f t="shared" si="5"/>
        <v>n2</v>
      </c>
      <c r="B374" s="47" t="s">
        <v>298</v>
      </c>
      <c r="C374" s="47" t="s">
        <v>251</v>
      </c>
      <c r="D374" s="47" t="s">
        <v>397</v>
      </c>
      <c r="E374">
        <v>42.143867130344823</v>
      </c>
      <c r="F374">
        <v>42.528304707085674</v>
      </c>
      <c r="G374">
        <v>49.813065139632499</v>
      </c>
      <c r="H374">
        <v>52.867708356787638</v>
      </c>
      <c r="I374">
        <v>50.013593267731814</v>
      </c>
    </row>
    <row r="375" spans="1:9" x14ac:dyDescent="0.55000000000000004">
      <c r="A375" s="47" t="str">
        <f t="shared" si="5"/>
        <v>n2</v>
      </c>
      <c r="B375" s="47" t="s">
        <v>298</v>
      </c>
      <c r="C375" s="47" t="s">
        <v>252</v>
      </c>
      <c r="D375" s="47" t="s">
        <v>396</v>
      </c>
      <c r="E375">
        <v>42.788438864452075</v>
      </c>
      <c r="F375">
        <v>39.372940357029492</v>
      </c>
      <c r="G375">
        <v>43.78414153402764</v>
      </c>
      <c r="H375">
        <v>51.901295736572777</v>
      </c>
      <c r="I375">
        <v>49.32073886999445</v>
      </c>
    </row>
    <row r="376" spans="1:9" x14ac:dyDescent="0.55000000000000004">
      <c r="A376" s="47" t="str">
        <f t="shared" si="5"/>
        <v>n2</v>
      </c>
      <c r="B376" s="47" t="s">
        <v>298</v>
      </c>
      <c r="C376" s="47" t="s">
        <v>252</v>
      </c>
      <c r="D376" s="47" t="s">
        <v>397</v>
      </c>
      <c r="E376">
        <v>42.894501715750245</v>
      </c>
      <c r="F376">
        <v>43.015007585793398</v>
      </c>
      <c r="G376">
        <v>50.57629321313442</v>
      </c>
      <c r="H376">
        <v>54.080490336354771</v>
      </c>
      <c r="I376">
        <v>50.235523965247658</v>
      </c>
    </row>
    <row r="377" spans="1:9" x14ac:dyDescent="0.55000000000000004">
      <c r="A377" s="47" t="str">
        <f t="shared" si="5"/>
        <v>n2</v>
      </c>
      <c r="B377" s="47" t="s">
        <v>298</v>
      </c>
      <c r="C377" s="47" t="s">
        <v>253</v>
      </c>
      <c r="D377" s="47" t="s">
        <v>396</v>
      </c>
      <c r="E377">
        <v>39.444887732044819</v>
      </c>
      <c r="F377">
        <v>38.22307633054703</v>
      </c>
      <c r="G377">
        <v>41.972841928543716</v>
      </c>
      <c r="H377">
        <v>50.910038820113101</v>
      </c>
      <c r="I377">
        <v>46.195204063062107</v>
      </c>
    </row>
    <row r="378" spans="1:9" x14ac:dyDescent="0.55000000000000004">
      <c r="A378" s="47" t="str">
        <f t="shared" si="5"/>
        <v>n2</v>
      </c>
      <c r="B378" s="47" t="s">
        <v>298</v>
      </c>
      <c r="C378" s="47" t="s">
        <v>253</v>
      </c>
      <c r="D378" s="47" t="s">
        <v>397</v>
      </c>
      <c r="E378">
        <v>39.650716366085391</v>
      </c>
      <c r="F378">
        <v>41.256631101571521</v>
      </c>
      <c r="G378">
        <v>46.285638469620245</v>
      </c>
      <c r="H378">
        <v>52.650372685849995</v>
      </c>
      <c r="I378">
        <v>46.536293924385269</v>
      </c>
    </row>
    <row r="379" spans="1:9" x14ac:dyDescent="0.55000000000000004">
      <c r="A379" s="47" t="str">
        <f t="shared" si="5"/>
        <v>n2</v>
      </c>
      <c r="B379" s="47" t="s">
        <v>299</v>
      </c>
      <c r="C379" s="47" t="s">
        <v>250</v>
      </c>
      <c r="D379" s="47" t="s">
        <v>396</v>
      </c>
      <c r="E379">
        <v>40.080441218448371</v>
      </c>
      <c r="F379">
        <v>37.949548026663848</v>
      </c>
      <c r="G379">
        <v>41.846161345889328</v>
      </c>
      <c r="H379">
        <v>50.970988400992255</v>
      </c>
      <c r="I379">
        <v>47.42947937784362</v>
      </c>
    </row>
    <row r="380" spans="1:9" x14ac:dyDescent="0.55000000000000004">
      <c r="A380" s="47" t="str">
        <f t="shared" si="5"/>
        <v>n2</v>
      </c>
      <c r="B380" s="47" t="s">
        <v>299</v>
      </c>
      <c r="C380" s="47" t="s">
        <v>250</v>
      </c>
      <c r="D380" s="47" t="s">
        <v>397</v>
      </c>
      <c r="E380">
        <v>40.249860452627004</v>
      </c>
      <c r="F380">
        <v>42.185662539178693</v>
      </c>
      <c r="G380">
        <v>47.088462055937654</v>
      </c>
      <c r="H380">
        <v>53.097351034615201</v>
      </c>
      <c r="I380">
        <v>48.119817848787321</v>
      </c>
    </row>
    <row r="381" spans="1:9" x14ac:dyDescent="0.55000000000000004">
      <c r="A381" s="47" t="str">
        <f t="shared" si="5"/>
        <v>n2</v>
      </c>
      <c r="B381" s="47" t="s">
        <v>299</v>
      </c>
      <c r="C381" s="47" t="s">
        <v>251</v>
      </c>
      <c r="D381" s="47" t="s">
        <v>396</v>
      </c>
      <c r="E381">
        <v>42.762151842838499</v>
      </c>
      <c r="F381">
        <v>39.512532458646362</v>
      </c>
      <c r="G381">
        <v>44.081323260325185</v>
      </c>
      <c r="H381">
        <v>51.745097628704784</v>
      </c>
      <c r="I381">
        <v>50.577074002751033</v>
      </c>
    </row>
    <row r="382" spans="1:9" x14ac:dyDescent="0.55000000000000004">
      <c r="A382" s="47" t="str">
        <f t="shared" si="5"/>
        <v>n2</v>
      </c>
      <c r="B382" s="47" t="s">
        <v>299</v>
      </c>
      <c r="C382" s="47" t="s">
        <v>251</v>
      </c>
      <c r="D382" s="47" t="s">
        <v>397</v>
      </c>
      <c r="E382">
        <v>43.141974616207577</v>
      </c>
      <c r="F382">
        <v>43.535516958346555</v>
      </c>
      <c r="G382">
        <v>50.992804840687057</v>
      </c>
      <c r="H382">
        <v>54.119792208231942</v>
      </c>
      <c r="I382">
        <v>51.198082144393894</v>
      </c>
    </row>
    <row r="383" spans="1:9" x14ac:dyDescent="0.55000000000000004">
      <c r="A383" s="47" t="str">
        <f t="shared" si="5"/>
        <v>n2</v>
      </c>
      <c r="B383" s="47" t="s">
        <v>299</v>
      </c>
      <c r="C383" s="47" t="s">
        <v>252</v>
      </c>
      <c r="D383" s="47" t="s">
        <v>396</v>
      </c>
      <c r="E383">
        <v>43.718336025582246</v>
      </c>
      <c r="F383">
        <v>40.235774641131457</v>
      </c>
      <c r="G383">
        <v>44.752628736288941</v>
      </c>
      <c r="H383">
        <v>53.075546996790479</v>
      </c>
      <c r="I383">
        <v>50.329540427232871</v>
      </c>
    </row>
    <row r="384" spans="1:9" x14ac:dyDescent="0.55000000000000004">
      <c r="A384" s="47" t="str">
        <f t="shared" si="5"/>
        <v>n2</v>
      </c>
      <c r="B384" s="47" t="s">
        <v>299</v>
      </c>
      <c r="C384" s="47" t="s">
        <v>252</v>
      </c>
      <c r="D384" s="47" t="s">
        <v>397</v>
      </c>
      <c r="E384">
        <v>43.904080051728798</v>
      </c>
      <c r="F384">
        <v>44.046552624413643</v>
      </c>
      <c r="G384">
        <v>51.781408643318173</v>
      </c>
      <c r="H384">
        <v>55.404877307280834</v>
      </c>
      <c r="I384">
        <v>51.428016137504564</v>
      </c>
    </row>
    <row r="385" spans="1:9" x14ac:dyDescent="0.55000000000000004">
      <c r="A385" s="47" t="str">
        <f t="shared" si="5"/>
        <v>n2</v>
      </c>
      <c r="B385" s="47" t="s">
        <v>299</v>
      </c>
      <c r="C385" s="47" t="s">
        <v>253</v>
      </c>
      <c r="D385" s="47" t="s">
        <v>396</v>
      </c>
      <c r="E385">
        <v>40.379074374257868</v>
      </c>
      <c r="F385">
        <v>39.12832639932283</v>
      </c>
      <c r="G385">
        <v>42.966898966599658</v>
      </c>
      <c r="H385">
        <v>52.115758520556327</v>
      </c>
      <c r="I385">
        <v>47.289260734313835</v>
      </c>
    </row>
    <row r="386" spans="1:9" x14ac:dyDescent="0.55000000000000004">
      <c r="A386" s="47" t="str">
        <f t="shared" si="5"/>
        <v>n2</v>
      </c>
      <c r="B386" s="47" t="s">
        <v>299</v>
      </c>
      <c r="C386" s="47" t="s">
        <v>253</v>
      </c>
      <c r="D386" s="47" t="s">
        <v>397</v>
      </c>
      <c r="E386">
        <v>40.517233421507434</v>
      </c>
      <c r="F386">
        <v>42.170771990265578</v>
      </c>
      <c r="G386">
        <v>47.274303082425149</v>
      </c>
      <c r="H386">
        <v>53.810540504826079</v>
      </c>
      <c r="I386">
        <v>47.564120501769374</v>
      </c>
    </row>
    <row r="387" spans="1:9" x14ac:dyDescent="0.55000000000000004">
      <c r="A387" s="47" t="s">
        <v>577</v>
      </c>
      <c r="B387" s="47" t="s">
        <v>276</v>
      </c>
      <c r="C387" s="47" t="s">
        <v>250</v>
      </c>
      <c r="D387" s="47" t="s">
        <v>396</v>
      </c>
      <c r="E387">
        <v>18.391268269230771</v>
      </c>
      <c r="F387">
        <v>17.495584615384615</v>
      </c>
      <c r="G387">
        <v>19.15818423076923</v>
      </c>
      <c r="H387">
        <v>23.656683974358977</v>
      </c>
      <c r="I387">
        <v>21.716642948717947</v>
      </c>
    </row>
    <row r="388" spans="1:9" x14ac:dyDescent="0.55000000000000004">
      <c r="A388" s="47" t="str">
        <f>A387</f>
        <v>n3</v>
      </c>
      <c r="B388" s="47" t="s">
        <v>276</v>
      </c>
      <c r="C388" s="47" t="s">
        <v>250</v>
      </c>
      <c r="D388" s="47" t="s">
        <v>397</v>
      </c>
      <c r="E388">
        <v>18.39394307692308</v>
      </c>
      <c r="F388">
        <v>19.50861230769231</v>
      </c>
      <c r="G388">
        <v>21.55948523076923</v>
      </c>
      <c r="H388">
        <v>24.542796923076924</v>
      </c>
      <c r="I388">
        <v>22.008883076923077</v>
      </c>
    </row>
    <row r="389" spans="1:9" x14ac:dyDescent="0.55000000000000004">
      <c r="A389" s="47" t="str">
        <f t="shared" ref="A389:A452" si="6">A388</f>
        <v>n3</v>
      </c>
      <c r="B389" s="47" t="s">
        <v>276</v>
      </c>
      <c r="C389" s="47" t="s">
        <v>251</v>
      </c>
      <c r="D389" s="47" t="s">
        <v>396</v>
      </c>
      <c r="E389">
        <v>19.281015384615383</v>
      </c>
      <c r="F389">
        <v>17.930203846153844</v>
      </c>
      <c r="G389">
        <v>20.01219230769231</v>
      </c>
      <c r="H389">
        <v>23.723376923076927</v>
      </c>
      <c r="I389">
        <v>22.857476923076923</v>
      </c>
    </row>
    <row r="390" spans="1:9" x14ac:dyDescent="0.55000000000000004">
      <c r="A390" s="47" t="str">
        <f t="shared" si="6"/>
        <v>n3</v>
      </c>
      <c r="B390" s="47" t="s">
        <v>276</v>
      </c>
      <c r="C390" s="47" t="s">
        <v>251</v>
      </c>
      <c r="D390" s="47" t="s">
        <v>397</v>
      </c>
      <c r="E390">
        <v>19.64221538461539</v>
      </c>
      <c r="F390">
        <v>19.88964923076923</v>
      </c>
      <c r="G390">
        <v>23.04598153846154</v>
      </c>
      <c r="H390">
        <v>24.822904615384616</v>
      </c>
      <c r="I390">
        <v>23.262464615384619</v>
      </c>
    </row>
    <row r="391" spans="1:9" x14ac:dyDescent="0.55000000000000004">
      <c r="A391" s="47" t="str">
        <f t="shared" si="6"/>
        <v>n3</v>
      </c>
      <c r="B391" s="47" t="s">
        <v>276</v>
      </c>
      <c r="C391" s="47" t="s">
        <v>252</v>
      </c>
      <c r="D391" s="47" t="s">
        <v>396</v>
      </c>
      <c r="E391">
        <v>20.562296153846155</v>
      </c>
      <c r="F391">
        <v>18.818376923076926</v>
      </c>
      <c r="G391">
        <v>20.901621923076924</v>
      </c>
      <c r="H391">
        <v>24.468284615384615</v>
      </c>
      <c r="I391">
        <v>23.75253076923077</v>
      </c>
    </row>
    <row r="392" spans="1:9" x14ac:dyDescent="0.55000000000000004">
      <c r="A392" s="47" t="str">
        <f t="shared" si="6"/>
        <v>n3</v>
      </c>
      <c r="B392" s="47" t="s">
        <v>276</v>
      </c>
      <c r="C392" s="47" t="s">
        <v>252</v>
      </c>
      <c r="D392" s="47" t="s">
        <v>397</v>
      </c>
      <c r="E392">
        <v>20.633081538461543</v>
      </c>
      <c r="F392">
        <v>20.527984615384618</v>
      </c>
      <c r="G392">
        <v>24.388055999999999</v>
      </c>
      <c r="H392">
        <v>25.683150769230771</v>
      </c>
      <c r="I392">
        <v>24.279230769230772</v>
      </c>
    </row>
    <row r="393" spans="1:9" x14ac:dyDescent="0.55000000000000004">
      <c r="A393" s="47" t="str">
        <f t="shared" si="6"/>
        <v>n3</v>
      </c>
      <c r="B393" s="47" t="s">
        <v>276</v>
      </c>
      <c r="C393" s="47" t="s">
        <v>253</v>
      </c>
      <c r="D393" s="47" t="s">
        <v>396</v>
      </c>
      <c r="E393">
        <v>18.987401923076924</v>
      </c>
      <c r="F393">
        <v>18.055315384615383</v>
      </c>
      <c r="G393">
        <v>19.934806153846154</v>
      </c>
      <c r="H393">
        <v>24.352003846153849</v>
      </c>
      <c r="I393">
        <v>22.146992307692308</v>
      </c>
    </row>
    <row r="394" spans="1:9" x14ac:dyDescent="0.55000000000000004">
      <c r="A394" s="47" t="str">
        <f t="shared" si="6"/>
        <v>n3</v>
      </c>
      <c r="B394" s="47" t="s">
        <v>276</v>
      </c>
      <c r="C394" s="47" t="s">
        <v>253</v>
      </c>
      <c r="D394" s="47" t="s">
        <v>397</v>
      </c>
      <c r="E394">
        <v>19.07095076923077</v>
      </c>
      <c r="F394">
        <v>19.84729384615385</v>
      </c>
      <c r="G394">
        <v>22.505784000000002</v>
      </c>
      <c r="H394">
        <v>25.23825230769231</v>
      </c>
      <c r="I394">
        <v>22.33790461538462</v>
      </c>
    </row>
    <row r="395" spans="1:9" x14ac:dyDescent="0.55000000000000004">
      <c r="A395" s="47" t="str">
        <f t="shared" si="6"/>
        <v>n3</v>
      </c>
      <c r="B395" s="47" t="s">
        <v>277</v>
      </c>
      <c r="C395" s="47" t="s">
        <v>250</v>
      </c>
      <c r="D395" s="47" t="s">
        <v>396</v>
      </c>
      <c r="E395">
        <v>18.201096787230043</v>
      </c>
      <c r="F395">
        <v>17.325868125727435</v>
      </c>
      <c r="G395">
        <v>19.013344655547918</v>
      </c>
      <c r="H395">
        <v>23.413451434445506</v>
      </c>
      <c r="I395">
        <v>21.505477765433405</v>
      </c>
    </row>
    <row r="396" spans="1:9" x14ac:dyDescent="0.55000000000000004">
      <c r="A396" s="47" t="str">
        <f t="shared" si="6"/>
        <v>n3</v>
      </c>
      <c r="B396" s="47" t="s">
        <v>277</v>
      </c>
      <c r="C396" s="47" t="s">
        <v>250</v>
      </c>
      <c r="D396" s="47" t="s">
        <v>397</v>
      </c>
      <c r="E396">
        <v>18.195750659542199</v>
      </c>
      <c r="F396">
        <v>19.298409469897365</v>
      </c>
      <c r="G396">
        <v>21.327184495820553</v>
      </c>
      <c r="H396">
        <v>24.278351380806264</v>
      </c>
      <c r="I396">
        <v>21.771740136846187</v>
      </c>
    </row>
    <row r="397" spans="1:9" x14ac:dyDescent="0.55000000000000004">
      <c r="A397" s="47" t="str">
        <f t="shared" si="6"/>
        <v>n3</v>
      </c>
      <c r="B397" s="47" t="s">
        <v>277</v>
      </c>
      <c r="C397" s="47" t="s">
        <v>251</v>
      </c>
      <c r="D397" s="47" t="s">
        <v>396</v>
      </c>
      <c r="E397">
        <v>19.104585264345921</v>
      </c>
      <c r="F397">
        <v>17.773761678658346</v>
      </c>
      <c r="G397">
        <v>19.825167283885303</v>
      </c>
      <c r="H397">
        <v>23.468506251543047</v>
      </c>
      <c r="I397">
        <v>22.660248448136002</v>
      </c>
    </row>
    <row r="398" spans="1:9" x14ac:dyDescent="0.55000000000000004">
      <c r="A398" s="47" t="str">
        <f t="shared" si="6"/>
        <v>n3</v>
      </c>
      <c r="B398" s="47" t="s">
        <v>277</v>
      </c>
      <c r="C398" s="47" t="s">
        <v>251</v>
      </c>
      <c r="D398" s="47" t="s">
        <v>397</v>
      </c>
      <c r="E398">
        <v>19.43057299051247</v>
      </c>
      <c r="F398">
        <v>19.675340768172681</v>
      </c>
      <c r="G398">
        <v>22.79766399322823</v>
      </c>
      <c r="H398">
        <v>24.555440948047824</v>
      </c>
      <c r="I398">
        <v>23.011814492293588</v>
      </c>
    </row>
    <row r="399" spans="1:9" x14ac:dyDescent="0.55000000000000004">
      <c r="A399" s="47" t="str">
        <f t="shared" si="6"/>
        <v>n3</v>
      </c>
      <c r="B399" s="47" t="s">
        <v>277</v>
      </c>
      <c r="C399" s="47" t="s">
        <v>252</v>
      </c>
      <c r="D399" s="47" t="s">
        <v>396</v>
      </c>
      <c r="E399">
        <v>20.293148765121856</v>
      </c>
      <c r="F399">
        <v>18.572762617712414</v>
      </c>
      <c r="G399">
        <v>20.647053565760238</v>
      </c>
      <c r="H399">
        <v>24.215139134306774</v>
      </c>
      <c r="I399">
        <v>23.426292971643214</v>
      </c>
    </row>
    <row r="400" spans="1:9" x14ac:dyDescent="0.55000000000000004">
      <c r="A400" s="47" t="str">
        <f t="shared" si="6"/>
        <v>n3</v>
      </c>
      <c r="B400" s="47" t="s">
        <v>277</v>
      </c>
      <c r="C400" s="47" t="s">
        <v>252</v>
      </c>
      <c r="D400" s="47" t="s">
        <v>397</v>
      </c>
      <c r="E400">
        <v>20.410762686488201</v>
      </c>
      <c r="F400">
        <v>20.306798169505875</v>
      </c>
      <c r="G400">
        <v>24.125277771664379</v>
      </c>
      <c r="H400">
        <v>25.406418058053823</v>
      </c>
      <c r="I400">
        <v>24.017625119035024</v>
      </c>
    </row>
    <row r="401" spans="1:9" x14ac:dyDescent="0.55000000000000004">
      <c r="A401" s="47" t="str">
        <f t="shared" si="6"/>
        <v>n3</v>
      </c>
      <c r="B401" s="47" t="s">
        <v>277</v>
      </c>
      <c r="C401" s="47" t="s">
        <v>253</v>
      </c>
      <c r="D401" s="47" t="s">
        <v>396</v>
      </c>
      <c r="E401">
        <v>18.784723124537088</v>
      </c>
      <c r="F401">
        <v>17.872277087080736</v>
      </c>
      <c r="G401">
        <v>19.716936162839914</v>
      </c>
      <c r="H401">
        <v>24.077975461150498</v>
      </c>
      <c r="I401">
        <v>21.894496887454594</v>
      </c>
    </row>
    <row r="402" spans="1:9" x14ac:dyDescent="0.55000000000000004">
      <c r="A402" s="47" t="str">
        <f t="shared" si="6"/>
        <v>n3</v>
      </c>
      <c r="B402" s="47" t="s">
        <v>277</v>
      </c>
      <c r="C402" s="47" t="s">
        <v>253</v>
      </c>
      <c r="D402" s="47" t="s">
        <v>397</v>
      </c>
      <c r="E402">
        <v>18.872331945473142</v>
      </c>
      <c r="F402">
        <v>19.604299185271401</v>
      </c>
      <c r="G402">
        <v>22.211405201036925</v>
      </c>
      <c r="H402">
        <v>24.94705691284873</v>
      </c>
      <c r="I402">
        <v>22.090798721475686</v>
      </c>
    </row>
    <row r="403" spans="1:9" x14ac:dyDescent="0.55000000000000004">
      <c r="A403" s="47" t="str">
        <f t="shared" si="6"/>
        <v>n3</v>
      </c>
      <c r="B403" s="47" t="s">
        <v>278</v>
      </c>
      <c r="C403" s="47" t="s">
        <v>250</v>
      </c>
      <c r="D403" s="47" t="s">
        <v>396</v>
      </c>
      <c r="E403">
        <v>18.127817089020564</v>
      </c>
      <c r="F403">
        <v>17.239637995979262</v>
      </c>
      <c r="G403">
        <v>18.937568731880226</v>
      </c>
      <c r="H403">
        <v>23.279234650654253</v>
      </c>
      <c r="I403">
        <v>21.437965876626816</v>
      </c>
    </row>
    <row r="404" spans="1:9" x14ac:dyDescent="0.55000000000000004">
      <c r="A404" s="47" t="str">
        <f t="shared" si="6"/>
        <v>n3</v>
      </c>
      <c r="B404" s="47" t="s">
        <v>278</v>
      </c>
      <c r="C404" s="47" t="s">
        <v>250</v>
      </c>
      <c r="D404" s="47" t="s">
        <v>397</v>
      </c>
      <c r="E404">
        <v>18.07975007506554</v>
      </c>
      <c r="F404">
        <v>19.209772288382187</v>
      </c>
      <c r="G404">
        <v>21.239435837442247</v>
      </c>
      <c r="H404">
        <v>24.140863583688972</v>
      </c>
      <c r="I404">
        <v>21.636728520909021</v>
      </c>
    </row>
    <row r="405" spans="1:9" x14ac:dyDescent="0.55000000000000004">
      <c r="A405" s="47" t="str">
        <f t="shared" si="6"/>
        <v>n3</v>
      </c>
      <c r="B405" s="47" t="s">
        <v>278</v>
      </c>
      <c r="C405" s="47" t="s">
        <v>251</v>
      </c>
      <c r="D405" s="47" t="s">
        <v>396</v>
      </c>
      <c r="E405">
        <v>19.043633479702326</v>
      </c>
      <c r="F405">
        <v>17.711775164003807</v>
      </c>
      <c r="G405">
        <v>19.736858439847637</v>
      </c>
      <c r="H405">
        <v>23.364105509117202</v>
      </c>
      <c r="I405">
        <v>22.587931594540258</v>
      </c>
    </row>
    <row r="406" spans="1:9" x14ac:dyDescent="0.55000000000000004">
      <c r="A406" s="47" t="str">
        <f t="shared" si="6"/>
        <v>n3</v>
      </c>
      <c r="B406" s="47" t="s">
        <v>278</v>
      </c>
      <c r="C406" s="47" t="s">
        <v>251</v>
      </c>
      <c r="D406" s="47" t="s">
        <v>397</v>
      </c>
      <c r="E406">
        <v>19.313494219306598</v>
      </c>
      <c r="F406">
        <v>19.55678715056608</v>
      </c>
      <c r="G406">
        <v>22.660296840545975</v>
      </c>
      <c r="H406">
        <v>24.407482323563649</v>
      </c>
      <c r="I406">
        <v>22.873156977392163</v>
      </c>
    </row>
    <row r="407" spans="1:9" x14ac:dyDescent="0.55000000000000004">
      <c r="A407" s="47" t="str">
        <f t="shared" si="6"/>
        <v>n3</v>
      </c>
      <c r="B407" s="47" t="s">
        <v>278</v>
      </c>
      <c r="C407" s="47" t="s">
        <v>252</v>
      </c>
      <c r="D407" s="47" t="s">
        <v>396</v>
      </c>
      <c r="E407">
        <v>20.159211410609107</v>
      </c>
      <c r="F407">
        <v>18.444163551476038</v>
      </c>
      <c r="G407">
        <v>20.508844403766801</v>
      </c>
      <c r="H407">
        <v>24.057102805699579</v>
      </c>
      <c r="I407">
        <v>23.241590745247422</v>
      </c>
    </row>
    <row r="408" spans="1:9" x14ac:dyDescent="0.55000000000000004">
      <c r="A408" s="47" t="str">
        <f t="shared" si="6"/>
        <v>n3</v>
      </c>
      <c r="B408" s="47" t="s">
        <v>278</v>
      </c>
      <c r="C408" s="47" t="s">
        <v>252</v>
      </c>
      <c r="D408" s="47" t="s">
        <v>397</v>
      </c>
      <c r="E408">
        <v>20.27188596532995</v>
      </c>
      <c r="F408">
        <v>20.180477910274046</v>
      </c>
      <c r="G408">
        <v>23.964011704264102</v>
      </c>
      <c r="H408">
        <v>25.252191290515999</v>
      </c>
      <c r="I408">
        <v>23.850688346206752</v>
      </c>
    </row>
    <row r="409" spans="1:9" x14ac:dyDescent="0.55000000000000004">
      <c r="A409" s="47" t="str">
        <f t="shared" si="6"/>
        <v>n3</v>
      </c>
      <c r="B409" s="47" t="s">
        <v>278</v>
      </c>
      <c r="C409" s="47" t="s">
        <v>253</v>
      </c>
      <c r="D409" s="47" t="s">
        <v>396</v>
      </c>
      <c r="E409">
        <v>18.671535916834198</v>
      </c>
      <c r="F409">
        <v>17.764587816104118</v>
      </c>
      <c r="G409">
        <v>19.598131912496033</v>
      </c>
      <c r="H409">
        <v>23.932893801361409</v>
      </c>
      <c r="I409">
        <v>21.762571761365642</v>
      </c>
    </row>
    <row r="410" spans="1:9" x14ac:dyDescent="0.55000000000000004">
      <c r="A410" s="47" t="str">
        <f t="shared" si="6"/>
        <v>n3</v>
      </c>
      <c r="B410" s="47" t="s">
        <v>278</v>
      </c>
      <c r="C410" s="47" t="s">
        <v>253</v>
      </c>
      <c r="D410" s="47" t="s">
        <v>397</v>
      </c>
      <c r="E410">
        <v>18.747134590519522</v>
      </c>
      <c r="F410">
        <v>19.446948179557722</v>
      </c>
      <c r="G410">
        <v>22.005707672838856</v>
      </c>
      <c r="H410">
        <v>24.766938129651184</v>
      </c>
      <c r="I410">
        <v>21.946805285155012</v>
      </c>
    </row>
    <row r="411" spans="1:9" x14ac:dyDescent="0.55000000000000004">
      <c r="A411" s="47" t="str">
        <f t="shared" si="6"/>
        <v>n3</v>
      </c>
      <c r="B411" s="47" t="s">
        <v>279</v>
      </c>
      <c r="C411" s="47" t="s">
        <v>250</v>
      </c>
      <c r="D411" s="47" t="s">
        <v>396</v>
      </c>
      <c r="E411">
        <v>18.009472748033719</v>
      </c>
      <c r="F411">
        <v>17.127091979684693</v>
      </c>
      <c r="G411">
        <v>18.813938066342189</v>
      </c>
      <c r="H411">
        <v>23.127260164709206</v>
      </c>
      <c r="I411">
        <v>21.29801179769337</v>
      </c>
    </row>
    <row r="412" spans="1:9" x14ac:dyDescent="0.55000000000000004">
      <c r="A412" s="47" t="str">
        <f t="shared" si="6"/>
        <v>n3</v>
      </c>
      <c r="B412" s="47" t="s">
        <v>279</v>
      </c>
      <c r="C412" s="47" t="s">
        <v>250</v>
      </c>
      <c r="D412" s="47" t="s">
        <v>397</v>
      </c>
      <c r="E412">
        <v>17.978614449676108</v>
      </c>
      <c r="F412">
        <v>19.094931802542941</v>
      </c>
      <c r="G412">
        <v>21.116553431488732</v>
      </c>
      <c r="H412">
        <v>23.985005140431941</v>
      </c>
      <c r="I412">
        <v>21.507404638486229</v>
      </c>
    </row>
    <row r="413" spans="1:9" x14ac:dyDescent="0.55000000000000004">
      <c r="A413" s="47" t="str">
        <f t="shared" si="6"/>
        <v>n3</v>
      </c>
      <c r="B413" s="47" t="s">
        <v>279</v>
      </c>
      <c r="C413" s="47" t="s">
        <v>251</v>
      </c>
      <c r="D413" s="47" t="s">
        <v>396</v>
      </c>
      <c r="E413">
        <v>18.919310388671395</v>
      </c>
      <c r="F413">
        <v>17.596146881282404</v>
      </c>
      <c r="G413">
        <v>19.608009748703843</v>
      </c>
      <c r="H413">
        <v>23.211576958346559</v>
      </c>
      <c r="I413">
        <v>22.440470161887632</v>
      </c>
    </row>
    <row r="414" spans="1:9" x14ac:dyDescent="0.55000000000000004">
      <c r="A414" s="47" t="str">
        <f t="shared" si="6"/>
        <v>n3</v>
      </c>
      <c r="B414" s="47" t="s">
        <v>279</v>
      </c>
      <c r="C414" s="47" t="s">
        <v>251</v>
      </c>
      <c r="D414" s="47" t="s">
        <v>397</v>
      </c>
      <c r="E414">
        <v>19.202789445208623</v>
      </c>
      <c r="F414">
        <v>19.436372737276479</v>
      </c>
      <c r="G414">
        <v>22.535079600677182</v>
      </c>
      <c r="H414">
        <v>24.252623732938314</v>
      </c>
      <c r="I414">
        <v>22.746829945332063</v>
      </c>
    </row>
    <row r="415" spans="1:9" x14ac:dyDescent="0.55000000000000004">
      <c r="A415" s="47" t="str">
        <f t="shared" si="6"/>
        <v>n3</v>
      </c>
      <c r="B415" s="47" t="s">
        <v>279</v>
      </c>
      <c r="C415" s="47" t="s">
        <v>252</v>
      </c>
      <c r="D415" s="47" t="s">
        <v>396</v>
      </c>
      <c r="E415">
        <v>20.027605460621452</v>
      </c>
      <c r="F415">
        <v>18.323753996931543</v>
      </c>
      <c r="G415">
        <v>20.374955934821713</v>
      </c>
      <c r="H415">
        <v>23.900050141078548</v>
      </c>
      <c r="I415">
        <v>23.089862011074665</v>
      </c>
    </row>
    <row r="416" spans="1:9" x14ac:dyDescent="0.55000000000000004">
      <c r="A416" s="47" t="str">
        <f t="shared" si="6"/>
        <v>n3</v>
      </c>
      <c r="B416" s="47" t="s">
        <v>279</v>
      </c>
      <c r="C416" s="47" t="s">
        <v>252</v>
      </c>
      <c r="D416" s="47" t="s">
        <v>397</v>
      </c>
      <c r="E416">
        <v>20.117703676683245</v>
      </c>
      <c r="F416">
        <v>20.044441016823619</v>
      </c>
      <c r="G416">
        <v>23.780219904454555</v>
      </c>
      <c r="H416">
        <v>25.080622010369275</v>
      </c>
      <c r="I416">
        <v>23.659613902232572</v>
      </c>
    </row>
    <row r="417" spans="1:9" x14ac:dyDescent="0.55000000000000004">
      <c r="A417" s="47" t="str">
        <f t="shared" si="6"/>
        <v>n3</v>
      </c>
      <c r="B417" s="47" t="s">
        <v>279</v>
      </c>
      <c r="C417" s="47" t="s">
        <v>253</v>
      </c>
      <c r="D417" s="47" t="s">
        <v>396</v>
      </c>
      <c r="E417">
        <v>18.549642000846472</v>
      </c>
      <c r="F417">
        <v>17.648614755052378</v>
      </c>
      <c r="G417">
        <v>19.470188873664164</v>
      </c>
      <c r="H417">
        <v>23.776652013896239</v>
      </c>
      <c r="I417">
        <v>21.620498548654467</v>
      </c>
    </row>
    <row r="418" spans="1:9" x14ac:dyDescent="0.55000000000000004">
      <c r="A418" s="47" t="str">
        <f t="shared" si="6"/>
        <v>n3</v>
      </c>
      <c r="B418" s="47" t="s">
        <v>279</v>
      </c>
      <c r="C418" s="47" t="s">
        <v>253</v>
      </c>
      <c r="D418" s="47" t="s">
        <v>397</v>
      </c>
      <c r="E418">
        <v>18.611452274538852</v>
      </c>
      <c r="F418">
        <v>19.303157312982755</v>
      </c>
      <c r="G418">
        <v>21.847272325997249</v>
      </c>
      <c r="H418">
        <v>24.604947853489929</v>
      </c>
      <c r="I418">
        <v>21.803305412478398</v>
      </c>
    </row>
    <row r="419" spans="1:9" x14ac:dyDescent="0.55000000000000004">
      <c r="A419" s="47" t="str">
        <f t="shared" si="6"/>
        <v>n3</v>
      </c>
      <c r="B419" s="47" t="s">
        <v>280</v>
      </c>
      <c r="C419" s="47" t="s">
        <v>250</v>
      </c>
      <c r="D419" s="47" t="s">
        <v>396</v>
      </c>
      <c r="E419">
        <v>18.022152498853735</v>
      </c>
      <c r="F419">
        <v>17.139150481430537</v>
      </c>
      <c r="G419">
        <v>18.827184209078403</v>
      </c>
      <c r="H419">
        <v>23.143543145346175</v>
      </c>
      <c r="I419">
        <v>21.313006877579092</v>
      </c>
    </row>
    <row r="420" spans="1:9" x14ac:dyDescent="0.55000000000000004">
      <c r="A420" s="47" t="str">
        <f t="shared" si="6"/>
        <v>n3</v>
      </c>
      <c r="B420" s="47" t="s">
        <v>280</v>
      </c>
      <c r="C420" s="47" t="s">
        <v>250</v>
      </c>
      <c r="D420" s="47" t="s">
        <v>397</v>
      </c>
      <c r="E420">
        <v>17.997149329053951</v>
      </c>
      <c r="F420">
        <v>19.11159976157726</v>
      </c>
      <c r="G420">
        <v>21.136161188445669</v>
      </c>
      <c r="H420">
        <v>24.008276821030108</v>
      </c>
      <c r="I420">
        <v>21.542219122726578</v>
      </c>
    </row>
    <row r="421" spans="1:9" x14ac:dyDescent="0.55000000000000004">
      <c r="A421" s="47" t="str">
        <f t="shared" si="6"/>
        <v>n3</v>
      </c>
      <c r="B421" s="47" t="s">
        <v>280</v>
      </c>
      <c r="C421" s="47" t="s">
        <v>251</v>
      </c>
      <c r="D421" s="47" t="s">
        <v>396</v>
      </c>
      <c r="E421">
        <v>18.932630719853279</v>
      </c>
      <c r="F421">
        <v>17.608535625859698</v>
      </c>
      <c r="G421">
        <v>19.621814965612103</v>
      </c>
      <c r="H421">
        <v>23.227919303071985</v>
      </c>
      <c r="I421">
        <v>22.456269601100409</v>
      </c>
    </row>
    <row r="422" spans="1:9" x14ac:dyDescent="0.55000000000000004">
      <c r="A422" s="47" t="str">
        <f t="shared" si="6"/>
        <v>n3</v>
      </c>
      <c r="B422" s="47" t="s">
        <v>280</v>
      </c>
      <c r="C422" s="47" t="s">
        <v>251</v>
      </c>
      <c r="D422" s="47" t="s">
        <v>397</v>
      </c>
      <c r="E422">
        <v>19.237174433745992</v>
      </c>
      <c r="F422">
        <v>19.461584484181568</v>
      </c>
      <c r="G422">
        <v>22.575756346629987</v>
      </c>
      <c r="H422">
        <v>24.268267326914259</v>
      </c>
      <c r="I422">
        <v>22.771982760201745</v>
      </c>
    </row>
    <row r="423" spans="1:9" x14ac:dyDescent="0.55000000000000004">
      <c r="A423" s="47" t="str">
        <f t="shared" si="6"/>
        <v>n3</v>
      </c>
      <c r="B423" s="47" t="s">
        <v>280</v>
      </c>
      <c r="C423" s="47" t="s">
        <v>252</v>
      </c>
      <c r="D423" s="47" t="s">
        <v>396</v>
      </c>
      <c r="E423">
        <v>20.04170609812013</v>
      </c>
      <c r="F423">
        <v>18.33665502063274</v>
      </c>
      <c r="G423">
        <v>20.389301127922973</v>
      </c>
      <c r="H423">
        <v>23.916877212287943</v>
      </c>
      <c r="I423">
        <v>23.106118661164604</v>
      </c>
    </row>
    <row r="424" spans="1:9" x14ac:dyDescent="0.55000000000000004">
      <c r="A424" s="47" t="str">
        <f t="shared" si="6"/>
        <v>n3</v>
      </c>
      <c r="B424" s="47" t="s">
        <v>280</v>
      </c>
      <c r="C424" s="47" t="s">
        <v>252</v>
      </c>
      <c r="D424" s="47" t="s">
        <v>397</v>
      </c>
      <c r="E424">
        <v>20.102688381476391</v>
      </c>
      <c r="F424">
        <v>20.042225694635487</v>
      </c>
      <c r="G424">
        <v>23.761467774415404</v>
      </c>
      <c r="H424">
        <v>25.092615093993583</v>
      </c>
      <c r="I424">
        <v>23.648517267308574</v>
      </c>
    </row>
    <row r="425" spans="1:9" x14ac:dyDescent="0.55000000000000004">
      <c r="A425" s="47" t="str">
        <f t="shared" si="6"/>
        <v>n3</v>
      </c>
      <c r="B425" s="47" t="s">
        <v>280</v>
      </c>
      <c r="C425" s="47" t="s">
        <v>253</v>
      </c>
      <c r="D425" s="47" t="s">
        <v>396</v>
      </c>
      <c r="E425">
        <v>18.562702063273726</v>
      </c>
      <c r="F425">
        <v>17.661040440165063</v>
      </c>
      <c r="G425">
        <v>19.483897056396152</v>
      </c>
      <c r="H425">
        <v>23.79339220541036</v>
      </c>
      <c r="I425">
        <v>21.635720678587802</v>
      </c>
    </row>
    <row r="426" spans="1:9" x14ac:dyDescent="0.55000000000000004">
      <c r="A426" s="47" t="str">
        <f t="shared" si="6"/>
        <v>n3</v>
      </c>
      <c r="B426" s="47" t="s">
        <v>280</v>
      </c>
      <c r="C426" s="47" t="s">
        <v>253</v>
      </c>
      <c r="D426" s="47" t="s">
        <v>397</v>
      </c>
      <c r="E426">
        <v>18.624131756075194</v>
      </c>
      <c r="F426">
        <v>19.308893039889959</v>
      </c>
      <c r="G426">
        <v>21.86373647317744</v>
      </c>
      <c r="H426">
        <v>24.623152498853734</v>
      </c>
      <c r="I426">
        <v>21.81877806510775</v>
      </c>
    </row>
    <row r="427" spans="1:9" x14ac:dyDescent="0.55000000000000004">
      <c r="A427" s="47" t="str">
        <f t="shared" si="6"/>
        <v>n3</v>
      </c>
      <c r="B427" s="47" t="s">
        <v>281</v>
      </c>
      <c r="C427" s="47" t="s">
        <v>250</v>
      </c>
      <c r="D427" s="47" t="s">
        <v>396</v>
      </c>
      <c r="E427">
        <v>18.203895593940679</v>
      </c>
      <c r="F427">
        <v>17.31198900645434</v>
      </c>
      <c r="G427">
        <v>19.017045588297535</v>
      </c>
      <c r="H427">
        <v>23.376932534476069</v>
      </c>
      <c r="I427">
        <v>21.527936355941172</v>
      </c>
    </row>
    <row r="428" spans="1:9" x14ac:dyDescent="0.55000000000000004">
      <c r="A428" s="47" t="str">
        <f t="shared" si="6"/>
        <v>n3</v>
      </c>
      <c r="B428" s="47" t="s">
        <v>281</v>
      </c>
      <c r="C428" s="47" t="s">
        <v>250</v>
      </c>
      <c r="D428" s="47" t="s">
        <v>397</v>
      </c>
      <c r="E428">
        <v>18.194699438272259</v>
      </c>
      <c r="F428">
        <v>19.331261160811909</v>
      </c>
      <c r="G428">
        <v>21.371898559852575</v>
      </c>
      <c r="H428">
        <v>24.257207907922741</v>
      </c>
      <c r="I428">
        <v>21.776643718771673</v>
      </c>
    </row>
    <row r="429" spans="1:9" x14ac:dyDescent="0.55000000000000004">
      <c r="A429" s="47" t="str">
        <f t="shared" si="6"/>
        <v>n3</v>
      </c>
      <c r="B429" s="47" t="s">
        <v>281</v>
      </c>
      <c r="C429" s="47" t="s">
        <v>251</v>
      </c>
      <c r="D429" s="47" t="s">
        <v>396</v>
      </c>
      <c r="E429">
        <v>19.123555466793633</v>
      </c>
      <c r="F429">
        <v>17.786107631467573</v>
      </c>
      <c r="G429">
        <v>19.819689741297218</v>
      </c>
      <c r="H429">
        <v>23.462159577469759</v>
      </c>
      <c r="I429">
        <v>22.682728229816956</v>
      </c>
    </row>
    <row r="430" spans="1:9" x14ac:dyDescent="0.55000000000000004">
      <c r="A430" s="47" t="str">
        <f t="shared" si="6"/>
        <v>n3</v>
      </c>
      <c r="B430" s="47" t="s">
        <v>281</v>
      </c>
      <c r="C430" s="47" t="s">
        <v>251</v>
      </c>
      <c r="D430" s="47" t="s">
        <v>397</v>
      </c>
      <c r="E430">
        <v>19.443728425563432</v>
      </c>
      <c r="F430">
        <v>19.668817139985187</v>
      </c>
      <c r="G430">
        <v>22.825418396995026</v>
      </c>
      <c r="H430">
        <v>24.512531044333933</v>
      </c>
      <c r="I430">
        <v>23.01225861813565</v>
      </c>
    </row>
    <row r="431" spans="1:9" x14ac:dyDescent="0.55000000000000004">
      <c r="A431" s="47" t="str">
        <f t="shared" si="6"/>
        <v>n3</v>
      </c>
      <c r="B431" s="47" t="s">
        <v>281</v>
      </c>
      <c r="C431" s="47" t="s">
        <v>252</v>
      </c>
      <c r="D431" s="47" t="s">
        <v>396</v>
      </c>
      <c r="E431">
        <v>20.243815235601172</v>
      </c>
      <c r="F431">
        <v>18.521569693683208</v>
      </c>
      <c r="G431">
        <v>20.594915562374354</v>
      </c>
      <c r="H431">
        <v>24.158065232955952</v>
      </c>
      <c r="I431">
        <v>23.339130645787044</v>
      </c>
    </row>
    <row r="432" spans="1:9" x14ac:dyDescent="0.55000000000000004">
      <c r="A432" s="47" t="str">
        <f t="shared" si="6"/>
        <v>n3</v>
      </c>
      <c r="B432" s="47" t="s">
        <v>281</v>
      </c>
      <c r="C432" s="47" t="s">
        <v>252</v>
      </c>
      <c r="D432" s="47" t="s">
        <v>397</v>
      </c>
      <c r="E432">
        <v>20.284115223785843</v>
      </c>
      <c r="F432">
        <v>20.238142293937152</v>
      </c>
      <c r="G432">
        <v>23.96191497703947</v>
      </c>
      <c r="H432">
        <v>25.331032698479881</v>
      </c>
      <c r="I432">
        <v>23.840307584735307</v>
      </c>
    </row>
    <row r="433" spans="1:9" x14ac:dyDescent="0.55000000000000004">
      <c r="A433" s="47" t="str">
        <f t="shared" si="6"/>
        <v>n3</v>
      </c>
      <c r="B433" s="47" t="s">
        <v>281</v>
      </c>
      <c r="C433" s="47" t="s">
        <v>253</v>
      </c>
      <c r="D433" s="47" t="s">
        <v>396</v>
      </c>
      <c r="E433">
        <v>18.749896291397736</v>
      </c>
      <c r="F433">
        <v>17.839141926780236</v>
      </c>
      <c r="G433">
        <v>19.680381008887949</v>
      </c>
      <c r="H433">
        <v>24.033334950446168</v>
      </c>
      <c r="I433">
        <v>21.853904540965686</v>
      </c>
    </row>
    <row r="434" spans="1:9" x14ac:dyDescent="0.55000000000000004">
      <c r="A434" s="47" t="str">
        <f t="shared" si="6"/>
        <v>n3</v>
      </c>
      <c r="B434" s="47" t="s">
        <v>281</v>
      </c>
      <c r="C434" s="47" t="s">
        <v>253</v>
      </c>
      <c r="D434" s="47" t="s">
        <v>397</v>
      </c>
      <c r="E434">
        <v>18.807669304482772</v>
      </c>
      <c r="F434">
        <v>19.480507225161357</v>
      </c>
      <c r="G434">
        <v>22.08675217469051</v>
      </c>
      <c r="H434">
        <v>24.884283795365572</v>
      </c>
      <c r="I434">
        <v>22.057913214827355</v>
      </c>
    </row>
    <row r="435" spans="1:9" x14ac:dyDescent="0.55000000000000004">
      <c r="A435" s="47" t="str">
        <f t="shared" si="6"/>
        <v>n3</v>
      </c>
      <c r="B435" s="47" t="s">
        <v>282</v>
      </c>
      <c r="C435" s="47" t="s">
        <v>250</v>
      </c>
      <c r="D435" s="47" t="s">
        <v>396</v>
      </c>
      <c r="E435">
        <v>18.389865272634292</v>
      </c>
      <c r="F435">
        <v>17.4888470320601</v>
      </c>
      <c r="G435">
        <v>19.211322348428737</v>
      </c>
      <c r="H435">
        <v>23.615749583818289</v>
      </c>
      <c r="I435">
        <v>21.747864194265158</v>
      </c>
    </row>
    <row r="436" spans="1:9" x14ac:dyDescent="0.55000000000000004">
      <c r="A436" s="47" t="str">
        <f t="shared" si="6"/>
        <v>n3</v>
      </c>
      <c r="B436" s="47" t="s">
        <v>282</v>
      </c>
      <c r="C436" s="47" t="s">
        <v>250</v>
      </c>
      <c r="D436" s="47" t="s">
        <v>397</v>
      </c>
      <c r="E436">
        <v>18.400474860214675</v>
      </c>
      <c r="F436">
        <v>19.548158850650726</v>
      </c>
      <c r="G436">
        <v>21.607921836313615</v>
      </c>
      <c r="H436">
        <v>24.512539028262736</v>
      </c>
      <c r="I436">
        <v>22.023095802149097</v>
      </c>
    </row>
    <row r="437" spans="1:9" x14ac:dyDescent="0.55000000000000004">
      <c r="A437" s="47" t="str">
        <f t="shared" si="6"/>
        <v>n3</v>
      </c>
      <c r="B437" s="47" t="s">
        <v>282</v>
      </c>
      <c r="C437" s="47" t="s">
        <v>251</v>
      </c>
      <c r="D437" s="47" t="s">
        <v>396</v>
      </c>
      <c r="E437">
        <v>19.318920324127959</v>
      </c>
      <c r="F437">
        <v>17.967809218601207</v>
      </c>
      <c r="G437">
        <v>20.022166255951753</v>
      </c>
      <c r="H437">
        <v>23.701847300109335</v>
      </c>
      <c r="I437">
        <v>22.91445333827108</v>
      </c>
    </row>
    <row r="438" spans="1:9" x14ac:dyDescent="0.55000000000000004">
      <c r="A438" s="47" t="str">
        <f t="shared" si="6"/>
        <v>n3</v>
      </c>
      <c r="B438" s="47" t="s">
        <v>282</v>
      </c>
      <c r="C438" s="47" t="s">
        <v>251</v>
      </c>
      <c r="D438" s="47" t="s">
        <v>397</v>
      </c>
      <c r="E438">
        <v>19.648476386273057</v>
      </c>
      <c r="F438">
        <v>19.864080536451173</v>
      </c>
      <c r="G438">
        <v>23.07992208464713</v>
      </c>
      <c r="H438">
        <v>24.763121158960253</v>
      </c>
      <c r="I438">
        <v>23.258414520509298</v>
      </c>
    </row>
    <row r="439" spans="1:9" x14ac:dyDescent="0.55000000000000004">
      <c r="A439" s="47" t="str">
        <f t="shared" si="6"/>
        <v>n3</v>
      </c>
      <c r="B439" s="47" t="s">
        <v>282</v>
      </c>
      <c r="C439" s="47" t="s">
        <v>252</v>
      </c>
      <c r="D439" s="47" t="s">
        <v>396</v>
      </c>
      <c r="E439">
        <v>20.450624585581771</v>
      </c>
      <c r="F439">
        <v>18.710784707967413</v>
      </c>
      <c r="G439">
        <v>20.805311727859486</v>
      </c>
      <c r="H439">
        <v>24.404862277360422</v>
      </c>
      <c r="I439">
        <v>23.577561513772785</v>
      </c>
    </row>
    <row r="440" spans="1:9" x14ac:dyDescent="0.55000000000000004">
      <c r="A440" s="47" t="str">
        <f t="shared" si="6"/>
        <v>n3</v>
      </c>
      <c r="B440" s="47" t="s">
        <v>282</v>
      </c>
      <c r="C440" s="47" t="s">
        <v>252</v>
      </c>
      <c r="D440" s="47" t="s">
        <v>397</v>
      </c>
      <c r="E440">
        <v>20.458799303248334</v>
      </c>
      <c r="F440">
        <v>20.43160267590731</v>
      </c>
      <c r="G440">
        <v>24.174073592953128</v>
      </c>
      <c r="H440">
        <v>25.583319877614365</v>
      </c>
      <c r="I440">
        <v>24.055032854018979</v>
      </c>
    </row>
    <row r="441" spans="1:9" x14ac:dyDescent="0.55000000000000004">
      <c r="A441" s="47" t="str">
        <f t="shared" si="6"/>
        <v>n3</v>
      </c>
      <c r="B441" s="47" t="s">
        <v>282</v>
      </c>
      <c r="C441" s="47" t="s">
        <v>253</v>
      </c>
      <c r="D441" s="47" t="s">
        <v>396</v>
      </c>
      <c r="E441">
        <v>18.946329598719714</v>
      </c>
      <c r="F441">
        <v>18.069747656332666</v>
      </c>
      <c r="G441">
        <v>19.952712998359964</v>
      </c>
      <c r="H441">
        <v>24.282843835749304</v>
      </c>
      <c r="I441">
        <v>22.073629071879523</v>
      </c>
    </row>
    <row r="442" spans="1:9" x14ac:dyDescent="0.55000000000000004">
      <c r="A442" s="47" t="str">
        <f t="shared" si="6"/>
        <v>n3</v>
      </c>
      <c r="B442" s="47" t="s">
        <v>282</v>
      </c>
      <c r="C442" s="47" t="s">
        <v>253</v>
      </c>
      <c r="D442" s="47" t="s">
        <v>397</v>
      </c>
      <c r="E442">
        <v>19.006390447924382</v>
      </c>
      <c r="F442">
        <v>19.684354910591473</v>
      </c>
      <c r="G442">
        <v>22.307826983388004</v>
      </c>
      <c r="H442">
        <v>25.14085541917963</v>
      </c>
      <c r="I442">
        <v>22.280606570027864</v>
      </c>
    </row>
    <row r="443" spans="1:9" x14ac:dyDescent="0.55000000000000004">
      <c r="A443" s="47" t="str">
        <f t="shared" si="6"/>
        <v>n3</v>
      </c>
      <c r="B443" s="47" t="s">
        <v>283</v>
      </c>
      <c r="C443" s="47" t="s">
        <v>250</v>
      </c>
      <c r="D443" s="47" t="s">
        <v>396</v>
      </c>
      <c r="E443">
        <v>18.599629305834778</v>
      </c>
      <c r="F443">
        <v>17.681329793143583</v>
      </c>
      <c r="G443">
        <v>19.424833199749585</v>
      </c>
      <c r="H443">
        <v>23.866698976886632</v>
      </c>
      <c r="I443">
        <v>21.981945717972231</v>
      </c>
    </row>
    <row r="444" spans="1:9" x14ac:dyDescent="0.55000000000000004">
      <c r="A444" s="47" t="str">
        <f t="shared" si="6"/>
        <v>n3</v>
      </c>
      <c r="B444" s="47" t="s">
        <v>283</v>
      </c>
      <c r="C444" s="47" t="s">
        <v>250</v>
      </c>
      <c r="D444" s="47" t="s">
        <v>397</v>
      </c>
      <c r="E444">
        <v>18.63606332239975</v>
      </c>
      <c r="F444">
        <v>19.789330498359966</v>
      </c>
      <c r="G444">
        <v>21.883052300497305</v>
      </c>
      <c r="H444">
        <v>24.814111106408493</v>
      </c>
      <c r="I444">
        <v>22.298520180580539</v>
      </c>
    </row>
    <row r="445" spans="1:9" x14ac:dyDescent="0.55000000000000004">
      <c r="A445" s="47" t="str">
        <f t="shared" si="6"/>
        <v>n3</v>
      </c>
      <c r="B445" s="47" t="s">
        <v>283</v>
      </c>
      <c r="C445" s="47" t="s">
        <v>251</v>
      </c>
      <c r="D445" s="47" t="s">
        <v>396</v>
      </c>
      <c r="E445">
        <v>19.545365954220014</v>
      </c>
      <c r="F445">
        <v>18.178417876415196</v>
      </c>
      <c r="G445">
        <v>20.256854943392234</v>
      </c>
      <c r="H445">
        <v>23.979667160441579</v>
      </c>
      <c r="I445">
        <v>23.183043804888371</v>
      </c>
    </row>
    <row r="446" spans="1:9" x14ac:dyDescent="0.55000000000000004">
      <c r="A446" s="47" t="str">
        <f t="shared" si="6"/>
        <v>n3</v>
      </c>
      <c r="B446" s="47" t="s">
        <v>283</v>
      </c>
      <c r="C446" s="47" t="s">
        <v>251</v>
      </c>
      <c r="D446" s="47" t="s">
        <v>397</v>
      </c>
      <c r="E446">
        <v>19.893793577399215</v>
      </c>
      <c r="F446">
        <v>20.100013607025708</v>
      </c>
      <c r="G446">
        <v>23.376854768384298</v>
      </c>
      <c r="H446">
        <v>25.054119703735051</v>
      </c>
      <c r="I446">
        <v>23.552294488766623</v>
      </c>
    </row>
    <row r="447" spans="1:9" x14ac:dyDescent="0.55000000000000004">
      <c r="A447" s="47" t="str">
        <f t="shared" si="6"/>
        <v>n3</v>
      </c>
      <c r="B447" s="47" t="s">
        <v>283</v>
      </c>
      <c r="C447" s="47" t="s">
        <v>252</v>
      </c>
      <c r="D447" s="47" t="s">
        <v>396</v>
      </c>
      <c r="E447">
        <v>20.634920339999297</v>
      </c>
      <c r="F447">
        <v>18.895955287800234</v>
      </c>
      <c r="G447">
        <v>21.022536755369799</v>
      </c>
      <c r="H447">
        <v>24.706972174020386</v>
      </c>
      <c r="I447">
        <v>23.826770126617998</v>
      </c>
    </row>
    <row r="448" spans="1:9" x14ac:dyDescent="0.55000000000000004">
      <c r="A448" s="47" t="str">
        <f t="shared" si="6"/>
        <v>n3</v>
      </c>
      <c r="B448" s="47" t="s">
        <v>283</v>
      </c>
      <c r="C448" s="47" t="s">
        <v>252</v>
      </c>
      <c r="D448" s="47" t="s">
        <v>397</v>
      </c>
      <c r="E448">
        <v>20.697296367932847</v>
      </c>
      <c r="F448">
        <v>20.670289423341444</v>
      </c>
      <c r="G448">
        <v>24.450561767855255</v>
      </c>
      <c r="H448">
        <v>25.88630310866575</v>
      </c>
      <c r="I448">
        <v>24.328507767079323</v>
      </c>
    </row>
    <row r="449" spans="1:9" x14ac:dyDescent="0.55000000000000004">
      <c r="A449" s="47" t="str">
        <f t="shared" si="6"/>
        <v>n3</v>
      </c>
      <c r="B449" s="47" t="s">
        <v>283</v>
      </c>
      <c r="C449" s="47" t="s">
        <v>253</v>
      </c>
      <c r="D449" s="47" t="s">
        <v>396</v>
      </c>
      <c r="E449">
        <v>19.149895478432619</v>
      </c>
      <c r="F449">
        <v>18.28601093535076</v>
      </c>
      <c r="G449">
        <v>20.187374746058616</v>
      </c>
      <c r="H449">
        <v>24.568164707438363</v>
      </c>
      <c r="I449">
        <v>22.340569193736115</v>
      </c>
    </row>
    <row r="450" spans="1:9" x14ac:dyDescent="0.55000000000000004">
      <c r="A450" s="47" t="str">
        <f t="shared" si="6"/>
        <v>n3</v>
      </c>
      <c r="B450" s="47" t="s">
        <v>283</v>
      </c>
      <c r="C450" s="47" t="s">
        <v>253</v>
      </c>
      <c r="D450" s="47" t="s">
        <v>397</v>
      </c>
      <c r="E450">
        <v>19.229172776778469</v>
      </c>
      <c r="F450">
        <v>19.915083961485557</v>
      </c>
      <c r="G450">
        <v>22.569306913554122</v>
      </c>
      <c r="H450">
        <v>25.435542531654498</v>
      </c>
      <c r="I450">
        <v>22.541767437660916</v>
      </c>
    </row>
    <row r="451" spans="1:9" x14ac:dyDescent="0.55000000000000004">
      <c r="A451" s="47" t="str">
        <f t="shared" si="6"/>
        <v>n3</v>
      </c>
      <c r="B451" s="47" t="s">
        <v>284</v>
      </c>
      <c r="C451" s="47" t="s">
        <v>250</v>
      </c>
      <c r="D451" s="47" t="s">
        <v>396</v>
      </c>
      <c r="E451">
        <v>18.862289792967232</v>
      </c>
      <c r="F451">
        <v>17.921811104645009</v>
      </c>
      <c r="G451">
        <v>19.70281861972278</v>
      </c>
      <c r="H451">
        <v>24.157240735842176</v>
      </c>
      <c r="I451">
        <v>22.296287003726821</v>
      </c>
    </row>
    <row r="452" spans="1:9" x14ac:dyDescent="0.55000000000000004">
      <c r="A452" s="47" t="str">
        <f t="shared" si="6"/>
        <v>n3</v>
      </c>
      <c r="B452" s="47" t="s">
        <v>284</v>
      </c>
      <c r="C452" s="47" t="s">
        <v>250</v>
      </c>
      <c r="D452" s="47" t="s">
        <v>397</v>
      </c>
      <c r="E452">
        <v>18.881608909110149</v>
      </c>
      <c r="F452">
        <v>20.050071336366521</v>
      </c>
      <c r="G452">
        <v>22.171379659295312</v>
      </c>
      <c r="H452">
        <v>25.141057595316191</v>
      </c>
      <c r="I452">
        <v>22.592321673191549</v>
      </c>
    </row>
    <row r="453" spans="1:9" x14ac:dyDescent="0.55000000000000004">
      <c r="A453" s="47" t="str">
        <f t="shared" ref="A453:A516" si="7">A452</f>
        <v>n3</v>
      </c>
      <c r="B453" s="47" t="s">
        <v>284</v>
      </c>
      <c r="C453" s="47" t="s">
        <v>251</v>
      </c>
      <c r="D453" s="47" t="s">
        <v>396</v>
      </c>
      <c r="E453">
        <v>19.849689874087396</v>
      </c>
      <c r="F453">
        <v>18.439405406835256</v>
      </c>
      <c r="G453">
        <v>20.563065717913446</v>
      </c>
      <c r="H453">
        <v>24.308997742743273</v>
      </c>
      <c r="I453">
        <v>23.537664550488486</v>
      </c>
    </row>
    <row r="454" spans="1:9" x14ac:dyDescent="0.55000000000000004">
      <c r="A454" s="47" t="str">
        <f t="shared" si="7"/>
        <v>n3</v>
      </c>
      <c r="B454" s="47" t="s">
        <v>284</v>
      </c>
      <c r="C454" s="47" t="s">
        <v>251</v>
      </c>
      <c r="D454" s="47" t="s">
        <v>397</v>
      </c>
      <c r="E454">
        <v>20.155910803089618</v>
      </c>
      <c r="F454">
        <v>20.364847952597607</v>
      </c>
      <c r="G454">
        <v>23.68486421331076</v>
      </c>
      <c r="H454">
        <v>25.384228504920117</v>
      </c>
      <c r="I454">
        <v>23.86261549747822</v>
      </c>
    </row>
    <row r="455" spans="1:9" x14ac:dyDescent="0.55000000000000004">
      <c r="A455" s="47" t="str">
        <f t="shared" si="7"/>
        <v>n3</v>
      </c>
      <c r="B455" s="47" t="s">
        <v>284</v>
      </c>
      <c r="C455" s="47" t="s">
        <v>252</v>
      </c>
      <c r="D455" s="47" t="s">
        <v>396</v>
      </c>
      <c r="E455">
        <v>20.860834779388426</v>
      </c>
      <c r="F455">
        <v>19.120657311395618</v>
      </c>
      <c r="G455">
        <v>21.284463993228236</v>
      </c>
      <c r="H455">
        <v>25.045838412160972</v>
      </c>
      <c r="I455">
        <v>24.076819137304696</v>
      </c>
    </row>
    <row r="456" spans="1:9" x14ac:dyDescent="0.55000000000000004">
      <c r="A456" s="47" t="str">
        <f t="shared" si="7"/>
        <v>n3</v>
      </c>
      <c r="B456" s="47" t="s">
        <v>284</v>
      </c>
      <c r="C456" s="47" t="s">
        <v>252</v>
      </c>
      <c r="D456" s="47" t="s">
        <v>397</v>
      </c>
      <c r="E456">
        <v>20.970000409127781</v>
      </c>
      <c r="F456">
        <v>20.942637625648082</v>
      </c>
      <c r="G456">
        <v>24.772718192783834</v>
      </c>
      <c r="H456">
        <v>26.227376616231091</v>
      </c>
      <c r="I456">
        <v>24.64905602934434</v>
      </c>
    </row>
    <row r="457" spans="1:9" x14ac:dyDescent="0.55000000000000004">
      <c r="A457" s="47" t="str">
        <f t="shared" si="7"/>
        <v>n3</v>
      </c>
      <c r="B457" s="47" t="s">
        <v>284</v>
      </c>
      <c r="C457" s="47" t="s">
        <v>253</v>
      </c>
      <c r="D457" s="47" t="s">
        <v>396</v>
      </c>
      <c r="E457">
        <v>19.383421436884987</v>
      </c>
      <c r="F457">
        <v>18.52628362078087</v>
      </c>
      <c r="G457">
        <v>20.429973579515391</v>
      </c>
      <c r="H457">
        <v>24.876513984410821</v>
      </c>
      <c r="I457">
        <v>22.630288223468419</v>
      </c>
    </row>
    <row r="458" spans="1:9" x14ac:dyDescent="0.55000000000000004">
      <c r="A458" s="47" t="str">
        <f t="shared" si="7"/>
        <v>n3</v>
      </c>
      <c r="B458" s="47" t="s">
        <v>284</v>
      </c>
      <c r="C458" s="47" t="s">
        <v>253</v>
      </c>
      <c r="D458" s="47" t="s">
        <v>397</v>
      </c>
      <c r="E458">
        <v>19.485651595951047</v>
      </c>
      <c r="F458">
        <v>20.157654502169088</v>
      </c>
      <c r="G458">
        <v>22.831299210665538</v>
      </c>
      <c r="H458">
        <v>25.76210705040031</v>
      </c>
      <c r="I458">
        <v>22.829214636899099</v>
      </c>
    </row>
    <row r="459" spans="1:9" x14ac:dyDescent="0.55000000000000004">
      <c r="A459" s="47" t="str">
        <f t="shared" si="7"/>
        <v>n3</v>
      </c>
      <c r="B459" s="47" t="s">
        <v>285</v>
      </c>
      <c r="C459" s="47" t="s">
        <v>250</v>
      </c>
      <c r="D459" s="47" t="s">
        <v>396</v>
      </c>
      <c r="E459">
        <v>19.17564401650619</v>
      </c>
      <c r="F459">
        <v>18.208347561104645</v>
      </c>
      <c r="G459">
        <v>20.020965705216383</v>
      </c>
      <c r="H459">
        <v>24.525413014495822</v>
      </c>
      <c r="I459">
        <v>22.659068289069943</v>
      </c>
    </row>
    <row r="460" spans="1:9" x14ac:dyDescent="0.55000000000000004">
      <c r="A460" s="47" t="str">
        <f t="shared" si="7"/>
        <v>n3</v>
      </c>
      <c r="B460" s="47" t="s">
        <v>285</v>
      </c>
      <c r="C460" s="47" t="s">
        <v>250</v>
      </c>
      <c r="D460" s="47" t="s">
        <v>397</v>
      </c>
      <c r="E460">
        <v>19.177094500052903</v>
      </c>
      <c r="F460">
        <v>20.358151426656793</v>
      </c>
      <c r="G460">
        <v>22.538043183860616</v>
      </c>
      <c r="H460">
        <v>25.552858423447255</v>
      </c>
      <c r="I460">
        <v>22.971756023466064</v>
      </c>
    </row>
    <row r="461" spans="1:9" x14ac:dyDescent="0.55000000000000004">
      <c r="A461" s="47" t="str">
        <f t="shared" si="7"/>
        <v>n3</v>
      </c>
      <c r="B461" s="47" t="s">
        <v>285</v>
      </c>
      <c r="C461" s="47" t="s">
        <v>251</v>
      </c>
      <c r="D461" s="47" t="s">
        <v>396</v>
      </c>
      <c r="E461">
        <v>20.209623588332803</v>
      </c>
      <c r="F461">
        <v>18.745445688286956</v>
      </c>
      <c r="G461">
        <v>20.908728710189401</v>
      </c>
      <c r="H461">
        <v>24.724735724614678</v>
      </c>
      <c r="I461">
        <v>23.984849377490917</v>
      </c>
    </row>
    <row r="462" spans="1:9" x14ac:dyDescent="0.55000000000000004">
      <c r="A462" s="47" t="str">
        <f t="shared" si="7"/>
        <v>n3</v>
      </c>
      <c r="B462" s="47" t="s">
        <v>285</v>
      </c>
      <c r="C462" s="47" t="s">
        <v>251</v>
      </c>
      <c r="D462" s="47" t="s">
        <v>397</v>
      </c>
      <c r="E462">
        <v>20.463220653899061</v>
      </c>
      <c r="F462">
        <v>20.675343392233621</v>
      </c>
      <c r="G462">
        <v>24.045978734948683</v>
      </c>
      <c r="H462">
        <v>25.771252616654316</v>
      </c>
      <c r="I462">
        <v>24.226440128381476</v>
      </c>
    </row>
    <row r="463" spans="1:9" x14ac:dyDescent="0.55000000000000004">
      <c r="A463" s="47" t="str">
        <f t="shared" si="7"/>
        <v>n3</v>
      </c>
      <c r="B463" s="47" t="s">
        <v>285</v>
      </c>
      <c r="C463" s="47" t="s">
        <v>252</v>
      </c>
      <c r="D463" s="47" t="s">
        <v>396</v>
      </c>
      <c r="E463">
        <v>21.174907812224454</v>
      </c>
      <c r="F463">
        <v>19.420465516876519</v>
      </c>
      <c r="G463">
        <v>21.615189656121046</v>
      </c>
      <c r="H463">
        <v>25.418061270412306</v>
      </c>
      <c r="I463">
        <v>24.408088738405109</v>
      </c>
    </row>
    <row r="464" spans="1:9" x14ac:dyDescent="0.55000000000000004">
      <c r="A464" s="47" t="str">
        <f t="shared" si="7"/>
        <v>n3</v>
      </c>
      <c r="B464" s="47" t="s">
        <v>285</v>
      </c>
      <c r="C464" s="47" t="s">
        <v>252</v>
      </c>
      <c r="D464" s="47" t="s">
        <v>397</v>
      </c>
      <c r="E464">
        <v>21.271696147850317</v>
      </c>
      <c r="F464">
        <v>21.253373662046343</v>
      </c>
      <c r="G464">
        <v>25.13604383028251</v>
      </c>
      <c r="H464">
        <v>26.622841767714174</v>
      </c>
      <c r="I464">
        <v>25.002471583253978</v>
      </c>
    </row>
    <row r="465" spans="1:9" x14ac:dyDescent="0.55000000000000004">
      <c r="A465" s="47" t="str">
        <f t="shared" si="7"/>
        <v>n3</v>
      </c>
      <c r="B465" s="47" t="s">
        <v>285</v>
      </c>
      <c r="C465" s="47" t="s">
        <v>253</v>
      </c>
      <c r="D465" s="47" t="s">
        <v>396</v>
      </c>
      <c r="E465">
        <v>19.678953422918212</v>
      </c>
      <c r="F465">
        <v>18.808747137869009</v>
      </c>
      <c r="G465">
        <v>20.741461965929531</v>
      </c>
      <c r="H465">
        <v>25.25579715726731</v>
      </c>
      <c r="I465">
        <v>22.975324008041476</v>
      </c>
    </row>
    <row r="466" spans="1:9" x14ac:dyDescent="0.55000000000000004">
      <c r="A466" s="47" t="str">
        <f t="shared" si="7"/>
        <v>n3</v>
      </c>
      <c r="B466" s="47" t="s">
        <v>285</v>
      </c>
      <c r="C466" s="47" t="s">
        <v>253</v>
      </c>
      <c r="D466" s="47" t="s">
        <v>397</v>
      </c>
      <c r="E466">
        <v>19.763548593799602</v>
      </c>
      <c r="F466">
        <v>20.454467446831025</v>
      </c>
      <c r="G466">
        <v>23.120679946672311</v>
      </c>
      <c r="H466">
        <v>26.113355928473176</v>
      </c>
      <c r="I466">
        <v>23.135443337918385</v>
      </c>
    </row>
    <row r="467" spans="1:9" x14ac:dyDescent="0.55000000000000004">
      <c r="A467" s="47" t="str">
        <f t="shared" si="7"/>
        <v>n3</v>
      </c>
      <c r="B467" s="47" t="s">
        <v>286</v>
      </c>
      <c r="C467" s="47" t="s">
        <v>250</v>
      </c>
      <c r="D467" s="47" t="s">
        <v>396</v>
      </c>
      <c r="E467">
        <v>19.484791987620358</v>
      </c>
      <c r="F467">
        <v>18.501900867633054</v>
      </c>
      <c r="G467">
        <v>20.343741874933873</v>
      </c>
      <c r="H467">
        <v>24.920809469897364</v>
      </c>
      <c r="I467">
        <v>23.024375706274469</v>
      </c>
    </row>
    <row r="468" spans="1:9" x14ac:dyDescent="0.55000000000000004">
      <c r="A468" s="47" t="str">
        <f t="shared" si="7"/>
        <v>n3</v>
      </c>
      <c r="B468" s="47" t="s">
        <v>286</v>
      </c>
      <c r="C468" s="47" t="s">
        <v>250</v>
      </c>
      <c r="D468" s="47" t="s">
        <v>397</v>
      </c>
      <c r="E468">
        <v>19.519984966787764</v>
      </c>
      <c r="F468">
        <v>20.701596483881779</v>
      </c>
      <c r="G468">
        <v>22.939391732744333</v>
      </c>
      <c r="H468">
        <v>25.990701405671359</v>
      </c>
      <c r="I468">
        <v>23.380445959804373</v>
      </c>
    </row>
    <row r="469" spans="1:9" x14ac:dyDescent="0.55000000000000004">
      <c r="A469" s="47" t="str">
        <f t="shared" si="7"/>
        <v>n3</v>
      </c>
      <c r="B469" s="47" t="s">
        <v>286</v>
      </c>
      <c r="C469" s="47" t="s">
        <v>251</v>
      </c>
      <c r="D469" s="47" t="s">
        <v>396</v>
      </c>
      <c r="E469">
        <v>20.535441283109371</v>
      </c>
      <c r="F469">
        <v>19.047658041477092</v>
      </c>
      <c r="G469">
        <v>21.2458173135118</v>
      </c>
      <c r="H469">
        <v>25.12334564243643</v>
      </c>
      <c r="I469">
        <v>24.371530915599759</v>
      </c>
    </row>
    <row r="470" spans="1:9" x14ac:dyDescent="0.55000000000000004">
      <c r="A470" s="47" t="str">
        <f t="shared" si="7"/>
        <v>n3</v>
      </c>
      <c r="B470" s="47" t="s">
        <v>286</v>
      </c>
      <c r="C470" s="47" t="s">
        <v>251</v>
      </c>
      <c r="D470" s="47" t="s">
        <v>397</v>
      </c>
      <c r="E470">
        <v>20.825875655486193</v>
      </c>
      <c r="F470">
        <v>21.03095630938525</v>
      </c>
      <c r="G470">
        <v>24.47749038937679</v>
      </c>
      <c r="H470">
        <v>26.209861901738794</v>
      </c>
      <c r="I470">
        <v>24.659227698656231</v>
      </c>
    </row>
    <row r="471" spans="1:9" x14ac:dyDescent="0.55000000000000004">
      <c r="A471" s="47" t="str">
        <f t="shared" si="7"/>
        <v>n3</v>
      </c>
      <c r="B471" s="47" t="s">
        <v>286</v>
      </c>
      <c r="C471" s="47" t="s">
        <v>252</v>
      </c>
      <c r="D471" s="47" t="s">
        <v>396</v>
      </c>
      <c r="E471">
        <v>21.51628773057525</v>
      </c>
      <c r="F471">
        <v>19.733560477727227</v>
      </c>
      <c r="G471">
        <v>21.963667757909221</v>
      </c>
      <c r="H471">
        <v>25.827848918985651</v>
      </c>
      <c r="I471">
        <v>24.801593702606429</v>
      </c>
    </row>
    <row r="472" spans="1:9" x14ac:dyDescent="0.55000000000000004">
      <c r="A472" s="47" t="str">
        <f t="shared" si="7"/>
        <v>n3</v>
      </c>
      <c r="B472" s="47" t="s">
        <v>286</v>
      </c>
      <c r="C472" s="47" t="s">
        <v>252</v>
      </c>
      <c r="D472" s="47" t="s">
        <v>397</v>
      </c>
      <c r="E472">
        <v>21.589196533523793</v>
      </c>
      <c r="F472">
        <v>21.58195904190033</v>
      </c>
      <c r="G472">
        <v>25.504301075124324</v>
      </c>
      <c r="H472">
        <v>27.038611489084047</v>
      </c>
      <c r="I472">
        <v>25.356443178146936</v>
      </c>
    </row>
    <row r="473" spans="1:9" x14ac:dyDescent="0.55000000000000004">
      <c r="A473" s="47" t="str">
        <f t="shared" si="7"/>
        <v>n3</v>
      </c>
      <c r="B473" s="47" t="s">
        <v>286</v>
      </c>
      <c r="C473" s="47" t="s">
        <v>253</v>
      </c>
      <c r="D473" s="47" t="s">
        <v>396</v>
      </c>
      <c r="E473">
        <v>19.996215702042115</v>
      </c>
      <c r="F473">
        <v>19.11198003121363</v>
      </c>
      <c r="G473">
        <v>21.075853910168238</v>
      </c>
      <c r="H473">
        <v>25.662968798716186</v>
      </c>
      <c r="I473">
        <v>23.345730070891971</v>
      </c>
    </row>
    <row r="474" spans="1:9" x14ac:dyDescent="0.55000000000000004">
      <c r="A474" s="47" t="str">
        <f t="shared" si="7"/>
        <v>n3</v>
      </c>
      <c r="B474" s="47" t="s">
        <v>286</v>
      </c>
      <c r="C474" s="47" t="s">
        <v>253</v>
      </c>
      <c r="D474" s="47" t="s">
        <v>397</v>
      </c>
      <c r="E474">
        <v>20.040283263146758</v>
      </c>
      <c r="F474">
        <v>20.759443271611467</v>
      </c>
      <c r="G474">
        <v>23.443828590202095</v>
      </c>
      <c r="H474">
        <v>26.496662923500161</v>
      </c>
      <c r="I474">
        <v>23.474396768948615</v>
      </c>
    </row>
    <row r="475" spans="1:9" x14ac:dyDescent="0.55000000000000004">
      <c r="A475" s="47" t="str">
        <f t="shared" si="7"/>
        <v>n3</v>
      </c>
      <c r="B475" s="47" t="s">
        <v>287</v>
      </c>
      <c r="C475" s="47" t="s">
        <v>250</v>
      </c>
      <c r="D475" s="47" t="s">
        <v>396</v>
      </c>
      <c r="E475">
        <v>19.874403129298489</v>
      </c>
      <c r="F475">
        <v>18.871858459422285</v>
      </c>
      <c r="G475">
        <v>20.750528280605231</v>
      </c>
      <c r="H475">
        <v>25.419117331499315</v>
      </c>
      <c r="I475">
        <v>23.484763136176063</v>
      </c>
    </row>
    <row r="476" spans="1:9" x14ac:dyDescent="0.55000000000000004">
      <c r="A476" s="47" t="str">
        <f t="shared" si="7"/>
        <v>n3</v>
      </c>
      <c r="B476" s="47" t="s">
        <v>287</v>
      </c>
      <c r="C476" s="47" t="s">
        <v>250</v>
      </c>
      <c r="D476" s="47" t="s">
        <v>397</v>
      </c>
      <c r="E476">
        <v>19.935224153293596</v>
      </c>
      <c r="F476">
        <v>21.119596572673089</v>
      </c>
      <c r="G476">
        <v>23.414101565566256</v>
      </c>
      <c r="H476">
        <v>26.517215275103165</v>
      </c>
      <c r="I476">
        <v>23.877757402567632</v>
      </c>
    </row>
    <row r="477" spans="1:9" x14ac:dyDescent="0.55000000000000004">
      <c r="A477" s="47" t="str">
        <f t="shared" si="7"/>
        <v>n3</v>
      </c>
      <c r="B477" s="47" t="s">
        <v>287</v>
      </c>
      <c r="C477" s="47" t="s">
        <v>251</v>
      </c>
      <c r="D477" s="47" t="s">
        <v>396</v>
      </c>
      <c r="E477">
        <v>20.946060843649704</v>
      </c>
      <c r="F477">
        <v>19.428528404401654</v>
      </c>
      <c r="G477">
        <v>21.670641306740031</v>
      </c>
      <c r="H477">
        <v>25.625703347088493</v>
      </c>
      <c r="I477">
        <v>24.858855593764332</v>
      </c>
    </row>
    <row r="478" spans="1:9" x14ac:dyDescent="0.55000000000000004">
      <c r="A478" s="47" t="str">
        <f t="shared" si="7"/>
        <v>n3</v>
      </c>
      <c r="B478" s="47" t="s">
        <v>287</v>
      </c>
      <c r="C478" s="47" t="s">
        <v>251</v>
      </c>
      <c r="D478" s="47" t="s">
        <v>397</v>
      </c>
      <c r="E478">
        <v>21.272821292984872</v>
      </c>
      <c r="F478">
        <v>21.467751361760659</v>
      </c>
      <c r="G478">
        <v>25.011418729023386</v>
      </c>
      <c r="H478">
        <v>26.757558349381021</v>
      </c>
      <c r="I478">
        <v>25.193923512150391</v>
      </c>
    </row>
    <row r="479" spans="1:9" x14ac:dyDescent="0.55000000000000004">
      <c r="A479" s="47" t="str">
        <f t="shared" si="7"/>
        <v>n3</v>
      </c>
      <c r="B479" s="47" t="s">
        <v>287</v>
      </c>
      <c r="C479" s="47" t="s">
        <v>252</v>
      </c>
      <c r="D479" s="47" t="s">
        <v>396</v>
      </c>
      <c r="E479">
        <v>21.946519956442003</v>
      </c>
      <c r="F479">
        <v>20.128145907840441</v>
      </c>
      <c r="G479">
        <v>22.40284563961486</v>
      </c>
      <c r="H479">
        <v>26.344293626776711</v>
      </c>
      <c r="I479">
        <v>25.297517767079327</v>
      </c>
    </row>
    <row r="480" spans="1:9" x14ac:dyDescent="0.55000000000000004">
      <c r="A480" s="47" t="str">
        <f t="shared" si="7"/>
        <v>n3</v>
      </c>
      <c r="B480" s="47" t="s">
        <v>287</v>
      </c>
      <c r="C480" s="47" t="s">
        <v>252</v>
      </c>
      <c r="D480" s="47" t="s">
        <v>397</v>
      </c>
      <c r="E480">
        <v>21.990809906006422</v>
      </c>
      <c r="F480">
        <v>22.001393280605232</v>
      </c>
      <c r="G480">
        <v>25.980746433287482</v>
      </c>
      <c r="H480">
        <v>27.566862086198988</v>
      </c>
      <c r="I480">
        <v>25.819527739569004</v>
      </c>
    </row>
    <row r="481" spans="1:9" x14ac:dyDescent="0.55000000000000004">
      <c r="A481" s="47" t="str">
        <f t="shared" si="7"/>
        <v>n3</v>
      </c>
      <c r="B481" s="47" t="s">
        <v>287</v>
      </c>
      <c r="C481" s="47" t="s">
        <v>253</v>
      </c>
      <c r="D481" s="47" t="s">
        <v>396</v>
      </c>
      <c r="E481">
        <v>20.396053094910592</v>
      </c>
      <c r="F481">
        <v>19.494136554332876</v>
      </c>
      <c r="G481">
        <v>21.497279374140305</v>
      </c>
      <c r="H481">
        <v>26.176116620816138</v>
      </c>
      <c r="I481">
        <v>23.812543191196703</v>
      </c>
    </row>
    <row r="482" spans="1:9" x14ac:dyDescent="0.55000000000000004">
      <c r="A482" s="47" t="str">
        <f t="shared" si="7"/>
        <v>n3</v>
      </c>
      <c r="B482" s="47" t="s">
        <v>287</v>
      </c>
      <c r="C482" s="47" t="s">
        <v>253</v>
      </c>
      <c r="D482" s="47" t="s">
        <v>397</v>
      </c>
      <c r="E482">
        <v>20.410806756075196</v>
      </c>
      <c r="F482">
        <v>21.155833954607978</v>
      </c>
      <c r="G482">
        <v>23.87813296836314</v>
      </c>
      <c r="H482">
        <v>27.006876767537829</v>
      </c>
      <c r="I482">
        <v>23.915819646950947</v>
      </c>
    </row>
    <row r="483" spans="1:9" x14ac:dyDescent="0.55000000000000004">
      <c r="A483" s="47" t="str">
        <f t="shared" si="7"/>
        <v>n3</v>
      </c>
      <c r="B483" s="47" t="s">
        <v>288</v>
      </c>
      <c r="C483" s="47" t="s">
        <v>250</v>
      </c>
      <c r="D483" s="47" t="s">
        <v>396</v>
      </c>
      <c r="E483">
        <v>20.293658596973867</v>
      </c>
      <c r="F483">
        <v>19.269964998412867</v>
      </c>
      <c r="G483">
        <v>21.188265825838535</v>
      </c>
      <c r="H483">
        <v>25.955339921701412</v>
      </c>
      <c r="I483">
        <v>23.980180044439741</v>
      </c>
    </row>
    <row r="484" spans="1:9" x14ac:dyDescent="0.55000000000000004">
      <c r="A484" s="47" t="str">
        <f t="shared" si="7"/>
        <v>n3</v>
      </c>
      <c r="B484" s="47" t="s">
        <v>288</v>
      </c>
      <c r="C484" s="47" t="s">
        <v>250</v>
      </c>
      <c r="D484" s="47" t="s">
        <v>397</v>
      </c>
      <c r="E484">
        <v>20.38083320589238</v>
      </c>
      <c r="F484">
        <v>21.57606619616972</v>
      </c>
      <c r="G484">
        <v>23.94702468775791</v>
      </c>
      <c r="H484">
        <v>27.08003148779083</v>
      </c>
      <c r="I484">
        <v>24.408474445737664</v>
      </c>
    </row>
    <row r="485" spans="1:9" x14ac:dyDescent="0.55000000000000004">
      <c r="A485" s="47" t="str">
        <f t="shared" si="7"/>
        <v>n3</v>
      </c>
      <c r="B485" s="47" t="s">
        <v>288</v>
      </c>
      <c r="C485" s="47" t="s">
        <v>251</v>
      </c>
      <c r="D485" s="47" t="s">
        <v>396</v>
      </c>
      <c r="E485">
        <v>21.387923196839839</v>
      </c>
      <c r="F485">
        <v>19.83837803407047</v>
      </c>
      <c r="G485">
        <v>22.127788864670407</v>
      </c>
      <c r="H485">
        <v>26.166283920572781</v>
      </c>
      <c r="I485">
        <v>25.383259323528375</v>
      </c>
    </row>
    <row r="486" spans="1:9" x14ac:dyDescent="0.55000000000000004">
      <c r="A486" s="47" t="str">
        <f t="shared" si="7"/>
        <v>n3</v>
      </c>
      <c r="B486" s="47" t="s">
        <v>288</v>
      </c>
      <c r="C486" s="47" t="s">
        <v>251</v>
      </c>
      <c r="D486" s="47" t="s">
        <v>397</v>
      </c>
      <c r="E486">
        <v>21.754549309067823</v>
      </c>
      <c r="F486">
        <v>21.943689057242619</v>
      </c>
      <c r="G486">
        <v>25.571268042746802</v>
      </c>
      <c r="H486">
        <v>27.341370950516698</v>
      </c>
      <c r="I486">
        <v>25.759373774909182</v>
      </c>
    </row>
    <row r="487" spans="1:9" x14ac:dyDescent="0.55000000000000004">
      <c r="A487" s="47" t="str">
        <f t="shared" si="7"/>
        <v>n3</v>
      </c>
      <c r="B487" s="47" t="s">
        <v>288</v>
      </c>
      <c r="C487" s="47" t="s">
        <v>252</v>
      </c>
      <c r="D487" s="47" t="s">
        <v>396</v>
      </c>
      <c r="E487">
        <v>22.409487242972528</v>
      </c>
      <c r="F487">
        <v>20.552754142418795</v>
      </c>
      <c r="G487">
        <v>22.875439229711141</v>
      </c>
      <c r="H487">
        <v>26.900033040595346</v>
      </c>
      <c r="I487">
        <v>25.831175184283858</v>
      </c>
    </row>
    <row r="488" spans="1:9" x14ac:dyDescent="0.55000000000000004">
      <c r="A488" s="47" t="str">
        <f t="shared" si="7"/>
        <v>n3</v>
      </c>
      <c r="B488" s="47" t="s">
        <v>288</v>
      </c>
      <c r="C488" s="47" t="s">
        <v>252</v>
      </c>
      <c r="D488" s="47" t="s">
        <v>397</v>
      </c>
      <c r="E488">
        <v>22.431457125524638</v>
      </c>
      <c r="F488">
        <v>22.453506443762564</v>
      </c>
      <c r="G488">
        <v>26.500196558247808</v>
      </c>
      <c r="H488">
        <v>28.142484912354956</v>
      </c>
      <c r="I488">
        <v>26.327306816209926</v>
      </c>
    </row>
    <row r="489" spans="1:9" x14ac:dyDescent="0.55000000000000004">
      <c r="A489" s="47" t="str">
        <f t="shared" si="7"/>
        <v>n3</v>
      </c>
      <c r="B489" s="47" t="s">
        <v>288</v>
      </c>
      <c r="C489" s="47" t="s">
        <v>253</v>
      </c>
      <c r="D489" s="47" t="s">
        <v>396</v>
      </c>
      <c r="E489">
        <v>20.826312898106021</v>
      </c>
      <c r="F489">
        <v>19.905370204211195</v>
      </c>
      <c r="G489">
        <v>21.950769819066767</v>
      </c>
      <c r="H489">
        <v>26.728308298945443</v>
      </c>
      <c r="I489">
        <v>24.314874701089835</v>
      </c>
    </row>
    <row r="490" spans="1:9" x14ac:dyDescent="0.55000000000000004">
      <c r="A490" s="47" t="str">
        <f t="shared" si="7"/>
        <v>n3</v>
      </c>
      <c r="B490" s="47" t="s">
        <v>288</v>
      </c>
      <c r="C490" s="47" t="s">
        <v>253</v>
      </c>
      <c r="D490" s="47" t="s">
        <v>397</v>
      </c>
      <c r="E490">
        <v>20.809142959122493</v>
      </c>
      <c r="F490">
        <v>21.588624217543117</v>
      </c>
      <c r="G490">
        <v>24.349373450428526</v>
      </c>
      <c r="H490">
        <v>27.563228060522697</v>
      </c>
      <c r="I490">
        <v>24.39607149296371</v>
      </c>
    </row>
    <row r="491" spans="1:9" x14ac:dyDescent="0.55000000000000004">
      <c r="A491" s="47" t="str">
        <f t="shared" si="7"/>
        <v>n3</v>
      </c>
      <c r="B491" s="47" t="s">
        <v>289</v>
      </c>
      <c r="C491" s="47" t="s">
        <v>250</v>
      </c>
      <c r="D491" s="47" t="s">
        <v>396</v>
      </c>
      <c r="E491">
        <v>20.729853679504814</v>
      </c>
      <c r="F491">
        <v>19.684156650089939</v>
      </c>
      <c r="G491">
        <v>21.643689736535819</v>
      </c>
      <c r="H491">
        <v>26.51322807110359</v>
      </c>
      <c r="I491">
        <v>24.495613797481749</v>
      </c>
    </row>
    <row r="492" spans="1:9" x14ac:dyDescent="0.55000000000000004">
      <c r="A492" s="47" t="str">
        <f t="shared" si="7"/>
        <v>n3</v>
      </c>
      <c r="B492" s="47" t="s">
        <v>289</v>
      </c>
      <c r="C492" s="47" t="s">
        <v>250</v>
      </c>
      <c r="D492" s="47" t="s">
        <v>397</v>
      </c>
      <c r="E492">
        <v>20.838023747340081</v>
      </c>
      <c r="F492">
        <v>22.033402296494195</v>
      </c>
      <c r="G492">
        <v>24.487359646245551</v>
      </c>
      <c r="H492">
        <v>27.666025633383889</v>
      </c>
      <c r="I492">
        <v>24.9573427191714</v>
      </c>
    </row>
    <row r="493" spans="1:9" x14ac:dyDescent="0.55000000000000004">
      <c r="A493" s="47" t="str">
        <f t="shared" si="7"/>
        <v>n3</v>
      </c>
      <c r="B493" s="47" t="s">
        <v>289</v>
      </c>
      <c r="C493" s="47" t="s">
        <v>251</v>
      </c>
      <c r="D493" s="47" t="s">
        <v>396</v>
      </c>
      <c r="E493">
        <v>21.847638574401302</v>
      </c>
      <c r="F493">
        <v>20.264787244736009</v>
      </c>
      <c r="G493">
        <v>22.603407031002014</v>
      </c>
      <c r="H493">
        <v>26.728706133389771</v>
      </c>
      <c r="I493">
        <v>25.92885108277784</v>
      </c>
    </row>
    <row r="494" spans="1:9" x14ac:dyDescent="0.55000000000000004">
      <c r="A494" s="47" t="str">
        <f t="shared" si="7"/>
        <v>n3</v>
      </c>
      <c r="B494" s="47" t="s">
        <v>289</v>
      </c>
      <c r="C494" s="47" t="s">
        <v>251</v>
      </c>
      <c r="D494" s="47" t="s">
        <v>397</v>
      </c>
      <c r="E494">
        <v>22.250714278912287</v>
      </c>
      <c r="F494">
        <v>22.43757472754206</v>
      </c>
      <c r="G494">
        <v>26.154886724156178</v>
      </c>
      <c r="H494">
        <v>27.952930906782353</v>
      </c>
      <c r="I494">
        <v>26.345486315381088</v>
      </c>
    </row>
    <row r="495" spans="1:9" x14ac:dyDescent="0.55000000000000004">
      <c r="A495" s="47" t="str">
        <f t="shared" si="7"/>
        <v>n3</v>
      </c>
      <c r="B495" s="47" t="s">
        <v>289</v>
      </c>
      <c r="C495" s="47" t="s">
        <v>252</v>
      </c>
      <c r="D495" s="47" t="s">
        <v>396</v>
      </c>
      <c r="E495">
        <v>22.891160278453782</v>
      </c>
      <c r="F495">
        <v>20.994518265262933</v>
      </c>
      <c r="G495">
        <v>23.367127510316369</v>
      </c>
      <c r="H495">
        <v>27.478226572144045</v>
      </c>
      <c r="I495">
        <v>26.386394517335027</v>
      </c>
    </row>
    <row r="496" spans="1:9" x14ac:dyDescent="0.55000000000000004">
      <c r="A496" s="47" t="str">
        <f t="shared" si="7"/>
        <v>n3</v>
      </c>
      <c r="B496" s="47" t="s">
        <v>289</v>
      </c>
      <c r="C496" s="47" t="s">
        <v>252</v>
      </c>
      <c r="D496" s="47" t="s">
        <v>397</v>
      </c>
      <c r="E496">
        <v>22.885813466828907</v>
      </c>
      <c r="F496">
        <v>22.921004533911759</v>
      </c>
      <c r="G496">
        <v>27.055868680033861</v>
      </c>
      <c r="H496">
        <v>28.757312705886505</v>
      </c>
      <c r="I496">
        <v>26.878644750114631</v>
      </c>
    </row>
    <row r="497" spans="1:9" x14ac:dyDescent="0.55000000000000004">
      <c r="A497" s="47" t="str">
        <f t="shared" si="7"/>
        <v>n3</v>
      </c>
      <c r="B497" s="47" t="s">
        <v>289</v>
      </c>
      <c r="C497" s="47" t="s">
        <v>253</v>
      </c>
      <c r="D497" s="47" t="s">
        <v>396</v>
      </c>
      <c r="E497">
        <v>21.243029765368746</v>
      </c>
      <c r="F497">
        <v>20.391881923870493</v>
      </c>
      <c r="G497">
        <v>22.439739694212253</v>
      </c>
      <c r="H497">
        <v>27.257901505131734</v>
      </c>
      <c r="I497">
        <v>24.783171093006032</v>
      </c>
    </row>
    <row r="498" spans="1:9" x14ac:dyDescent="0.55000000000000004">
      <c r="A498" s="47" t="str">
        <f t="shared" si="7"/>
        <v>n3</v>
      </c>
      <c r="B498" s="47" t="s">
        <v>289</v>
      </c>
      <c r="C498" s="47" t="s">
        <v>253</v>
      </c>
      <c r="D498" s="47" t="s">
        <v>397</v>
      </c>
      <c r="E498">
        <v>21.250282144746588</v>
      </c>
      <c r="F498">
        <v>22.052940948047826</v>
      </c>
      <c r="G498">
        <v>24.85046012168025</v>
      </c>
      <c r="H498">
        <v>28.142377575565199</v>
      </c>
      <c r="I498">
        <v>24.902375469967907</v>
      </c>
    </row>
    <row r="499" spans="1:9" x14ac:dyDescent="0.55000000000000004">
      <c r="A499" s="47" t="str">
        <f t="shared" si="7"/>
        <v>n3</v>
      </c>
      <c r="B499" s="47" t="s">
        <v>290</v>
      </c>
      <c r="C499" s="47" t="s">
        <v>250</v>
      </c>
      <c r="D499" s="47" t="s">
        <v>396</v>
      </c>
      <c r="E499">
        <v>21.209948465329948</v>
      </c>
      <c r="F499">
        <v>20.116926431506368</v>
      </c>
      <c r="G499">
        <v>22.135796339540796</v>
      </c>
      <c r="H499">
        <v>27.09622415000176</v>
      </c>
      <c r="I499">
        <v>25.052438993522145</v>
      </c>
    </row>
    <row r="500" spans="1:9" x14ac:dyDescent="0.55000000000000004">
      <c r="A500" s="47" t="str">
        <f t="shared" si="7"/>
        <v>n3</v>
      </c>
      <c r="B500" s="47" t="s">
        <v>290</v>
      </c>
      <c r="C500" s="47" t="s">
        <v>250</v>
      </c>
      <c r="D500" s="47" t="s">
        <v>397</v>
      </c>
      <c r="E500">
        <v>21.289519703735056</v>
      </c>
      <c r="F500">
        <v>22.463753890593587</v>
      </c>
      <c r="G500">
        <v>24.959206227489158</v>
      </c>
      <c r="H500">
        <v>28.239242367297994</v>
      </c>
      <c r="I500">
        <v>25.483913610552676</v>
      </c>
    </row>
    <row r="501" spans="1:9" x14ac:dyDescent="0.55000000000000004">
      <c r="A501" s="47" t="str">
        <f t="shared" si="7"/>
        <v>n3</v>
      </c>
      <c r="B501" s="47" t="s">
        <v>290</v>
      </c>
      <c r="C501" s="47" t="s">
        <v>251</v>
      </c>
      <c r="D501" s="47" t="s">
        <v>396</v>
      </c>
      <c r="E501">
        <v>22.325206976334073</v>
      </c>
      <c r="F501">
        <v>20.707756036398266</v>
      </c>
      <c r="G501">
        <v>23.097495805734845</v>
      </c>
      <c r="H501">
        <v>27.312969985539453</v>
      </c>
      <c r="I501">
        <v>26.495630871512713</v>
      </c>
    </row>
    <row r="502" spans="1:9" x14ac:dyDescent="0.55000000000000004">
      <c r="A502" s="47" t="str">
        <f t="shared" si="7"/>
        <v>n3</v>
      </c>
      <c r="B502" s="47" t="s">
        <v>290</v>
      </c>
      <c r="C502" s="47" t="s">
        <v>251</v>
      </c>
      <c r="D502" s="47" t="s">
        <v>397</v>
      </c>
      <c r="E502">
        <v>22.774363747751561</v>
      </c>
      <c r="F502">
        <v>22.987500497301873</v>
      </c>
      <c r="G502">
        <v>26.828200272563748</v>
      </c>
      <c r="H502">
        <v>28.605473518851625</v>
      </c>
      <c r="I502">
        <v>26.96956035975029</v>
      </c>
    </row>
    <row r="503" spans="1:9" x14ac:dyDescent="0.55000000000000004">
      <c r="A503" s="47" t="str">
        <f t="shared" si="7"/>
        <v>n3</v>
      </c>
      <c r="B503" s="47" t="s">
        <v>290</v>
      </c>
      <c r="C503" s="47" t="s">
        <v>252</v>
      </c>
      <c r="D503" s="47" t="s">
        <v>396</v>
      </c>
      <c r="E503">
        <v>23.365069639015275</v>
      </c>
      <c r="F503">
        <v>21.441291847423557</v>
      </c>
      <c r="G503">
        <v>23.870011333192259</v>
      </c>
      <c r="H503">
        <v>28.111436706874052</v>
      </c>
      <c r="I503">
        <v>26.948868207949779</v>
      </c>
    </row>
    <row r="504" spans="1:9" x14ac:dyDescent="0.55000000000000004">
      <c r="A504" s="47" t="str">
        <f t="shared" si="7"/>
        <v>n3</v>
      </c>
      <c r="B504" s="47" t="s">
        <v>290</v>
      </c>
      <c r="C504" s="47" t="s">
        <v>252</v>
      </c>
      <c r="D504" s="47" t="s">
        <v>397</v>
      </c>
      <c r="E504">
        <v>23.386617862660039</v>
      </c>
      <c r="F504">
        <v>23.42796335414242</v>
      </c>
      <c r="G504">
        <v>27.651331213204951</v>
      </c>
      <c r="H504">
        <v>29.394717951539519</v>
      </c>
      <c r="I504">
        <v>27.46620022995803</v>
      </c>
    </row>
    <row r="505" spans="1:9" x14ac:dyDescent="0.55000000000000004">
      <c r="A505" s="47" t="str">
        <f t="shared" si="7"/>
        <v>n3</v>
      </c>
      <c r="B505" s="47" t="s">
        <v>290</v>
      </c>
      <c r="C505" s="47" t="s">
        <v>253</v>
      </c>
      <c r="D505" s="47" t="s">
        <v>396</v>
      </c>
      <c r="E505">
        <v>21.627279078933448</v>
      </c>
      <c r="F505">
        <v>20.81028618664692</v>
      </c>
      <c r="G505">
        <v>22.886656027933554</v>
      </c>
      <c r="H505">
        <v>27.802717176312918</v>
      </c>
      <c r="I505">
        <v>25.272978566641978</v>
      </c>
    </row>
    <row r="506" spans="1:9" x14ac:dyDescent="0.55000000000000004">
      <c r="A506" s="47" t="str">
        <f t="shared" si="7"/>
        <v>n3</v>
      </c>
      <c r="B506" s="47" t="s">
        <v>290</v>
      </c>
      <c r="C506" s="47" t="s">
        <v>253</v>
      </c>
      <c r="D506" s="47" t="s">
        <v>397</v>
      </c>
      <c r="E506">
        <v>21.71479290868691</v>
      </c>
      <c r="F506">
        <v>22.534997062744687</v>
      </c>
      <c r="G506">
        <v>25.3936673194371</v>
      </c>
      <c r="H506">
        <v>28.757542928085218</v>
      </c>
      <c r="I506">
        <v>25.446717487391105</v>
      </c>
    </row>
    <row r="507" spans="1:9" x14ac:dyDescent="0.55000000000000004">
      <c r="A507" s="47" t="str">
        <f t="shared" si="7"/>
        <v>n3</v>
      </c>
      <c r="B507" s="47" t="s">
        <v>291</v>
      </c>
      <c r="C507" s="47" t="s">
        <v>250</v>
      </c>
      <c r="D507" s="47" t="s">
        <v>396</v>
      </c>
      <c r="E507">
        <v>21.617159274444795</v>
      </c>
      <c r="F507">
        <v>20.50897202236095</v>
      </c>
      <c r="G507">
        <v>22.589399436126691</v>
      </c>
      <c r="H507">
        <v>27.61462898370543</v>
      </c>
      <c r="I507">
        <v>25.560189100800624</v>
      </c>
    </row>
    <row r="508" spans="1:9" x14ac:dyDescent="0.55000000000000004">
      <c r="A508" s="47" t="str">
        <f t="shared" si="7"/>
        <v>n3</v>
      </c>
      <c r="B508" s="47" t="s">
        <v>291</v>
      </c>
      <c r="C508" s="47" t="s">
        <v>250</v>
      </c>
      <c r="D508" s="47" t="s">
        <v>397</v>
      </c>
      <c r="E508">
        <v>21.715139849751353</v>
      </c>
      <c r="F508">
        <v>22.912849330229609</v>
      </c>
      <c r="G508">
        <v>25.458190758226642</v>
      </c>
      <c r="H508">
        <v>28.803801391034462</v>
      </c>
      <c r="I508">
        <v>25.993388092970765</v>
      </c>
    </row>
    <row r="509" spans="1:9" x14ac:dyDescent="0.55000000000000004">
      <c r="A509" s="47" t="str">
        <f t="shared" si="7"/>
        <v>n3</v>
      </c>
      <c r="B509" s="47" t="s">
        <v>291</v>
      </c>
      <c r="C509" s="47" t="s">
        <v>251</v>
      </c>
      <c r="D509" s="47" t="s">
        <v>396</v>
      </c>
      <c r="E509">
        <v>22.865626184178044</v>
      </c>
      <c r="F509">
        <v>21.190709745000532</v>
      </c>
      <c r="G509">
        <v>23.632041847423558</v>
      </c>
      <c r="H509">
        <v>27.878220170705042</v>
      </c>
      <c r="I509">
        <v>27.096374164991367</v>
      </c>
    </row>
    <row r="510" spans="1:9" x14ac:dyDescent="0.55000000000000004">
      <c r="A510" s="47" t="str">
        <f t="shared" si="7"/>
        <v>n3</v>
      </c>
      <c r="B510" s="47" t="s">
        <v>291</v>
      </c>
      <c r="C510" s="47" t="s">
        <v>251</v>
      </c>
      <c r="D510" s="47" t="s">
        <v>397</v>
      </c>
      <c r="E510">
        <v>23.229668900645436</v>
      </c>
      <c r="F510">
        <v>23.447066680774522</v>
      </c>
      <c r="G510">
        <v>27.364549738228767</v>
      </c>
      <c r="H510">
        <v>29.177354236941419</v>
      </c>
      <c r="I510">
        <v>27.508735896730514</v>
      </c>
    </row>
    <row r="511" spans="1:9" x14ac:dyDescent="0.55000000000000004">
      <c r="A511" s="47" t="str">
        <f t="shared" si="7"/>
        <v>n3</v>
      </c>
      <c r="B511" s="47" t="s">
        <v>291</v>
      </c>
      <c r="C511" s="47" t="s">
        <v>252</v>
      </c>
      <c r="D511" s="47" t="s">
        <v>396</v>
      </c>
      <c r="E511">
        <v>23.841397405036503</v>
      </c>
      <c r="F511">
        <v>21.89768035128558</v>
      </c>
      <c r="G511">
        <v>24.355746052798644</v>
      </c>
      <c r="H511">
        <v>28.726218708778617</v>
      </c>
      <c r="I511">
        <v>27.466508942616304</v>
      </c>
    </row>
    <row r="512" spans="1:9" x14ac:dyDescent="0.55000000000000004">
      <c r="A512" s="47" t="str">
        <f t="shared" si="7"/>
        <v>n3</v>
      </c>
      <c r="B512" s="47" t="s">
        <v>291</v>
      </c>
      <c r="C512" s="47" t="s">
        <v>252</v>
      </c>
      <c r="D512" s="47" t="s">
        <v>397</v>
      </c>
      <c r="E512">
        <v>23.854163201777588</v>
      </c>
      <c r="F512">
        <v>23.896335272457943</v>
      </c>
      <c r="G512">
        <v>28.204136715268227</v>
      </c>
      <c r="H512">
        <v>29.982377246852185</v>
      </c>
      <c r="I512">
        <v>28.015304592812054</v>
      </c>
    </row>
    <row r="513" spans="1:9" x14ac:dyDescent="0.55000000000000004">
      <c r="A513" s="47" t="str">
        <f t="shared" si="7"/>
        <v>n3</v>
      </c>
      <c r="B513" s="47" t="s">
        <v>291</v>
      </c>
      <c r="C513" s="47" t="s">
        <v>253</v>
      </c>
      <c r="D513" s="47" t="s">
        <v>396</v>
      </c>
      <c r="E513">
        <v>22.002566192290061</v>
      </c>
      <c r="F513">
        <v>21.182774140302612</v>
      </c>
      <c r="G513">
        <v>23.298765344408004</v>
      </c>
      <c r="H513">
        <v>28.321354413994996</v>
      </c>
      <c r="I513">
        <v>25.730379480125563</v>
      </c>
    </row>
    <row r="514" spans="1:9" x14ac:dyDescent="0.55000000000000004">
      <c r="A514" s="47" t="str">
        <f t="shared" si="7"/>
        <v>n3</v>
      </c>
      <c r="B514" s="47" t="s">
        <v>291</v>
      </c>
      <c r="C514" s="47" t="s">
        <v>253</v>
      </c>
      <c r="D514" s="47" t="s">
        <v>397</v>
      </c>
      <c r="E514">
        <v>22.137353607731107</v>
      </c>
      <c r="F514">
        <v>22.94891584382605</v>
      </c>
      <c r="G514">
        <v>25.854777731456995</v>
      </c>
      <c r="H514">
        <v>29.313278009381726</v>
      </c>
      <c r="I514">
        <v>25.944185544386841</v>
      </c>
    </row>
    <row r="515" spans="1:9" x14ac:dyDescent="0.55000000000000004">
      <c r="A515" s="47" t="str">
        <f t="shared" si="7"/>
        <v>n3</v>
      </c>
      <c r="B515" s="47" t="s">
        <v>292</v>
      </c>
      <c r="C515" s="47" t="s">
        <v>250</v>
      </c>
      <c r="D515" s="47" t="s">
        <v>396</v>
      </c>
      <c r="E515">
        <v>22.074282152682258</v>
      </c>
      <c r="F515">
        <v>20.928201801396682</v>
      </c>
      <c r="G515">
        <v>23.048681671251721</v>
      </c>
      <c r="H515">
        <v>28.157198031954294</v>
      </c>
      <c r="I515">
        <v>26.111607743448666</v>
      </c>
    </row>
    <row r="516" spans="1:9" x14ac:dyDescent="0.55000000000000004">
      <c r="A516" s="47" t="str">
        <f t="shared" si="7"/>
        <v>n3</v>
      </c>
      <c r="B516" s="47" t="s">
        <v>292</v>
      </c>
      <c r="C516" s="47" t="s">
        <v>250</v>
      </c>
      <c r="D516" s="47" t="s">
        <v>397</v>
      </c>
      <c r="E516">
        <v>22.142989811042927</v>
      </c>
      <c r="F516">
        <v>23.359906971308153</v>
      </c>
      <c r="G516">
        <v>25.959991666490321</v>
      </c>
      <c r="H516">
        <v>29.364335443574465</v>
      </c>
      <c r="I516">
        <v>26.512037924617033</v>
      </c>
    </row>
    <row r="517" spans="1:9" x14ac:dyDescent="0.55000000000000004">
      <c r="A517" s="47" t="str">
        <f t="shared" ref="A517:A578" si="8">A516</f>
        <v>n3</v>
      </c>
      <c r="B517" s="47" t="s">
        <v>292</v>
      </c>
      <c r="C517" s="47" t="s">
        <v>251</v>
      </c>
      <c r="D517" s="47" t="s">
        <v>396</v>
      </c>
      <c r="E517">
        <v>23.374541269001519</v>
      </c>
      <c r="F517">
        <v>21.642864212781717</v>
      </c>
      <c r="G517">
        <v>24.146918755687231</v>
      </c>
      <c r="H517">
        <v>28.439543314640424</v>
      </c>
      <c r="I517">
        <v>27.682619029732308</v>
      </c>
    </row>
    <row r="518" spans="1:9" x14ac:dyDescent="0.55000000000000004">
      <c r="A518" s="47" t="str">
        <f t="shared" si="8"/>
        <v>n3</v>
      </c>
      <c r="B518" s="47" t="s">
        <v>292</v>
      </c>
      <c r="C518" s="47" t="s">
        <v>251</v>
      </c>
      <c r="D518" s="47" t="s">
        <v>397</v>
      </c>
      <c r="E518">
        <v>23.689527105068247</v>
      </c>
      <c r="F518">
        <v>23.911228526081896</v>
      </c>
      <c r="G518">
        <v>27.906262698550421</v>
      </c>
      <c r="H518">
        <v>29.754953762212114</v>
      </c>
      <c r="I518">
        <v>28.05330318908052</v>
      </c>
    </row>
    <row r="519" spans="1:9" x14ac:dyDescent="0.55000000000000004">
      <c r="A519" s="47" t="str">
        <f t="shared" si="8"/>
        <v>n3</v>
      </c>
      <c r="B519" s="47" t="s">
        <v>292</v>
      </c>
      <c r="C519" s="47" t="s">
        <v>252</v>
      </c>
      <c r="D519" s="47" t="s">
        <v>396</v>
      </c>
      <c r="E519">
        <v>24.314900068775792</v>
      </c>
      <c r="F519">
        <v>22.337872926145387</v>
      </c>
      <c r="G519">
        <v>24.842100884033435</v>
      </c>
      <c r="H519">
        <v>29.33230933587275</v>
      </c>
      <c r="I519">
        <v>27.995536731562797</v>
      </c>
    </row>
    <row r="520" spans="1:9" x14ac:dyDescent="0.55000000000000004">
      <c r="A520" s="47" t="str">
        <f t="shared" si="8"/>
        <v>n3</v>
      </c>
      <c r="B520" s="47" t="s">
        <v>292</v>
      </c>
      <c r="C520" s="47" t="s">
        <v>252</v>
      </c>
      <c r="D520" s="47" t="s">
        <v>397</v>
      </c>
      <c r="E520">
        <v>24.32384057454238</v>
      </c>
      <c r="F520">
        <v>24.332618675801506</v>
      </c>
      <c r="G520">
        <v>28.696967855041795</v>
      </c>
      <c r="H520">
        <v>30.567211189644844</v>
      </c>
      <c r="I520">
        <v>28.547280813317816</v>
      </c>
    </row>
    <row r="521" spans="1:9" x14ac:dyDescent="0.55000000000000004">
      <c r="A521" s="47" t="str">
        <f t="shared" si="8"/>
        <v>n3</v>
      </c>
      <c r="B521" s="47" t="s">
        <v>292</v>
      </c>
      <c r="C521" s="47" t="s">
        <v>253</v>
      </c>
      <c r="D521" s="47" t="s">
        <v>396</v>
      </c>
      <c r="E521">
        <v>22.438132477162913</v>
      </c>
      <c r="F521">
        <v>21.60211169188446</v>
      </c>
      <c r="G521">
        <v>23.759991392974289</v>
      </c>
      <c r="H521">
        <v>28.882008431206579</v>
      </c>
      <c r="I521">
        <v>26.239742147215463</v>
      </c>
    </row>
    <row r="522" spans="1:9" x14ac:dyDescent="0.55000000000000004">
      <c r="A522" s="47" t="str">
        <f t="shared" si="8"/>
        <v>n3</v>
      </c>
      <c r="B522" s="47" t="s">
        <v>292</v>
      </c>
      <c r="C522" s="47" t="s">
        <v>253</v>
      </c>
      <c r="D522" s="47" t="s">
        <v>397</v>
      </c>
      <c r="E522">
        <v>22.548067483158754</v>
      </c>
      <c r="F522">
        <v>23.427637450005296</v>
      </c>
      <c r="G522">
        <v>26.386857875991961</v>
      </c>
      <c r="H522">
        <v>29.890711084894019</v>
      </c>
      <c r="I522">
        <v>26.446447301167428</v>
      </c>
    </row>
    <row r="523" spans="1:9" x14ac:dyDescent="0.55000000000000004">
      <c r="A523" s="47" t="str">
        <f t="shared" si="8"/>
        <v>n3</v>
      </c>
      <c r="B523" s="47" t="s">
        <v>293</v>
      </c>
      <c r="C523" s="47" t="s">
        <v>250</v>
      </c>
      <c r="D523" s="47" t="s">
        <v>396</v>
      </c>
      <c r="E523">
        <v>22.65551925722146</v>
      </c>
      <c r="F523">
        <v>21.479261506718871</v>
      </c>
      <c r="G523">
        <v>23.655575653370015</v>
      </c>
      <c r="H523">
        <v>28.898604168871024</v>
      </c>
      <c r="I523">
        <v>26.799151518357846</v>
      </c>
    </row>
    <row r="524" spans="1:9" x14ac:dyDescent="0.55000000000000004">
      <c r="A524" s="47" t="str">
        <f t="shared" si="8"/>
        <v>n3</v>
      </c>
      <c r="B524" s="47" t="s">
        <v>293</v>
      </c>
      <c r="C524" s="47" t="s">
        <v>250</v>
      </c>
      <c r="D524" s="47" t="s">
        <v>397</v>
      </c>
      <c r="E524">
        <v>22.743034354389309</v>
      </c>
      <c r="F524">
        <v>23.928335086234263</v>
      </c>
      <c r="G524">
        <v>26.588943895884036</v>
      </c>
      <c r="H524">
        <v>30.106691983211658</v>
      </c>
      <c r="I524">
        <v>27.216688741932074</v>
      </c>
    </row>
    <row r="525" spans="1:9" x14ac:dyDescent="0.55000000000000004">
      <c r="A525" s="47" t="str">
        <f t="shared" si="8"/>
        <v>n3</v>
      </c>
      <c r="B525" s="47" t="s">
        <v>293</v>
      </c>
      <c r="C525" s="47" t="s">
        <v>251</v>
      </c>
      <c r="D525" s="47" t="s">
        <v>396</v>
      </c>
      <c r="E525">
        <v>23.990015448100735</v>
      </c>
      <c r="F525">
        <v>22.212741667548407</v>
      </c>
      <c r="G525">
        <v>24.78273037773781</v>
      </c>
      <c r="H525">
        <v>29.188383874722255</v>
      </c>
      <c r="I525">
        <v>28.411529044545549</v>
      </c>
    </row>
    <row r="526" spans="1:9" x14ac:dyDescent="0.55000000000000004">
      <c r="A526" s="47" t="str">
        <f t="shared" si="8"/>
        <v>n3</v>
      </c>
      <c r="B526" s="47" t="s">
        <v>293</v>
      </c>
      <c r="C526" s="47" t="s">
        <v>251</v>
      </c>
      <c r="D526" s="47" t="s">
        <v>397</v>
      </c>
      <c r="E526">
        <v>24.326953571050687</v>
      </c>
      <c r="F526">
        <v>24.588770458152577</v>
      </c>
      <c r="G526">
        <v>28.752770356576029</v>
      </c>
      <c r="H526">
        <v>30.587210369273102</v>
      </c>
      <c r="I526">
        <v>28.825328663633478</v>
      </c>
    </row>
    <row r="527" spans="1:9" x14ac:dyDescent="0.55000000000000004">
      <c r="A527" s="47" t="str">
        <f t="shared" si="8"/>
        <v>n3</v>
      </c>
      <c r="B527" s="47" t="s">
        <v>293</v>
      </c>
      <c r="C527" s="47" t="s">
        <v>252</v>
      </c>
      <c r="D527" s="47" t="s">
        <v>396</v>
      </c>
      <c r="E527">
        <v>24.955134800550208</v>
      </c>
      <c r="F527">
        <v>22.926050629563012</v>
      </c>
      <c r="G527">
        <v>25.496217320918422</v>
      </c>
      <c r="H527">
        <v>30.104657284943393</v>
      </c>
      <c r="I527">
        <v>28.732686170775587</v>
      </c>
    </row>
    <row r="528" spans="1:9" x14ac:dyDescent="0.55000000000000004">
      <c r="A528" s="47" t="str">
        <f t="shared" si="8"/>
        <v>n3</v>
      </c>
      <c r="B528" s="47" t="s">
        <v>293</v>
      </c>
      <c r="C528" s="47" t="s">
        <v>252</v>
      </c>
      <c r="D528" s="47" t="s">
        <v>397</v>
      </c>
      <c r="E528">
        <v>24.950997915564493</v>
      </c>
      <c r="F528">
        <v>24.967935319013861</v>
      </c>
      <c r="G528">
        <v>29.436467772722466</v>
      </c>
      <c r="H528">
        <v>31.384072542588086</v>
      </c>
      <c r="I528">
        <v>29.289140048672103</v>
      </c>
    </row>
    <row r="529" spans="1:9" x14ac:dyDescent="0.55000000000000004">
      <c r="A529" s="47" t="str">
        <f t="shared" si="8"/>
        <v>n3</v>
      </c>
      <c r="B529" s="47" t="s">
        <v>293</v>
      </c>
      <c r="C529" s="47" t="s">
        <v>253</v>
      </c>
      <c r="D529" s="47" t="s">
        <v>396</v>
      </c>
      <c r="E529">
        <v>23.028950111099356</v>
      </c>
      <c r="F529">
        <v>22.170916093535077</v>
      </c>
      <c r="G529">
        <v>24.385614844989949</v>
      </c>
      <c r="H529">
        <v>29.642499523859918</v>
      </c>
      <c r="I529">
        <v>26.930659824357214</v>
      </c>
    </row>
    <row r="530" spans="1:9" x14ac:dyDescent="0.55000000000000004">
      <c r="A530" s="47" t="str">
        <f t="shared" si="8"/>
        <v>n3</v>
      </c>
      <c r="B530" s="47" t="s">
        <v>293</v>
      </c>
      <c r="C530" s="47" t="s">
        <v>253</v>
      </c>
      <c r="D530" s="47" t="s">
        <v>397</v>
      </c>
      <c r="E530">
        <v>23.123912009311184</v>
      </c>
      <c r="F530">
        <v>24.042631012591261</v>
      </c>
      <c r="G530">
        <v>27.028311404084228</v>
      </c>
      <c r="H530">
        <v>30.64299475187811</v>
      </c>
      <c r="I530">
        <v>27.107386646915671</v>
      </c>
    </row>
    <row r="531" spans="1:9" x14ac:dyDescent="0.55000000000000004">
      <c r="A531" s="47" t="str">
        <f t="shared" si="8"/>
        <v>n3</v>
      </c>
      <c r="B531" s="47" t="s">
        <v>294</v>
      </c>
      <c r="C531" s="47" t="s">
        <v>250</v>
      </c>
      <c r="D531" s="47" t="s">
        <v>396</v>
      </c>
      <c r="E531">
        <v>23.232513755158188</v>
      </c>
      <c r="F531">
        <v>22.026298878425564</v>
      </c>
      <c r="G531">
        <v>24.258039752407157</v>
      </c>
      <c r="H531">
        <v>29.634598582160628</v>
      </c>
      <c r="I531">
        <v>27.481676725566963</v>
      </c>
    </row>
    <row r="532" spans="1:9" x14ac:dyDescent="0.55000000000000004">
      <c r="A532" s="47" t="str">
        <f t="shared" si="8"/>
        <v>n3</v>
      </c>
      <c r="B532" s="47" t="s">
        <v>294</v>
      </c>
      <c r="C532" s="47" t="s">
        <v>250</v>
      </c>
      <c r="D532" s="47" t="s">
        <v>397</v>
      </c>
      <c r="E532">
        <v>23.334506419896776</v>
      </c>
      <c r="F532">
        <v>24.519122677670797</v>
      </c>
      <c r="G532">
        <v>27.295036537086027</v>
      </c>
      <c r="H532">
        <v>30.870430301790527</v>
      </c>
      <c r="I532">
        <v>27.920562104891907</v>
      </c>
    </row>
    <row r="533" spans="1:9" x14ac:dyDescent="0.55000000000000004">
      <c r="A533" s="47" t="str">
        <f t="shared" si="8"/>
        <v>n3</v>
      </c>
      <c r="B533" s="47" t="s">
        <v>294</v>
      </c>
      <c r="C533" s="47" t="s">
        <v>251</v>
      </c>
      <c r="D533" s="47" t="s">
        <v>396</v>
      </c>
      <c r="E533">
        <v>24.600997114943745</v>
      </c>
      <c r="F533">
        <v>22.778459432864249</v>
      </c>
      <c r="G533">
        <v>25.413901039043488</v>
      </c>
      <c r="H533">
        <v>29.931758445314429</v>
      </c>
      <c r="I533">
        <v>29.135118548301772</v>
      </c>
    </row>
    <row r="534" spans="1:9" x14ac:dyDescent="0.55000000000000004">
      <c r="A534" s="47" t="str">
        <f t="shared" si="8"/>
        <v>n3</v>
      </c>
      <c r="B534" s="47" t="s">
        <v>294</v>
      </c>
      <c r="C534" s="47" t="s">
        <v>251</v>
      </c>
      <c r="D534" s="47" t="s">
        <v>397</v>
      </c>
      <c r="E534">
        <v>24.977232867068746</v>
      </c>
      <c r="F534">
        <v>25.250936298804369</v>
      </c>
      <c r="G534">
        <v>29.513101027192892</v>
      </c>
      <c r="H534">
        <v>31.378972945367337</v>
      </c>
      <c r="I534">
        <v>29.604693322047051</v>
      </c>
    </row>
    <row r="535" spans="1:9" x14ac:dyDescent="0.55000000000000004">
      <c r="A535" s="47" t="str">
        <f t="shared" si="8"/>
        <v>n3</v>
      </c>
      <c r="B535" s="47" t="s">
        <v>294</v>
      </c>
      <c r="C535" s="47" t="s">
        <v>252</v>
      </c>
      <c r="D535" s="47" t="s">
        <v>396</v>
      </c>
      <c r="E535">
        <v>25.590696286107296</v>
      </c>
      <c r="F535">
        <v>23.509935065072483</v>
      </c>
      <c r="G535">
        <v>26.145559185271406</v>
      </c>
      <c r="H535">
        <v>30.871367657743455</v>
      </c>
      <c r="I535">
        <v>29.464454957147396</v>
      </c>
    </row>
    <row r="536" spans="1:9" x14ac:dyDescent="0.55000000000000004">
      <c r="A536" s="47" t="str">
        <f t="shared" si="8"/>
        <v>n3</v>
      </c>
      <c r="B536" s="47" t="s">
        <v>294</v>
      </c>
      <c r="C536" s="47" t="s">
        <v>252</v>
      </c>
      <c r="D536" s="47" t="s">
        <v>397</v>
      </c>
      <c r="E536">
        <v>25.579205628328577</v>
      </c>
      <c r="F536">
        <v>25.593077659506935</v>
      </c>
      <c r="G536">
        <v>30.174073521532119</v>
      </c>
      <c r="H536">
        <v>32.211771863294892</v>
      </c>
      <c r="I536">
        <v>30.02263111346242</v>
      </c>
    </row>
    <row r="537" spans="1:9" x14ac:dyDescent="0.55000000000000004">
      <c r="A537" s="47" t="str">
        <f t="shared" si="8"/>
        <v>n3</v>
      </c>
      <c r="B537" s="47" t="s">
        <v>294</v>
      </c>
      <c r="C537" s="47" t="s">
        <v>253</v>
      </c>
      <c r="D537" s="47" t="s">
        <v>396</v>
      </c>
      <c r="E537">
        <v>23.615455207561808</v>
      </c>
      <c r="F537">
        <v>22.735568638239343</v>
      </c>
      <c r="G537">
        <v>25.006671702465347</v>
      </c>
      <c r="H537">
        <v>30.397439586639869</v>
      </c>
      <c r="I537">
        <v>27.6165343067753</v>
      </c>
    </row>
    <row r="538" spans="1:9" x14ac:dyDescent="0.55000000000000004">
      <c r="A538" s="47" t="str">
        <f t="shared" si="8"/>
        <v>n3</v>
      </c>
      <c r="B538" s="47" t="s">
        <v>294</v>
      </c>
      <c r="C538" s="47" t="s">
        <v>253</v>
      </c>
      <c r="D538" s="47" t="s">
        <v>397</v>
      </c>
      <c r="E538">
        <v>23.671246556625402</v>
      </c>
      <c r="F538">
        <v>24.636553549888902</v>
      </c>
      <c r="G538">
        <v>27.663917650195749</v>
      </c>
      <c r="H538">
        <v>31.382219570415838</v>
      </c>
      <c r="I538">
        <v>27.753502870243011</v>
      </c>
    </row>
    <row r="539" spans="1:9" x14ac:dyDescent="0.55000000000000004">
      <c r="A539" s="47" t="str">
        <f t="shared" si="8"/>
        <v>n3</v>
      </c>
      <c r="B539" s="47" t="s">
        <v>295</v>
      </c>
      <c r="C539" s="47" t="s">
        <v>250</v>
      </c>
      <c r="D539" s="47" t="s">
        <v>396</v>
      </c>
      <c r="E539">
        <v>23.817993466299864</v>
      </c>
      <c r="F539">
        <v>22.581380917363244</v>
      </c>
      <c r="G539">
        <v>24.869363617606606</v>
      </c>
      <c r="H539">
        <v>30.381416442704477</v>
      </c>
      <c r="I539">
        <v>28.174239068176213</v>
      </c>
    </row>
    <row r="540" spans="1:9" x14ac:dyDescent="0.55000000000000004">
      <c r="A540" s="47" t="str">
        <f t="shared" si="8"/>
        <v>n3</v>
      </c>
      <c r="B540" s="47" t="s">
        <v>295</v>
      </c>
      <c r="C540" s="47" t="s">
        <v>250</v>
      </c>
      <c r="D540" s="47" t="s">
        <v>397</v>
      </c>
      <c r="E540">
        <v>23.941909981013183</v>
      </c>
      <c r="F540">
        <v>25.142313751278529</v>
      </c>
      <c r="G540">
        <v>28.026203850068775</v>
      </c>
      <c r="H540">
        <v>31.656338754981839</v>
      </c>
      <c r="I540">
        <v>28.652103930918543</v>
      </c>
    </row>
    <row r="541" spans="1:9" x14ac:dyDescent="0.55000000000000004">
      <c r="A541" s="47" t="str">
        <f t="shared" si="8"/>
        <v>n3</v>
      </c>
      <c r="B541" s="47" t="s">
        <v>295</v>
      </c>
      <c r="C541" s="47" t="s">
        <v>251</v>
      </c>
      <c r="D541" s="47" t="s">
        <v>396</v>
      </c>
      <c r="E541">
        <v>25.22096380629916</v>
      </c>
      <c r="F541">
        <v>23.352496577081794</v>
      </c>
      <c r="G541">
        <v>26.054353621838963</v>
      </c>
      <c r="H541">
        <v>30.686064994885911</v>
      </c>
      <c r="I541">
        <v>29.86934907417205</v>
      </c>
    </row>
    <row r="542" spans="1:9" x14ac:dyDescent="0.55000000000000004">
      <c r="A542" s="47" t="str">
        <f t="shared" si="8"/>
        <v>n3</v>
      </c>
      <c r="B542" s="47" t="s">
        <v>295</v>
      </c>
      <c r="C542" s="47" t="s">
        <v>251</v>
      </c>
      <c r="D542" s="47" t="s">
        <v>397</v>
      </c>
      <c r="E542">
        <v>25.637201325432937</v>
      </c>
      <c r="F542">
        <v>25.911107817162208</v>
      </c>
      <c r="G542">
        <v>30.290820228124016</v>
      </c>
      <c r="H542">
        <v>32.188739127429201</v>
      </c>
      <c r="I542">
        <v>30.392476931541637</v>
      </c>
    </row>
    <row r="543" spans="1:9" x14ac:dyDescent="0.55000000000000004">
      <c r="A543" s="47" t="str">
        <f t="shared" si="8"/>
        <v>n3</v>
      </c>
      <c r="B543" s="47" t="s">
        <v>295</v>
      </c>
      <c r="C543" s="47" t="s">
        <v>252</v>
      </c>
      <c r="D543" s="47" t="s">
        <v>396</v>
      </c>
      <c r="E543">
        <v>26.235604264099045</v>
      </c>
      <c r="F543">
        <v>24.102406036398264</v>
      </c>
      <c r="G543">
        <v>26.804450194688396</v>
      </c>
      <c r="H543">
        <v>31.649353183084685</v>
      </c>
      <c r="I543">
        <v>30.206985049201148</v>
      </c>
    </row>
    <row r="544" spans="1:9" x14ac:dyDescent="0.55000000000000004">
      <c r="A544" s="47" t="str">
        <f t="shared" si="8"/>
        <v>n3</v>
      </c>
      <c r="B544" s="47" t="s">
        <v>295</v>
      </c>
      <c r="C544" s="47" t="s">
        <v>252</v>
      </c>
      <c r="D544" s="47" t="s">
        <v>397</v>
      </c>
      <c r="E544">
        <v>26.218982840263823</v>
      </c>
      <c r="F544">
        <v>26.244707485980324</v>
      </c>
      <c r="G544">
        <v>30.914324100730092</v>
      </c>
      <c r="H544">
        <v>33.016331393503336</v>
      </c>
      <c r="I544">
        <v>30.733053262088674</v>
      </c>
    </row>
    <row r="545" spans="1:9" x14ac:dyDescent="0.55000000000000004">
      <c r="A545" s="47" t="str">
        <f t="shared" si="8"/>
        <v>n3</v>
      </c>
      <c r="B545" s="47" t="s">
        <v>295</v>
      </c>
      <c r="C545" s="47" t="s">
        <v>253</v>
      </c>
      <c r="D545" s="47" t="s">
        <v>396</v>
      </c>
      <c r="E545">
        <v>24.210585378972247</v>
      </c>
      <c r="F545">
        <v>23.308524896836314</v>
      </c>
      <c r="G545">
        <v>25.636861749021278</v>
      </c>
      <c r="H545">
        <v>31.163481709166582</v>
      </c>
      <c r="I545">
        <v>28.31249517864071</v>
      </c>
    </row>
    <row r="546" spans="1:9" x14ac:dyDescent="0.55000000000000004">
      <c r="A546" s="47" t="str">
        <f t="shared" si="8"/>
        <v>n3</v>
      </c>
      <c r="B546" s="47" t="s">
        <v>295</v>
      </c>
      <c r="C546" s="47" t="s">
        <v>253</v>
      </c>
      <c r="D546" s="47" t="s">
        <v>397</v>
      </c>
      <c r="E546">
        <v>24.22499114097274</v>
      </c>
      <c r="F546">
        <v>25.229999706909329</v>
      </c>
      <c r="G546">
        <v>28.316879377420385</v>
      </c>
      <c r="H546">
        <v>32.160456273410226</v>
      </c>
      <c r="I546">
        <v>28.431542946425431</v>
      </c>
    </row>
    <row r="547" spans="1:9" x14ac:dyDescent="0.55000000000000004">
      <c r="A547" s="47" t="str">
        <f t="shared" si="8"/>
        <v>n3</v>
      </c>
      <c r="B547" s="47" t="s">
        <v>296</v>
      </c>
      <c r="C547" s="47" t="s">
        <v>250</v>
      </c>
      <c r="D547" s="47" t="s">
        <v>396</v>
      </c>
      <c r="E547">
        <v>24.411958390646497</v>
      </c>
      <c r="F547">
        <v>23.144507623531901</v>
      </c>
      <c r="G547">
        <v>25.489547248968361</v>
      </c>
      <c r="H547">
        <v>31.139057750502595</v>
      </c>
      <c r="I547">
        <v>28.876838546185592</v>
      </c>
    </row>
    <row r="548" spans="1:9" x14ac:dyDescent="0.55000000000000004">
      <c r="A548" s="47" t="str">
        <f t="shared" si="8"/>
        <v>n3</v>
      </c>
      <c r="B548" s="47" t="s">
        <v>296</v>
      </c>
      <c r="C548" s="47" t="s">
        <v>250</v>
      </c>
      <c r="D548" s="47" t="s">
        <v>397</v>
      </c>
      <c r="E548">
        <v>24.565801229499527</v>
      </c>
      <c r="F548">
        <v>25.765891150671887</v>
      </c>
      <c r="G548">
        <v>28.744127700031743</v>
      </c>
      <c r="H548">
        <v>32.443050838359262</v>
      </c>
      <c r="I548">
        <v>29.389683523789369</v>
      </c>
    </row>
    <row r="549" spans="1:9" x14ac:dyDescent="0.55000000000000004">
      <c r="A549" s="47" t="str">
        <f t="shared" si="8"/>
        <v>n3</v>
      </c>
      <c r="B549" s="47" t="s">
        <v>296</v>
      </c>
      <c r="C549" s="47" t="s">
        <v>251</v>
      </c>
      <c r="D549" s="47" t="s">
        <v>396</v>
      </c>
      <c r="E549">
        <v>25.84991552216697</v>
      </c>
      <c r="F549">
        <v>23.934853100201039</v>
      </c>
      <c r="G549">
        <v>26.704088126124223</v>
      </c>
      <c r="H549">
        <v>31.451303523436678</v>
      </c>
      <c r="I549">
        <v>30.614220622156395</v>
      </c>
    </row>
    <row r="550" spans="1:9" x14ac:dyDescent="0.55000000000000004">
      <c r="A550" s="47" t="str">
        <f t="shared" si="8"/>
        <v>n3</v>
      </c>
      <c r="B550" s="47" t="s">
        <v>296</v>
      </c>
      <c r="C550" s="47" t="s">
        <v>251</v>
      </c>
      <c r="D550" s="47" t="s">
        <v>397</v>
      </c>
      <c r="E550">
        <v>26.308709402179669</v>
      </c>
      <c r="F550">
        <v>26.572740336472332</v>
      </c>
      <c r="G550">
        <v>31.09839192931965</v>
      </c>
      <c r="H550">
        <v>33.026510997778018</v>
      </c>
      <c r="I550">
        <v>31.212615922124645</v>
      </c>
    </row>
    <row r="551" spans="1:9" x14ac:dyDescent="0.55000000000000004">
      <c r="A551" s="47" t="str">
        <f t="shared" si="8"/>
        <v>n3</v>
      </c>
      <c r="B551" s="47" t="s">
        <v>296</v>
      </c>
      <c r="C551" s="47" t="s">
        <v>252</v>
      </c>
      <c r="D551" s="47" t="s">
        <v>396</v>
      </c>
      <c r="E551">
        <v>26.889858734525454</v>
      </c>
      <c r="F551">
        <v>24.703463543540373</v>
      </c>
      <c r="G551">
        <v>27.472890349169401</v>
      </c>
      <c r="H551">
        <v>32.438613860967095</v>
      </c>
      <c r="I551">
        <v>30.960276446936838</v>
      </c>
    </row>
    <row r="552" spans="1:9" x14ac:dyDescent="0.55000000000000004">
      <c r="A552" s="47" t="str">
        <f t="shared" si="8"/>
        <v>n3</v>
      </c>
      <c r="B552" s="47" t="s">
        <v>296</v>
      </c>
      <c r="C552" s="47" t="s">
        <v>252</v>
      </c>
      <c r="D552" s="47" t="s">
        <v>397</v>
      </c>
      <c r="E552">
        <v>26.843334398476355</v>
      </c>
      <c r="F552">
        <v>26.901338119775687</v>
      </c>
      <c r="G552">
        <v>31.645804268754624</v>
      </c>
      <c r="H552">
        <v>33.827545402602908</v>
      </c>
      <c r="I552">
        <v>31.443299511162841</v>
      </c>
    </row>
    <row r="553" spans="1:9" x14ac:dyDescent="0.55000000000000004">
      <c r="A553" s="47" t="str">
        <f t="shared" si="8"/>
        <v>n3</v>
      </c>
      <c r="B553" s="47" t="s">
        <v>296</v>
      </c>
      <c r="C553" s="47" t="s">
        <v>253</v>
      </c>
      <c r="D553" s="47" t="s">
        <v>396</v>
      </c>
      <c r="E553">
        <v>24.790472169611682</v>
      </c>
      <c r="F553">
        <v>23.961664207491275</v>
      </c>
      <c r="G553">
        <v>26.311490715268228</v>
      </c>
      <c r="H553">
        <v>31.928434181568093</v>
      </c>
      <c r="I553">
        <v>28.981896280816844</v>
      </c>
    </row>
    <row r="554" spans="1:9" x14ac:dyDescent="0.55000000000000004">
      <c r="A554" s="47" t="str">
        <f t="shared" si="8"/>
        <v>n3</v>
      </c>
      <c r="B554" s="47" t="s">
        <v>296</v>
      </c>
      <c r="C554" s="47" t="s">
        <v>253</v>
      </c>
      <c r="D554" s="47" t="s">
        <v>397</v>
      </c>
      <c r="E554">
        <v>24.811847489154591</v>
      </c>
      <c r="F554">
        <v>25.838905946460699</v>
      </c>
      <c r="G554">
        <v>29.004140494339225</v>
      </c>
      <c r="H554">
        <v>32.953094885197338</v>
      </c>
      <c r="I554">
        <v>29.127984725425886</v>
      </c>
    </row>
    <row r="555" spans="1:9" x14ac:dyDescent="0.55000000000000004">
      <c r="A555" s="47" t="str">
        <f t="shared" si="8"/>
        <v>n3</v>
      </c>
      <c r="B555" s="47" t="s">
        <v>297</v>
      </c>
      <c r="C555" s="47" t="s">
        <v>250</v>
      </c>
      <c r="D555" s="47" t="s">
        <v>396</v>
      </c>
      <c r="E555">
        <v>25.050887593905408</v>
      </c>
      <c r="F555">
        <v>23.733017683754806</v>
      </c>
      <c r="G555">
        <v>26.145120241597006</v>
      </c>
      <c r="H555">
        <v>31.894249547960833</v>
      </c>
      <c r="I555">
        <v>29.608262212699422</v>
      </c>
    </row>
    <row r="556" spans="1:9" x14ac:dyDescent="0.55000000000000004">
      <c r="A556" s="47" t="str">
        <f t="shared" si="8"/>
        <v>n3</v>
      </c>
      <c r="B556" s="47" t="s">
        <v>297</v>
      </c>
      <c r="C556" s="47" t="s">
        <v>250</v>
      </c>
      <c r="D556" s="47" t="s">
        <v>397</v>
      </c>
      <c r="E556">
        <v>25.171541742320038</v>
      </c>
      <c r="F556">
        <v>26.391761680245473</v>
      </c>
      <c r="G556">
        <v>29.458290578351495</v>
      </c>
      <c r="H556">
        <v>33.227699920290625</v>
      </c>
      <c r="I556">
        <v>30.09859355129969</v>
      </c>
    </row>
    <row r="557" spans="1:9" x14ac:dyDescent="0.55000000000000004">
      <c r="A557" s="47" t="str">
        <f t="shared" si="8"/>
        <v>n3</v>
      </c>
      <c r="B557" s="47" t="s">
        <v>297</v>
      </c>
      <c r="C557" s="47" t="s">
        <v>251</v>
      </c>
      <c r="D557" s="47" t="s">
        <v>396</v>
      </c>
      <c r="E557">
        <v>26.47886723803478</v>
      </c>
      <c r="F557">
        <v>24.517209623320284</v>
      </c>
      <c r="G557">
        <v>27.353822630409482</v>
      </c>
      <c r="H557">
        <v>32.216542051987446</v>
      </c>
      <c r="I557">
        <v>31.359092170140727</v>
      </c>
    </row>
    <row r="558" spans="1:9" x14ac:dyDescent="0.55000000000000004">
      <c r="A558" s="47" t="str">
        <f t="shared" si="8"/>
        <v>n3</v>
      </c>
      <c r="B558" s="47" t="s">
        <v>297</v>
      </c>
      <c r="C558" s="47" t="s">
        <v>251</v>
      </c>
      <c r="D558" s="47" t="s">
        <v>397</v>
      </c>
      <c r="E558">
        <v>26.997324290903965</v>
      </c>
      <c r="F558">
        <v>27.243594665114802</v>
      </c>
      <c r="G558">
        <v>31.910205803830287</v>
      </c>
      <c r="H558">
        <v>33.867007567453186</v>
      </c>
      <c r="I558">
        <v>32.038663946672308</v>
      </c>
    </row>
    <row r="559" spans="1:9" x14ac:dyDescent="0.55000000000000004">
      <c r="A559" s="47" t="str">
        <f t="shared" si="8"/>
        <v>n3</v>
      </c>
      <c r="B559" s="47" t="s">
        <v>297</v>
      </c>
      <c r="C559" s="47" t="s">
        <v>252</v>
      </c>
      <c r="D559" s="47" t="s">
        <v>396</v>
      </c>
      <c r="E559">
        <v>27.491566530878568</v>
      </c>
      <c r="F559">
        <v>25.278624494762461</v>
      </c>
      <c r="G559">
        <v>28.107103707015128</v>
      </c>
      <c r="H559">
        <v>33.246474533559059</v>
      </c>
      <c r="I559">
        <v>31.675146564737418</v>
      </c>
    </row>
    <row r="560" spans="1:9" x14ac:dyDescent="0.55000000000000004">
      <c r="A560" s="47" t="str">
        <f t="shared" si="8"/>
        <v>n3</v>
      </c>
      <c r="B560" s="47" t="s">
        <v>297</v>
      </c>
      <c r="C560" s="47" t="s">
        <v>252</v>
      </c>
      <c r="D560" s="47" t="s">
        <v>397</v>
      </c>
      <c r="E560">
        <v>27.478180147427082</v>
      </c>
      <c r="F560">
        <v>27.555376101999791</v>
      </c>
      <c r="G560">
        <v>32.39912903777379</v>
      </c>
      <c r="H560">
        <v>34.643914639015271</v>
      </c>
      <c r="I560">
        <v>32.18083255669594</v>
      </c>
    </row>
    <row r="561" spans="1:9" x14ac:dyDescent="0.55000000000000004">
      <c r="A561" s="47" t="str">
        <f t="shared" si="8"/>
        <v>n3</v>
      </c>
      <c r="B561" s="47" t="s">
        <v>297</v>
      </c>
      <c r="C561" s="47" t="s">
        <v>253</v>
      </c>
      <c r="D561" s="47" t="s">
        <v>396</v>
      </c>
      <c r="E561">
        <v>25.314340746129158</v>
      </c>
      <c r="F561">
        <v>24.513428819701623</v>
      </c>
      <c r="G561">
        <v>26.923370732726696</v>
      </c>
      <c r="H561">
        <v>32.665280566430368</v>
      </c>
      <c r="I561">
        <v>29.646957200296267</v>
      </c>
    </row>
    <row r="562" spans="1:9" x14ac:dyDescent="0.55000000000000004">
      <c r="A562" s="47" t="str">
        <f t="shared" si="8"/>
        <v>n3</v>
      </c>
      <c r="B562" s="47" t="s">
        <v>297</v>
      </c>
      <c r="C562" s="47" t="s">
        <v>253</v>
      </c>
      <c r="D562" s="47" t="s">
        <v>397</v>
      </c>
      <c r="E562">
        <v>25.415542075265407</v>
      </c>
      <c r="F562">
        <v>26.467589789440275</v>
      </c>
      <c r="G562">
        <v>29.709837343349911</v>
      </c>
      <c r="H562">
        <v>33.754873349557371</v>
      </c>
      <c r="I562">
        <v>29.836694816068849</v>
      </c>
    </row>
    <row r="563" spans="1:9" x14ac:dyDescent="0.55000000000000004">
      <c r="A563" s="47" t="str">
        <f t="shared" si="8"/>
        <v>n3</v>
      </c>
      <c r="B563" s="47" t="s">
        <v>298</v>
      </c>
      <c r="C563" s="47" t="s">
        <v>250</v>
      </c>
      <c r="D563" s="47" t="s">
        <v>396</v>
      </c>
      <c r="E563">
        <v>25.693645576158904</v>
      </c>
      <c r="F563">
        <v>24.339146216008885</v>
      </c>
      <c r="G563">
        <v>26.837927997125529</v>
      </c>
      <c r="H563">
        <v>32.65229745059311</v>
      </c>
      <c r="I563">
        <v>30.360609578645413</v>
      </c>
    </row>
    <row r="564" spans="1:9" x14ac:dyDescent="0.55000000000000004">
      <c r="A564" s="47" t="str">
        <f t="shared" si="8"/>
        <v>n3</v>
      </c>
      <c r="B564" s="47" t="s">
        <v>298</v>
      </c>
      <c r="C564" s="47" t="s">
        <v>250</v>
      </c>
      <c r="D564" s="47" t="s">
        <v>397</v>
      </c>
      <c r="E564">
        <v>25.786523420449338</v>
      </c>
      <c r="F564">
        <v>27.036555314781502</v>
      </c>
      <c r="G564">
        <v>30.178004498148347</v>
      </c>
      <c r="H564">
        <v>34.039506637040176</v>
      </c>
      <c r="I564">
        <v>30.833951113462422</v>
      </c>
    </row>
    <row r="565" spans="1:9" x14ac:dyDescent="0.55000000000000004">
      <c r="A565" s="47" t="str">
        <f t="shared" si="8"/>
        <v>n3</v>
      </c>
      <c r="B565" s="47" t="s">
        <v>298</v>
      </c>
      <c r="C565" s="47" t="s">
        <v>251</v>
      </c>
      <c r="D565" s="47" t="s">
        <v>396</v>
      </c>
      <c r="E565">
        <v>27.266884368497166</v>
      </c>
      <c r="F565">
        <v>25.216603983705433</v>
      </c>
      <c r="G565">
        <v>28.134393534017562</v>
      </c>
      <c r="H565">
        <v>33.104938041829797</v>
      </c>
      <c r="I565">
        <v>32.282664363559412</v>
      </c>
    </row>
    <row r="566" spans="1:9" x14ac:dyDescent="0.55000000000000004">
      <c r="A566" s="47" t="str">
        <f t="shared" si="8"/>
        <v>n3</v>
      </c>
      <c r="B566" s="47" t="s">
        <v>298</v>
      </c>
      <c r="C566" s="47" t="s">
        <v>251</v>
      </c>
      <c r="D566" s="47" t="s">
        <v>397</v>
      </c>
      <c r="E566">
        <v>27.656912804288787</v>
      </c>
      <c r="F566">
        <v>27.909199964024975</v>
      </c>
      <c r="G566">
        <v>32.689823997883835</v>
      </c>
      <c r="H566">
        <v>34.694433609141896</v>
      </c>
      <c r="I566">
        <v>32.821420581948999</v>
      </c>
    </row>
    <row r="567" spans="1:9" x14ac:dyDescent="0.55000000000000004">
      <c r="A567" s="47" t="str">
        <f t="shared" si="8"/>
        <v>n3</v>
      </c>
      <c r="B567" s="47" t="s">
        <v>298</v>
      </c>
      <c r="C567" s="47" t="s">
        <v>252</v>
      </c>
      <c r="D567" s="47" t="s">
        <v>396</v>
      </c>
      <c r="E567">
        <v>28.079913004796669</v>
      </c>
      <c r="F567">
        <v>25.838492109300603</v>
      </c>
      <c r="G567">
        <v>28.733342881705639</v>
      </c>
      <c r="H567">
        <v>34.060225327125877</v>
      </c>
      <c r="I567">
        <v>32.366734883433857</v>
      </c>
    </row>
    <row r="568" spans="1:9" x14ac:dyDescent="0.55000000000000004">
      <c r="A568" s="47" t="str">
        <f t="shared" si="8"/>
        <v>n3</v>
      </c>
      <c r="B568" s="47" t="s">
        <v>298</v>
      </c>
      <c r="C568" s="47" t="s">
        <v>252</v>
      </c>
      <c r="D568" s="47" t="s">
        <v>397</v>
      </c>
      <c r="E568">
        <v>28.149516750961094</v>
      </c>
      <c r="F568">
        <v>28.228598728176916</v>
      </c>
      <c r="G568">
        <v>33.190692421119465</v>
      </c>
      <c r="H568">
        <v>35.490321783232822</v>
      </c>
      <c r="I568">
        <v>32.967062602193771</v>
      </c>
    </row>
    <row r="569" spans="1:9" x14ac:dyDescent="0.55000000000000004">
      <c r="A569" s="47" t="str">
        <f t="shared" si="8"/>
        <v>n3</v>
      </c>
      <c r="B569" s="47" t="s">
        <v>298</v>
      </c>
      <c r="C569" s="47" t="s">
        <v>253</v>
      </c>
      <c r="D569" s="47" t="s">
        <v>396</v>
      </c>
      <c r="E569">
        <v>25.885707574154413</v>
      </c>
      <c r="F569">
        <v>25.083893841921494</v>
      </c>
      <c r="G569">
        <v>27.544677515606821</v>
      </c>
      <c r="H569">
        <v>33.409712975699222</v>
      </c>
      <c r="I569">
        <v>30.31560266638451</v>
      </c>
    </row>
    <row r="570" spans="1:9" x14ac:dyDescent="0.55000000000000004">
      <c r="A570" s="47" t="str">
        <f t="shared" si="8"/>
        <v>n3</v>
      </c>
      <c r="B570" s="47" t="s">
        <v>298</v>
      </c>
      <c r="C570" s="47" t="s">
        <v>253</v>
      </c>
      <c r="D570" s="47" t="s">
        <v>397</v>
      </c>
      <c r="E570">
        <v>26.02078261524354</v>
      </c>
      <c r="F570">
        <v>27.074664160406307</v>
      </c>
      <c r="G570">
        <v>30.374950245688289</v>
      </c>
      <c r="H570">
        <v>34.551807075089059</v>
      </c>
      <c r="I570">
        <v>30.539442887877829</v>
      </c>
    </row>
    <row r="571" spans="1:9" x14ac:dyDescent="0.55000000000000004">
      <c r="A571" s="47" t="str">
        <f t="shared" si="8"/>
        <v>n3</v>
      </c>
      <c r="B571" s="47" t="s">
        <v>299</v>
      </c>
      <c r="C571" s="47" t="s">
        <v>250</v>
      </c>
      <c r="D571" s="47" t="s">
        <v>396</v>
      </c>
      <c r="E571">
        <v>26.302789549606747</v>
      </c>
      <c r="F571">
        <v>24.904390892498149</v>
      </c>
      <c r="G571">
        <v>27.461543383239874</v>
      </c>
      <c r="H571">
        <v>33.449711138151173</v>
      </c>
      <c r="I571">
        <v>31.125595841709874</v>
      </c>
    </row>
    <row r="572" spans="1:9" x14ac:dyDescent="0.55000000000000004">
      <c r="A572" s="47" t="str">
        <f t="shared" si="8"/>
        <v>n3</v>
      </c>
      <c r="B572" s="47" t="s">
        <v>299</v>
      </c>
      <c r="C572" s="47" t="s">
        <v>250</v>
      </c>
      <c r="D572" s="47" t="s">
        <v>397</v>
      </c>
      <c r="E572">
        <v>26.413970922036469</v>
      </c>
      <c r="F572">
        <v>27.684341041336019</v>
      </c>
      <c r="G572">
        <v>30.901803224209083</v>
      </c>
      <c r="H572">
        <v>34.84513661646622</v>
      </c>
      <c r="I572">
        <v>31.578630463266684</v>
      </c>
    </row>
    <row r="573" spans="1:9" x14ac:dyDescent="0.55000000000000004">
      <c r="A573" s="47" t="str">
        <f t="shared" si="8"/>
        <v>n3</v>
      </c>
      <c r="B573" s="47" t="s">
        <v>299</v>
      </c>
      <c r="C573" s="47" t="s">
        <v>251</v>
      </c>
      <c r="D573" s="47" t="s">
        <v>396</v>
      </c>
      <c r="E573">
        <v>28.06266214686277</v>
      </c>
      <c r="F573">
        <v>25.930099425986675</v>
      </c>
      <c r="G573">
        <v>28.928368389588407</v>
      </c>
      <c r="H573">
        <v>33.957720318837517</v>
      </c>
      <c r="I573">
        <v>33.191204814305372</v>
      </c>
    </row>
    <row r="574" spans="1:9" x14ac:dyDescent="0.55000000000000004">
      <c r="A574" s="47" t="str">
        <f t="shared" si="8"/>
        <v>n3</v>
      </c>
      <c r="B574" s="47" t="s">
        <v>299</v>
      </c>
      <c r="C574" s="47" t="s">
        <v>251</v>
      </c>
      <c r="D574" s="47" t="s">
        <v>397</v>
      </c>
      <c r="E574">
        <v>28.311920841886224</v>
      </c>
      <c r="F574">
        <v>28.570183003914934</v>
      </c>
      <c r="G574">
        <v>33.464028176700893</v>
      </c>
      <c r="H574">
        <v>35.516113636652207</v>
      </c>
      <c r="I574">
        <v>33.598741407258501</v>
      </c>
    </row>
    <row r="575" spans="1:9" x14ac:dyDescent="0.55000000000000004">
      <c r="A575" s="47" t="str">
        <f t="shared" si="8"/>
        <v>n3</v>
      </c>
      <c r="B575" s="47" t="s">
        <v>299</v>
      </c>
      <c r="C575" s="47" t="s">
        <v>252</v>
      </c>
      <c r="D575" s="47" t="s">
        <v>396</v>
      </c>
      <c r="E575">
        <v>28.690158016788356</v>
      </c>
      <c r="F575">
        <v>26.404727108242522</v>
      </c>
      <c r="G575">
        <v>29.368912608189614</v>
      </c>
      <c r="H575">
        <v>34.830827716643753</v>
      </c>
      <c r="I575">
        <v>33.02876090537157</v>
      </c>
    </row>
    <row r="576" spans="1:9" x14ac:dyDescent="0.55000000000000004">
      <c r="A576" s="47" t="str">
        <f t="shared" si="8"/>
        <v>n3</v>
      </c>
      <c r="B576" s="47" t="s">
        <v>299</v>
      </c>
      <c r="C576" s="47" t="s">
        <v>252</v>
      </c>
      <c r="D576" s="47" t="s">
        <v>397</v>
      </c>
      <c r="E576">
        <v>28.812052533947032</v>
      </c>
      <c r="F576">
        <v>28.905550159771458</v>
      </c>
      <c r="G576">
        <v>33.981549422177558</v>
      </c>
      <c r="H576">
        <v>36.359450732903049</v>
      </c>
      <c r="I576">
        <v>33.749635590237375</v>
      </c>
    </row>
    <row r="577" spans="1:9" x14ac:dyDescent="0.55000000000000004">
      <c r="A577" s="47" t="str">
        <f t="shared" si="8"/>
        <v>n3</v>
      </c>
      <c r="B577" s="47" t="s">
        <v>299</v>
      </c>
      <c r="C577" s="47" t="s">
        <v>253</v>
      </c>
      <c r="D577" s="47" t="s">
        <v>396</v>
      </c>
      <c r="E577">
        <v>26.498767558106731</v>
      </c>
      <c r="F577">
        <v>25.677964199555603</v>
      </c>
      <c r="G577">
        <v>28.197027446831029</v>
      </c>
      <c r="H577">
        <v>34.200966529115092</v>
      </c>
      <c r="I577">
        <v>31.03357735689346</v>
      </c>
    </row>
    <row r="578" spans="1:9" x14ac:dyDescent="0.55000000000000004">
      <c r="A578" s="47" t="str">
        <f t="shared" si="8"/>
        <v>n3</v>
      </c>
      <c r="B578" s="47" t="s">
        <v>299</v>
      </c>
      <c r="C578" s="47" t="s">
        <v>253</v>
      </c>
      <c r="D578" s="47" t="s">
        <v>397</v>
      </c>
      <c r="E578">
        <v>26.589434432864248</v>
      </c>
      <c r="F578">
        <v>27.674569118611792</v>
      </c>
      <c r="G578">
        <v>31.023761397841508</v>
      </c>
      <c r="H578">
        <v>35.313167206292107</v>
      </c>
      <c r="I578">
        <v>31.213954079286147</v>
      </c>
    </row>
    <row r="579" spans="1:9" x14ac:dyDescent="0.55000000000000004">
      <c r="A579" s="47" t="s">
        <v>578</v>
      </c>
      <c r="B579" s="47" t="s">
        <v>276</v>
      </c>
      <c r="C579" s="47" t="s">
        <v>250</v>
      </c>
      <c r="D579" s="47" t="s">
        <v>396</v>
      </c>
      <c r="E579">
        <v>13.136620192307692</v>
      </c>
      <c r="F579">
        <v>12.496846153846153</v>
      </c>
      <c r="G579">
        <v>13.684417307692307</v>
      </c>
      <c r="H579">
        <v>16.897631410256409</v>
      </c>
      <c r="I579">
        <v>15.511887820512818</v>
      </c>
    </row>
    <row r="580" spans="1:9" x14ac:dyDescent="0.55000000000000004">
      <c r="A580" s="47" t="str">
        <f>A579</f>
        <v>n4</v>
      </c>
      <c r="B580" s="47" t="s">
        <v>276</v>
      </c>
      <c r="C580" s="47" t="s">
        <v>250</v>
      </c>
      <c r="D580" s="47" t="s">
        <v>397</v>
      </c>
      <c r="E580">
        <v>13.138530769230769</v>
      </c>
      <c r="F580">
        <v>13.934723076923078</v>
      </c>
      <c r="G580">
        <v>15.399632307692306</v>
      </c>
      <c r="H580">
        <v>17.530569230769231</v>
      </c>
      <c r="I580">
        <v>15.72063076923077</v>
      </c>
    </row>
    <row r="581" spans="1:9" x14ac:dyDescent="0.55000000000000004">
      <c r="A581" s="47" t="str">
        <f t="shared" ref="A581:A644" si="9">A580</f>
        <v>n4</v>
      </c>
      <c r="B581" s="47" t="s">
        <v>276</v>
      </c>
      <c r="C581" s="47" t="s">
        <v>251</v>
      </c>
      <c r="D581" s="47" t="s">
        <v>396</v>
      </c>
      <c r="E581">
        <v>13.772153846153845</v>
      </c>
      <c r="F581">
        <v>12.807288461538462</v>
      </c>
      <c r="G581">
        <v>14.294423076923078</v>
      </c>
      <c r="H581">
        <v>16.945269230769227</v>
      </c>
      <c r="I581">
        <v>16.32676923076923</v>
      </c>
    </row>
    <row r="582" spans="1:9" x14ac:dyDescent="0.55000000000000004">
      <c r="A582" s="47" t="str">
        <f t="shared" si="9"/>
        <v>n4</v>
      </c>
      <c r="B582" s="47" t="s">
        <v>276</v>
      </c>
      <c r="C582" s="47" t="s">
        <v>251</v>
      </c>
      <c r="D582" s="47" t="s">
        <v>397</v>
      </c>
      <c r="E582">
        <v>14.030153846153842</v>
      </c>
      <c r="F582">
        <v>14.206892307692305</v>
      </c>
      <c r="G582">
        <v>16.461415384615385</v>
      </c>
      <c r="H582">
        <v>17.730646153846155</v>
      </c>
      <c r="I582">
        <v>16.616046153846153</v>
      </c>
    </row>
    <row r="583" spans="1:9" x14ac:dyDescent="0.55000000000000004">
      <c r="A583" s="47" t="str">
        <f t="shared" si="9"/>
        <v>n4</v>
      </c>
      <c r="B583" s="47" t="s">
        <v>276</v>
      </c>
      <c r="C583" s="47" t="s">
        <v>252</v>
      </c>
      <c r="D583" s="47" t="s">
        <v>396</v>
      </c>
      <c r="E583">
        <v>14.687354395604395</v>
      </c>
      <c r="F583">
        <v>13.441697802197803</v>
      </c>
      <c r="G583">
        <v>14.929729945054945</v>
      </c>
      <c r="H583">
        <v>17.477346153846149</v>
      </c>
      <c r="I583">
        <v>16.966093406593405</v>
      </c>
    </row>
    <row r="584" spans="1:9" x14ac:dyDescent="0.55000000000000004">
      <c r="A584" s="47" t="str">
        <f t="shared" si="9"/>
        <v>n4</v>
      </c>
      <c r="B584" s="47" t="s">
        <v>276</v>
      </c>
      <c r="C584" s="47" t="s">
        <v>252</v>
      </c>
      <c r="D584" s="47" t="s">
        <v>397</v>
      </c>
      <c r="E584">
        <v>14.737915384615386</v>
      </c>
      <c r="F584">
        <v>14.662846153846152</v>
      </c>
      <c r="G584">
        <v>17.42004</v>
      </c>
      <c r="H584">
        <v>18.345107692307689</v>
      </c>
      <c r="I584">
        <v>17.342307692307692</v>
      </c>
    </row>
    <row r="585" spans="1:9" x14ac:dyDescent="0.55000000000000004">
      <c r="A585" s="47" t="str">
        <f t="shared" si="9"/>
        <v>n4</v>
      </c>
      <c r="B585" s="47" t="s">
        <v>276</v>
      </c>
      <c r="C585" s="47" t="s">
        <v>253</v>
      </c>
      <c r="D585" s="47" t="s">
        <v>396</v>
      </c>
      <c r="E585">
        <v>13.562429945054944</v>
      </c>
      <c r="F585">
        <v>12.896653846153846</v>
      </c>
      <c r="G585">
        <v>14.239147252747252</v>
      </c>
      <c r="H585">
        <v>17.394288461538459</v>
      </c>
      <c r="I585">
        <v>15.819280219780218</v>
      </c>
    </row>
    <row r="586" spans="1:9" x14ac:dyDescent="0.55000000000000004">
      <c r="A586" s="47" t="str">
        <f t="shared" si="9"/>
        <v>n4</v>
      </c>
      <c r="B586" s="47" t="s">
        <v>276</v>
      </c>
      <c r="C586" s="47" t="s">
        <v>253</v>
      </c>
      <c r="D586" s="47" t="s">
        <v>397</v>
      </c>
      <c r="E586">
        <v>13.62210769230769</v>
      </c>
      <c r="F586">
        <v>14.17663846153846</v>
      </c>
      <c r="G586">
        <v>16.075560000000003</v>
      </c>
      <c r="H586">
        <v>18.027323076923075</v>
      </c>
      <c r="I586">
        <v>15.955646153846155</v>
      </c>
    </row>
    <row r="587" spans="1:9" x14ac:dyDescent="0.55000000000000004">
      <c r="A587" s="47" t="str">
        <f t="shared" si="9"/>
        <v>n4</v>
      </c>
      <c r="B587" s="47" t="s">
        <v>277</v>
      </c>
      <c r="C587" s="47" t="s">
        <v>250</v>
      </c>
      <c r="D587" s="47" t="s">
        <v>396</v>
      </c>
      <c r="E587">
        <v>13.00078341945003</v>
      </c>
      <c r="F587">
        <v>12.375620089805311</v>
      </c>
      <c r="G587">
        <v>13.580960468248509</v>
      </c>
      <c r="H587">
        <v>16.723893881746786</v>
      </c>
      <c r="I587">
        <v>15.361055546738147</v>
      </c>
    </row>
    <row r="588" spans="1:9" x14ac:dyDescent="0.55000000000000004">
      <c r="A588" s="47" t="str">
        <f t="shared" si="9"/>
        <v>n4</v>
      </c>
      <c r="B588" s="47" t="s">
        <v>277</v>
      </c>
      <c r="C588" s="47" t="s">
        <v>250</v>
      </c>
      <c r="D588" s="47" t="s">
        <v>397</v>
      </c>
      <c r="E588">
        <v>12.996964756815856</v>
      </c>
      <c r="F588">
        <v>13.784578192783831</v>
      </c>
      <c r="G588">
        <v>15.233703211300391</v>
      </c>
      <c r="H588">
        <v>17.341679557718759</v>
      </c>
      <c r="I588">
        <v>15.551242954890133</v>
      </c>
    </row>
    <row r="589" spans="1:9" x14ac:dyDescent="0.55000000000000004">
      <c r="A589" s="47" t="str">
        <f t="shared" si="9"/>
        <v>n4</v>
      </c>
      <c r="B589" s="47" t="s">
        <v>277</v>
      </c>
      <c r="C589" s="47" t="s">
        <v>251</v>
      </c>
      <c r="D589" s="47" t="s">
        <v>396</v>
      </c>
      <c r="E589">
        <v>13.646132331675659</v>
      </c>
      <c r="F589">
        <v>12.695544056184529</v>
      </c>
      <c r="G589">
        <v>14.160833774203788</v>
      </c>
      <c r="H589">
        <v>16.763218751102176</v>
      </c>
      <c r="I589">
        <v>16.185891748668571</v>
      </c>
    </row>
    <row r="590" spans="1:9" x14ac:dyDescent="0.55000000000000004">
      <c r="A590" s="47" t="str">
        <f t="shared" si="9"/>
        <v>n4</v>
      </c>
      <c r="B590" s="47" t="s">
        <v>277</v>
      </c>
      <c r="C590" s="47" t="s">
        <v>251</v>
      </c>
      <c r="D590" s="47" t="s">
        <v>397</v>
      </c>
      <c r="E590">
        <v>13.878980707508905</v>
      </c>
      <c r="F590">
        <v>14.053814834409057</v>
      </c>
      <c r="G590">
        <v>16.284045709448733</v>
      </c>
      <c r="H590">
        <v>17.539600677177017</v>
      </c>
      <c r="I590">
        <v>16.437010351638271</v>
      </c>
    </row>
    <row r="591" spans="1:9" x14ac:dyDescent="0.55000000000000004">
      <c r="A591" s="47" t="str">
        <f t="shared" si="9"/>
        <v>n4</v>
      </c>
      <c r="B591" s="47" t="s">
        <v>277</v>
      </c>
      <c r="C591" s="47" t="s">
        <v>252</v>
      </c>
      <c r="D591" s="47" t="s">
        <v>396</v>
      </c>
      <c r="E591">
        <v>14.495106260801329</v>
      </c>
      <c r="F591">
        <v>13.266259012651723</v>
      </c>
      <c r="G591">
        <v>14.747895404114455</v>
      </c>
      <c r="H591">
        <v>17.296527953076268</v>
      </c>
      <c r="I591">
        <v>16.733066408316581</v>
      </c>
    </row>
    <row r="592" spans="1:9" x14ac:dyDescent="0.55000000000000004">
      <c r="A592" s="47" t="str">
        <f t="shared" si="9"/>
        <v>n4</v>
      </c>
      <c r="B592" s="47" t="s">
        <v>277</v>
      </c>
      <c r="C592" s="47" t="s">
        <v>252</v>
      </c>
      <c r="D592" s="47" t="s">
        <v>397</v>
      </c>
      <c r="E592">
        <v>14.579116204634428</v>
      </c>
      <c r="F592">
        <v>14.504855835361337</v>
      </c>
      <c r="G592">
        <v>17.232341265474552</v>
      </c>
      <c r="H592">
        <v>18.147441470038441</v>
      </c>
      <c r="I592">
        <v>17.155446513596445</v>
      </c>
    </row>
    <row r="593" spans="1:9" x14ac:dyDescent="0.55000000000000004">
      <c r="A593" s="47" t="str">
        <f t="shared" si="9"/>
        <v>n4</v>
      </c>
      <c r="B593" s="47" t="s">
        <v>277</v>
      </c>
      <c r="C593" s="47" t="s">
        <v>253</v>
      </c>
      <c r="D593" s="47" t="s">
        <v>396</v>
      </c>
      <c r="E593">
        <v>13.417659374669347</v>
      </c>
      <c r="F593">
        <v>12.765912205057665</v>
      </c>
      <c r="G593">
        <v>14.083525830599937</v>
      </c>
      <c r="H593">
        <v>17.198553900821778</v>
      </c>
      <c r="I593">
        <v>15.638926348181849</v>
      </c>
    </row>
    <row r="594" spans="1:9" x14ac:dyDescent="0.55000000000000004">
      <c r="A594" s="47" t="str">
        <f t="shared" si="9"/>
        <v>n4</v>
      </c>
      <c r="B594" s="47" t="s">
        <v>277</v>
      </c>
      <c r="C594" s="47" t="s">
        <v>253</v>
      </c>
      <c r="D594" s="47" t="s">
        <v>397</v>
      </c>
      <c r="E594">
        <v>13.480237103909385</v>
      </c>
      <c r="F594">
        <v>14.003070846622427</v>
      </c>
      <c r="G594">
        <v>15.865289429312089</v>
      </c>
      <c r="H594">
        <v>17.819326366320517</v>
      </c>
      <c r="I594">
        <v>15.779141943911199</v>
      </c>
    </row>
    <row r="595" spans="1:9" x14ac:dyDescent="0.55000000000000004">
      <c r="A595" s="47" t="str">
        <f t="shared" si="9"/>
        <v>n4</v>
      </c>
      <c r="B595" s="47" t="s">
        <v>278</v>
      </c>
      <c r="C595" s="47" t="s">
        <v>250</v>
      </c>
      <c r="D595" s="47" t="s">
        <v>396</v>
      </c>
      <c r="E595">
        <v>12.948440777871831</v>
      </c>
      <c r="F595">
        <v>12.314027139985185</v>
      </c>
      <c r="G595">
        <v>13.526834808485873</v>
      </c>
      <c r="H595">
        <v>16.628024750467326</v>
      </c>
      <c r="I595">
        <v>15.312832769019153</v>
      </c>
    </row>
    <row r="596" spans="1:9" x14ac:dyDescent="0.55000000000000004">
      <c r="A596" s="47" t="str">
        <f t="shared" si="9"/>
        <v>n4</v>
      </c>
      <c r="B596" s="47" t="s">
        <v>278</v>
      </c>
      <c r="C596" s="47" t="s">
        <v>250</v>
      </c>
      <c r="D596" s="47" t="s">
        <v>397</v>
      </c>
      <c r="E596">
        <v>12.91410719647539</v>
      </c>
      <c r="F596">
        <v>13.721265920272987</v>
      </c>
      <c r="G596">
        <v>15.171025598173035</v>
      </c>
      <c r="H596">
        <v>17.243473988349265</v>
      </c>
      <c r="I596">
        <v>15.454806086363584</v>
      </c>
    </row>
    <row r="597" spans="1:9" x14ac:dyDescent="0.55000000000000004">
      <c r="A597" s="47" t="str">
        <f t="shared" si="9"/>
        <v>n4</v>
      </c>
      <c r="B597" s="47" t="s">
        <v>278</v>
      </c>
      <c r="C597" s="47" t="s">
        <v>251</v>
      </c>
      <c r="D597" s="47" t="s">
        <v>396</v>
      </c>
      <c r="E597">
        <v>13.602595342644516</v>
      </c>
      <c r="F597">
        <v>12.651267974288434</v>
      </c>
      <c r="G597">
        <v>14.097756028462596</v>
      </c>
      <c r="H597">
        <v>16.688646792226571</v>
      </c>
      <c r="I597">
        <v>16.134236853243046</v>
      </c>
    </row>
    <row r="598" spans="1:9" x14ac:dyDescent="0.55000000000000004">
      <c r="A598" s="47" t="str">
        <f t="shared" si="9"/>
        <v>n4</v>
      </c>
      <c r="B598" s="47" t="s">
        <v>278</v>
      </c>
      <c r="C598" s="47" t="s">
        <v>251</v>
      </c>
      <c r="D598" s="47" t="s">
        <v>397</v>
      </c>
      <c r="E598">
        <v>13.795353013790429</v>
      </c>
      <c r="F598">
        <v>13.969133678975771</v>
      </c>
      <c r="G598">
        <v>16.185926314675694</v>
      </c>
      <c r="H598">
        <v>17.433915945402603</v>
      </c>
      <c r="I598">
        <v>16.337969269565829</v>
      </c>
    </row>
    <row r="599" spans="1:9" x14ac:dyDescent="0.55000000000000004">
      <c r="A599" s="47" t="str">
        <f t="shared" si="9"/>
        <v>n4</v>
      </c>
      <c r="B599" s="47" t="s">
        <v>278</v>
      </c>
      <c r="C599" s="47" t="s">
        <v>252</v>
      </c>
      <c r="D599" s="47" t="s">
        <v>396</v>
      </c>
      <c r="E599">
        <v>14.399436721863648</v>
      </c>
      <c r="F599">
        <v>13.174402536768596</v>
      </c>
      <c r="G599">
        <v>14.649174574119145</v>
      </c>
      <c r="H599">
        <v>17.183644861213985</v>
      </c>
      <c r="I599">
        <v>16.601136246605293</v>
      </c>
    </row>
    <row r="600" spans="1:9" x14ac:dyDescent="0.55000000000000004">
      <c r="A600" s="47" t="str">
        <f t="shared" si="9"/>
        <v>n4</v>
      </c>
      <c r="B600" s="47" t="s">
        <v>278</v>
      </c>
      <c r="C600" s="47" t="s">
        <v>252</v>
      </c>
      <c r="D600" s="47" t="s">
        <v>397</v>
      </c>
      <c r="E600">
        <v>14.479918546664248</v>
      </c>
      <c r="F600">
        <v>14.414627078767179</v>
      </c>
      <c r="G600">
        <v>17.117151217331504</v>
      </c>
      <c r="H600">
        <v>18.037279493225711</v>
      </c>
      <c r="I600">
        <v>17.03620596157625</v>
      </c>
    </row>
    <row r="601" spans="1:9" x14ac:dyDescent="0.55000000000000004">
      <c r="A601" s="47" t="str">
        <f t="shared" si="9"/>
        <v>n4</v>
      </c>
      <c r="B601" s="47" t="s">
        <v>278</v>
      </c>
      <c r="C601" s="47" t="s">
        <v>253</v>
      </c>
      <c r="D601" s="47" t="s">
        <v>396</v>
      </c>
      <c r="E601">
        <v>13.336811369167284</v>
      </c>
      <c r="F601">
        <v>12.688991297217225</v>
      </c>
      <c r="G601">
        <v>13.998665651782883</v>
      </c>
      <c r="H601">
        <v>17.094924143829576</v>
      </c>
      <c r="I601">
        <v>15.544694115261169</v>
      </c>
    </row>
    <row r="602" spans="1:9" x14ac:dyDescent="0.55000000000000004">
      <c r="A602" s="47" t="str">
        <f t="shared" si="9"/>
        <v>n4</v>
      </c>
      <c r="B602" s="47" t="s">
        <v>278</v>
      </c>
      <c r="C602" s="47" t="s">
        <v>253</v>
      </c>
      <c r="D602" s="47" t="s">
        <v>397</v>
      </c>
      <c r="E602">
        <v>13.390810421799657</v>
      </c>
      <c r="F602">
        <v>13.890677271112656</v>
      </c>
      <c r="G602">
        <v>15.718362623456324</v>
      </c>
      <c r="H602">
        <v>17.690670092607988</v>
      </c>
      <c r="I602">
        <v>15.676289489396435</v>
      </c>
    </row>
    <row r="603" spans="1:9" x14ac:dyDescent="0.55000000000000004">
      <c r="A603" s="47" t="str">
        <f t="shared" si="9"/>
        <v>n4</v>
      </c>
      <c r="B603" s="47" t="s">
        <v>279</v>
      </c>
      <c r="C603" s="47" t="s">
        <v>250</v>
      </c>
      <c r="D603" s="47" t="s">
        <v>396</v>
      </c>
      <c r="E603">
        <v>12.863909105738372</v>
      </c>
      <c r="F603">
        <v>12.233637128346205</v>
      </c>
      <c r="G603">
        <v>13.438527190244418</v>
      </c>
      <c r="H603">
        <v>16.519471546220856</v>
      </c>
      <c r="I603">
        <v>15.212865569780975</v>
      </c>
    </row>
    <row r="604" spans="1:9" x14ac:dyDescent="0.55000000000000004">
      <c r="A604" s="47" t="str">
        <f t="shared" si="9"/>
        <v>n4</v>
      </c>
      <c r="B604" s="47" t="s">
        <v>279</v>
      </c>
      <c r="C604" s="47" t="s">
        <v>250</v>
      </c>
      <c r="D604" s="47" t="s">
        <v>397</v>
      </c>
      <c r="E604">
        <v>12.841867464054364</v>
      </c>
      <c r="F604">
        <v>13.639237001816387</v>
      </c>
      <c r="G604">
        <v>15.083252451063379</v>
      </c>
      <c r="H604">
        <v>17.132146528879954</v>
      </c>
      <c r="I604">
        <v>15.36243188463302</v>
      </c>
    </row>
    <row r="605" spans="1:9" x14ac:dyDescent="0.55000000000000004">
      <c r="A605" s="47" t="str">
        <f t="shared" si="9"/>
        <v>n4</v>
      </c>
      <c r="B605" s="47" t="s">
        <v>279</v>
      </c>
      <c r="C605" s="47" t="s">
        <v>251</v>
      </c>
      <c r="D605" s="47" t="s">
        <v>396</v>
      </c>
      <c r="E605">
        <v>13.51379313476528</v>
      </c>
      <c r="F605">
        <v>12.568676343773147</v>
      </c>
      <c r="G605">
        <v>14.005721249074174</v>
      </c>
      <c r="H605">
        <v>16.579697827390401</v>
      </c>
      <c r="I605">
        <v>16.028907258491166</v>
      </c>
    </row>
    <row r="606" spans="1:9" x14ac:dyDescent="0.55000000000000004">
      <c r="A606" s="47" t="str">
        <f t="shared" si="9"/>
        <v>n4</v>
      </c>
      <c r="B606" s="47" t="s">
        <v>279</v>
      </c>
      <c r="C606" s="47" t="s">
        <v>251</v>
      </c>
      <c r="D606" s="47" t="s">
        <v>397</v>
      </c>
      <c r="E606">
        <v>13.716278175149014</v>
      </c>
      <c r="F606">
        <v>13.883123383768913</v>
      </c>
      <c r="G606">
        <v>16.096485429055129</v>
      </c>
      <c r="H606">
        <v>17.323302666384507</v>
      </c>
      <c r="I606">
        <v>16.247735675237188</v>
      </c>
    </row>
    <row r="607" spans="1:9" x14ac:dyDescent="0.55000000000000004">
      <c r="A607" s="47" t="str">
        <f t="shared" si="9"/>
        <v>n4</v>
      </c>
      <c r="B607" s="47" t="s">
        <v>279</v>
      </c>
      <c r="C607" s="47" t="s">
        <v>252</v>
      </c>
      <c r="D607" s="47" t="s">
        <v>396</v>
      </c>
      <c r="E607">
        <v>14.305432471872464</v>
      </c>
      <c r="F607">
        <v>13.088395712093959</v>
      </c>
      <c r="G607">
        <v>14.55353995344408</v>
      </c>
      <c r="H607">
        <v>17.071464386484674</v>
      </c>
      <c r="I607">
        <v>16.492758579339046</v>
      </c>
    </row>
    <row r="608" spans="1:9" x14ac:dyDescent="0.55000000000000004">
      <c r="A608" s="47" t="str">
        <f t="shared" si="9"/>
        <v>n4</v>
      </c>
      <c r="B608" s="47" t="s">
        <v>279</v>
      </c>
      <c r="C608" s="47" t="s">
        <v>252</v>
      </c>
      <c r="D608" s="47" t="s">
        <v>397</v>
      </c>
      <c r="E608">
        <v>14.369788340488032</v>
      </c>
      <c r="F608">
        <v>14.317457869159728</v>
      </c>
      <c r="G608">
        <v>16.985871360324683</v>
      </c>
      <c r="H608">
        <v>17.914730007406622</v>
      </c>
      <c r="I608">
        <v>16.899724215880404</v>
      </c>
    </row>
    <row r="609" spans="1:9" x14ac:dyDescent="0.55000000000000004">
      <c r="A609" s="47" t="str">
        <f t="shared" si="9"/>
        <v>n4</v>
      </c>
      <c r="B609" s="47" t="s">
        <v>279</v>
      </c>
      <c r="C609" s="47" t="s">
        <v>253</v>
      </c>
      <c r="D609" s="47" t="s">
        <v>396</v>
      </c>
      <c r="E609">
        <v>13.249744286318908</v>
      </c>
      <c r="F609">
        <v>12.606153396465981</v>
      </c>
      <c r="G609">
        <v>13.907277766902972</v>
      </c>
      <c r="H609">
        <v>16.983322867068743</v>
      </c>
      <c r="I609">
        <v>15.443213249038902</v>
      </c>
    </row>
    <row r="610" spans="1:9" x14ac:dyDescent="0.55000000000000004">
      <c r="A610" s="47" t="str">
        <f t="shared" si="9"/>
        <v>n4</v>
      </c>
      <c r="B610" s="47" t="s">
        <v>279</v>
      </c>
      <c r="C610" s="47" t="s">
        <v>253</v>
      </c>
      <c r="D610" s="47" t="s">
        <v>397</v>
      </c>
      <c r="E610">
        <v>13.293894481813462</v>
      </c>
      <c r="F610">
        <v>13.787969509273395</v>
      </c>
      <c r="G610">
        <v>15.605194518569462</v>
      </c>
      <c r="H610">
        <v>17.574962752492809</v>
      </c>
      <c r="I610">
        <v>15.573789580341714</v>
      </c>
    </row>
    <row r="611" spans="1:9" x14ac:dyDescent="0.55000000000000004">
      <c r="A611" s="47" t="str">
        <f t="shared" si="9"/>
        <v>n4</v>
      </c>
      <c r="B611" s="47" t="s">
        <v>280</v>
      </c>
      <c r="C611" s="47" t="s">
        <v>250</v>
      </c>
      <c r="D611" s="47" t="s">
        <v>396</v>
      </c>
      <c r="E611">
        <v>12.872966070609809</v>
      </c>
      <c r="F611">
        <v>12.242250343878954</v>
      </c>
      <c r="G611">
        <v>13.447988720770287</v>
      </c>
      <c r="H611">
        <v>16.531102246675836</v>
      </c>
      <c r="I611">
        <v>15.223576341127922</v>
      </c>
    </row>
    <row r="612" spans="1:9" x14ac:dyDescent="0.55000000000000004">
      <c r="A612" s="47" t="str">
        <f t="shared" si="9"/>
        <v>n4</v>
      </c>
      <c r="B612" s="47" t="s">
        <v>280</v>
      </c>
      <c r="C612" s="47" t="s">
        <v>250</v>
      </c>
      <c r="D612" s="47" t="s">
        <v>397</v>
      </c>
      <c r="E612">
        <v>12.855106663609963</v>
      </c>
      <c r="F612">
        <v>13.651142686840899</v>
      </c>
      <c r="G612">
        <v>15.097257991746906</v>
      </c>
      <c r="H612">
        <v>17.14876915787865</v>
      </c>
      <c r="I612">
        <v>15.387299373376127</v>
      </c>
    </row>
    <row r="613" spans="1:9" x14ac:dyDescent="0.55000000000000004">
      <c r="A613" s="47" t="str">
        <f t="shared" si="9"/>
        <v>n4</v>
      </c>
      <c r="B613" s="47" t="s">
        <v>280</v>
      </c>
      <c r="C613" s="47" t="s">
        <v>251</v>
      </c>
      <c r="D613" s="47" t="s">
        <v>396</v>
      </c>
      <c r="E613">
        <v>13.523307657038053</v>
      </c>
      <c r="F613">
        <v>12.577525447042641</v>
      </c>
      <c r="G613">
        <v>14.015582118294358</v>
      </c>
      <c r="H613">
        <v>16.591370930765699</v>
      </c>
      <c r="I613">
        <v>16.040192572214579</v>
      </c>
    </row>
    <row r="614" spans="1:9" x14ac:dyDescent="0.55000000000000004">
      <c r="A614" s="47" t="str">
        <f t="shared" si="9"/>
        <v>n4</v>
      </c>
      <c r="B614" s="47" t="s">
        <v>280</v>
      </c>
      <c r="C614" s="47" t="s">
        <v>251</v>
      </c>
      <c r="D614" s="47" t="s">
        <v>397</v>
      </c>
      <c r="E614">
        <v>13.740838881247134</v>
      </c>
      <c r="F614">
        <v>13.901131774415404</v>
      </c>
      <c r="G614">
        <v>16.125540247592845</v>
      </c>
      <c r="H614">
        <v>17.334476662081613</v>
      </c>
      <c r="I614">
        <v>16.265701971572675</v>
      </c>
    </row>
    <row r="615" spans="1:9" x14ac:dyDescent="0.55000000000000004">
      <c r="A615" s="47" t="str">
        <f t="shared" si="9"/>
        <v>n4</v>
      </c>
      <c r="B615" s="47" t="s">
        <v>280</v>
      </c>
      <c r="C615" s="47" t="s">
        <v>252</v>
      </c>
      <c r="D615" s="47" t="s">
        <v>396</v>
      </c>
      <c r="E615">
        <v>14.315504355800091</v>
      </c>
      <c r="F615">
        <v>13.097610729023383</v>
      </c>
      <c r="G615">
        <v>14.56378651994498</v>
      </c>
      <c r="H615">
        <v>17.083483723062816</v>
      </c>
      <c r="I615">
        <v>16.504370472260426</v>
      </c>
    </row>
    <row r="616" spans="1:9" x14ac:dyDescent="0.55000000000000004">
      <c r="A616" s="47" t="str">
        <f t="shared" si="9"/>
        <v>n4</v>
      </c>
      <c r="B616" s="47" t="s">
        <v>280</v>
      </c>
      <c r="C616" s="47" t="s">
        <v>252</v>
      </c>
      <c r="D616" s="47" t="s">
        <v>397</v>
      </c>
      <c r="E616">
        <v>14.359063129625989</v>
      </c>
      <c r="F616">
        <v>14.315875496168207</v>
      </c>
      <c r="G616">
        <v>16.972476981725286</v>
      </c>
      <c r="H616">
        <v>17.9232964957097</v>
      </c>
      <c r="I616">
        <v>16.89179804807755</v>
      </c>
    </row>
    <row r="617" spans="1:9" x14ac:dyDescent="0.55000000000000004">
      <c r="A617" s="47" t="str">
        <f t="shared" si="9"/>
        <v>n4</v>
      </c>
      <c r="B617" s="47" t="s">
        <v>280</v>
      </c>
      <c r="C617" s="47" t="s">
        <v>253</v>
      </c>
      <c r="D617" s="47" t="s">
        <v>396</v>
      </c>
      <c r="E617">
        <v>13.259072902338378</v>
      </c>
      <c r="F617">
        <v>12.615028885832185</v>
      </c>
      <c r="G617">
        <v>13.917069325997248</v>
      </c>
      <c r="H617">
        <v>16.995280146721683</v>
      </c>
      <c r="I617">
        <v>15.454086198991288</v>
      </c>
    </row>
    <row r="618" spans="1:9" x14ac:dyDescent="0.55000000000000004">
      <c r="A618" s="47" t="str">
        <f t="shared" si="9"/>
        <v>n4</v>
      </c>
      <c r="B618" s="47" t="s">
        <v>280</v>
      </c>
      <c r="C618" s="47" t="s">
        <v>253</v>
      </c>
      <c r="D618" s="47" t="s">
        <v>397</v>
      </c>
      <c r="E618">
        <v>13.302951254339424</v>
      </c>
      <c r="F618">
        <v>13.792066457064255</v>
      </c>
      <c r="G618">
        <v>15.616954623698172</v>
      </c>
      <c r="H618">
        <v>17.587966070609809</v>
      </c>
      <c r="I618">
        <v>15.584841475076965</v>
      </c>
    </row>
    <row r="619" spans="1:9" x14ac:dyDescent="0.55000000000000004">
      <c r="A619" s="47" t="str">
        <f t="shared" si="9"/>
        <v>n4</v>
      </c>
      <c r="B619" s="47" t="s">
        <v>281</v>
      </c>
      <c r="C619" s="47" t="s">
        <v>250</v>
      </c>
      <c r="D619" s="47" t="s">
        <v>396</v>
      </c>
      <c r="E619">
        <v>13.002782567100484</v>
      </c>
      <c r="F619">
        <v>12.365706433181675</v>
      </c>
      <c r="G619">
        <v>13.583603991641095</v>
      </c>
      <c r="H619">
        <v>16.697808953197192</v>
      </c>
      <c r="I619">
        <v>15.377097397100837</v>
      </c>
    </row>
    <row r="620" spans="1:9" x14ac:dyDescent="0.55000000000000004">
      <c r="A620" s="47" t="str">
        <f t="shared" si="9"/>
        <v>n4</v>
      </c>
      <c r="B620" s="47" t="s">
        <v>281</v>
      </c>
      <c r="C620" s="47" t="s">
        <v>250</v>
      </c>
      <c r="D620" s="47" t="s">
        <v>397</v>
      </c>
      <c r="E620">
        <v>12.996213884480184</v>
      </c>
      <c r="F620">
        <v>13.808043686294221</v>
      </c>
      <c r="G620">
        <v>15.265641828466121</v>
      </c>
      <c r="H620">
        <v>17.32657707708767</v>
      </c>
      <c r="I620">
        <v>15.554745513408339</v>
      </c>
    </row>
    <row r="621" spans="1:9" x14ac:dyDescent="0.55000000000000004">
      <c r="A621" s="47" t="str">
        <f t="shared" si="9"/>
        <v>n4</v>
      </c>
      <c r="B621" s="47" t="s">
        <v>281</v>
      </c>
      <c r="C621" s="47" t="s">
        <v>251</v>
      </c>
      <c r="D621" s="47" t="s">
        <v>396</v>
      </c>
      <c r="E621">
        <v>13.659682476281169</v>
      </c>
      <c r="F621">
        <v>12.704362593905405</v>
      </c>
      <c r="G621">
        <v>14.156921243783724</v>
      </c>
      <c r="H621">
        <v>16.758685412478393</v>
      </c>
      <c r="I621">
        <v>16.201948735583535</v>
      </c>
    </row>
    <row r="622" spans="1:9" x14ac:dyDescent="0.55000000000000004">
      <c r="A622" s="47" t="str">
        <f t="shared" si="9"/>
        <v>n4</v>
      </c>
      <c r="B622" s="47" t="s">
        <v>281</v>
      </c>
      <c r="C622" s="47" t="s">
        <v>251</v>
      </c>
      <c r="D622" s="47" t="s">
        <v>397</v>
      </c>
      <c r="E622">
        <v>13.888377446831024</v>
      </c>
      <c r="F622">
        <v>14.049155099989417</v>
      </c>
      <c r="G622">
        <v>16.303870283567875</v>
      </c>
      <c r="H622">
        <v>17.508950745952809</v>
      </c>
      <c r="I622">
        <v>16.437327584382604</v>
      </c>
    </row>
    <row r="623" spans="1:9" x14ac:dyDescent="0.55000000000000004">
      <c r="A623" s="47" t="str">
        <f t="shared" si="9"/>
        <v>n4</v>
      </c>
      <c r="B623" s="47" t="s">
        <v>281</v>
      </c>
      <c r="C623" s="47" t="s">
        <v>252</v>
      </c>
      <c r="D623" s="47" t="s">
        <v>396</v>
      </c>
      <c r="E623">
        <v>14.459868025429408</v>
      </c>
      <c r="F623">
        <v>13.229692638345149</v>
      </c>
      <c r="G623">
        <v>14.710653973124536</v>
      </c>
      <c r="H623">
        <v>17.255760880682821</v>
      </c>
      <c r="I623">
        <v>16.6708076041336</v>
      </c>
    </row>
    <row r="624" spans="1:9" x14ac:dyDescent="0.55000000000000004">
      <c r="A624" s="47" t="str">
        <f t="shared" si="9"/>
        <v>n4</v>
      </c>
      <c r="B624" s="47" t="s">
        <v>281</v>
      </c>
      <c r="C624" s="47" t="s">
        <v>252</v>
      </c>
      <c r="D624" s="47" t="s">
        <v>397</v>
      </c>
      <c r="E624">
        <v>14.488653731275601</v>
      </c>
      <c r="F624">
        <v>14.45581592424082</v>
      </c>
      <c r="G624">
        <v>17.115653555028189</v>
      </c>
      <c r="H624">
        <v>18.093594784628486</v>
      </c>
      <c r="I624">
        <v>17.028791131953788</v>
      </c>
    </row>
    <row r="625" spans="1:9" x14ac:dyDescent="0.55000000000000004">
      <c r="A625" s="47" t="str">
        <f t="shared" si="9"/>
        <v>n4</v>
      </c>
      <c r="B625" s="47" t="s">
        <v>281</v>
      </c>
      <c r="C625" s="47" t="s">
        <v>253</v>
      </c>
      <c r="D625" s="47" t="s">
        <v>396</v>
      </c>
      <c r="E625">
        <v>13.392783065284096</v>
      </c>
      <c r="F625">
        <v>12.742244233414453</v>
      </c>
      <c r="G625">
        <v>14.057415006348535</v>
      </c>
      <c r="H625">
        <v>17.166667821747257</v>
      </c>
      <c r="I625">
        <v>15.609931814975488</v>
      </c>
    </row>
    <row r="626" spans="1:9" x14ac:dyDescent="0.55000000000000004">
      <c r="A626" s="47" t="str">
        <f t="shared" si="9"/>
        <v>n4</v>
      </c>
      <c r="B626" s="47" t="s">
        <v>281</v>
      </c>
      <c r="C626" s="47" t="s">
        <v>253</v>
      </c>
      <c r="D626" s="47" t="s">
        <v>397</v>
      </c>
      <c r="E626">
        <v>13.43404950320198</v>
      </c>
      <c r="F626">
        <v>13.9146480179724</v>
      </c>
      <c r="G626">
        <v>15.776251553350363</v>
      </c>
      <c r="H626">
        <v>17.774488425261122</v>
      </c>
      <c r="I626">
        <v>15.755652296305254</v>
      </c>
    </row>
    <row r="627" spans="1:9" x14ac:dyDescent="0.55000000000000004">
      <c r="A627" s="47" t="str">
        <f t="shared" si="9"/>
        <v>n4</v>
      </c>
      <c r="B627" s="47" t="s">
        <v>282</v>
      </c>
      <c r="C627" s="47" t="s">
        <v>250</v>
      </c>
      <c r="D627" s="47" t="s">
        <v>396</v>
      </c>
      <c r="E627">
        <v>13.135618051881634</v>
      </c>
      <c r="F627">
        <v>12.492033594328642</v>
      </c>
      <c r="G627">
        <v>13.722373106020527</v>
      </c>
      <c r="H627">
        <v>16.868392559870209</v>
      </c>
      <c r="I627">
        <v>15.534188710189397</v>
      </c>
    </row>
    <row r="628" spans="1:9" x14ac:dyDescent="0.55000000000000004">
      <c r="A628" s="47" t="str">
        <f t="shared" si="9"/>
        <v>n4</v>
      </c>
      <c r="B628" s="47" t="s">
        <v>282</v>
      </c>
      <c r="C628" s="47" t="s">
        <v>250</v>
      </c>
      <c r="D628" s="47" t="s">
        <v>397</v>
      </c>
      <c r="E628">
        <v>13.143196328724766</v>
      </c>
      <c r="F628">
        <v>13.962970607607659</v>
      </c>
      <c r="G628">
        <v>15.434229883081155</v>
      </c>
      <c r="H628">
        <v>17.508956448759093</v>
      </c>
      <c r="I628">
        <v>15.730782715820784</v>
      </c>
    </row>
    <row r="629" spans="1:9" x14ac:dyDescent="0.55000000000000004">
      <c r="A629" s="47" t="str">
        <f t="shared" si="9"/>
        <v>n4</v>
      </c>
      <c r="B629" s="47" t="s">
        <v>282</v>
      </c>
      <c r="C629" s="47" t="s">
        <v>251</v>
      </c>
      <c r="D629" s="47" t="s">
        <v>396</v>
      </c>
      <c r="E629">
        <v>13.799228802948541</v>
      </c>
      <c r="F629">
        <v>12.834149441858004</v>
      </c>
      <c r="G629">
        <v>14.30154732567982</v>
      </c>
      <c r="H629">
        <v>16.929890928649524</v>
      </c>
      <c r="I629">
        <v>16.367466670193629</v>
      </c>
    </row>
    <row r="630" spans="1:9" x14ac:dyDescent="0.55000000000000004">
      <c r="A630" s="47" t="str">
        <f t="shared" si="9"/>
        <v>n4</v>
      </c>
      <c r="B630" s="47" t="s">
        <v>282</v>
      </c>
      <c r="C630" s="47" t="s">
        <v>251</v>
      </c>
      <c r="D630" s="47" t="s">
        <v>397</v>
      </c>
      <c r="E630">
        <v>14.034625990195043</v>
      </c>
      <c r="F630">
        <v>14.188628954607974</v>
      </c>
      <c r="G630">
        <v>16.485658631890804</v>
      </c>
      <c r="H630">
        <v>17.687943684971607</v>
      </c>
      <c r="I630">
        <v>16.613153228935207</v>
      </c>
    </row>
    <row r="631" spans="1:9" x14ac:dyDescent="0.55000000000000004">
      <c r="A631" s="47" t="str">
        <f t="shared" si="9"/>
        <v>n4</v>
      </c>
      <c r="B631" s="47" t="s">
        <v>282</v>
      </c>
      <c r="C631" s="47" t="s">
        <v>252</v>
      </c>
      <c r="D631" s="47" t="s">
        <v>396</v>
      </c>
      <c r="E631">
        <v>14.607588989701263</v>
      </c>
      <c r="F631">
        <v>13.364846219976721</v>
      </c>
      <c r="G631">
        <v>14.860936948471057</v>
      </c>
      <c r="H631">
        <v>17.432044483828868</v>
      </c>
      <c r="I631">
        <v>16.841115366980567</v>
      </c>
    </row>
    <row r="632" spans="1:9" x14ac:dyDescent="0.55000000000000004">
      <c r="A632" s="47" t="str">
        <f t="shared" si="9"/>
        <v>n4</v>
      </c>
      <c r="B632" s="47" t="s">
        <v>282</v>
      </c>
      <c r="C632" s="47" t="s">
        <v>252</v>
      </c>
      <c r="D632" s="47" t="s">
        <v>397</v>
      </c>
      <c r="E632">
        <v>14.61342807374881</v>
      </c>
      <c r="F632">
        <v>14.594001911362364</v>
      </c>
      <c r="G632">
        <v>17.267195423537949</v>
      </c>
      <c r="H632">
        <v>18.273799912581683</v>
      </c>
      <c r="I632">
        <v>17.182166324299267</v>
      </c>
    </row>
    <row r="633" spans="1:9" x14ac:dyDescent="0.55000000000000004">
      <c r="A633" s="47" t="str">
        <f t="shared" si="9"/>
        <v>n4</v>
      </c>
      <c r="B633" s="47" t="s">
        <v>282</v>
      </c>
      <c r="C633" s="47" t="s">
        <v>253</v>
      </c>
      <c r="D633" s="47" t="s">
        <v>396</v>
      </c>
      <c r="E633">
        <v>13.533092570514079</v>
      </c>
      <c r="F633">
        <v>12.906962611666188</v>
      </c>
      <c r="G633">
        <v>14.2519378559714</v>
      </c>
      <c r="H633">
        <v>17.344888454106645</v>
      </c>
      <c r="I633">
        <v>15.76687790848537</v>
      </c>
    </row>
    <row r="634" spans="1:9" x14ac:dyDescent="0.55000000000000004">
      <c r="A634" s="47" t="str">
        <f t="shared" si="9"/>
        <v>n4</v>
      </c>
      <c r="B634" s="47" t="s">
        <v>282</v>
      </c>
      <c r="C634" s="47" t="s">
        <v>253</v>
      </c>
      <c r="D634" s="47" t="s">
        <v>397</v>
      </c>
      <c r="E634">
        <v>13.575993177088842</v>
      </c>
      <c r="F634">
        <v>14.060253507565339</v>
      </c>
      <c r="G634">
        <v>15.934162130991428</v>
      </c>
      <c r="H634">
        <v>17.957753870842588</v>
      </c>
      <c r="I634">
        <v>15.914718978591329</v>
      </c>
    </row>
    <row r="635" spans="1:9" x14ac:dyDescent="0.55000000000000004">
      <c r="A635" s="47" t="str">
        <f t="shared" si="9"/>
        <v>n4</v>
      </c>
      <c r="B635" s="47" t="s">
        <v>283</v>
      </c>
      <c r="C635" s="47" t="s">
        <v>250</v>
      </c>
      <c r="D635" s="47" t="s">
        <v>396</v>
      </c>
      <c r="E635">
        <v>13.285449504167694</v>
      </c>
      <c r="F635">
        <v>12.629521280816842</v>
      </c>
      <c r="G635">
        <v>13.874880856963987</v>
      </c>
      <c r="H635">
        <v>17.04764212634759</v>
      </c>
      <c r="I635">
        <v>15.701389798551592</v>
      </c>
    </row>
    <row r="636" spans="1:9" x14ac:dyDescent="0.55000000000000004">
      <c r="A636" s="47" t="str">
        <f t="shared" si="9"/>
        <v>n4</v>
      </c>
      <c r="B636" s="47" t="s">
        <v>283</v>
      </c>
      <c r="C636" s="47" t="s">
        <v>250</v>
      </c>
      <c r="D636" s="47" t="s">
        <v>397</v>
      </c>
      <c r="E636">
        <v>13.311473801714104</v>
      </c>
      <c r="F636">
        <v>14.135236070257116</v>
      </c>
      <c r="G636">
        <v>15.630751643212358</v>
      </c>
      <c r="H636">
        <v>17.72436507600607</v>
      </c>
      <c r="I636">
        <v>15.927514414700383</v>
      </c>
    </row>
    <row r="637" spans="1:9" x14ac:dyDescent="0.55000000000000004">
      <c r="A637" s="47" t="str">
        <f t="shared" si="9"/>
        <v>n4</v>
      </c>
      <c r="B637" s="47" t="s">
        <v>283</v>
      </c>
      <c r="C637" s="47" t="s">
        <v>251</v>
      </c>
      <c r="D637" s="47" t="s">
        <v>396</v>
      </c>
      <c r="E637">
        <v>13.960975681585722</v>
      </c>
      <c r="F637">
        <v>12.984584197439425</v>
      </c>
      <c r="G637">
        <v>14.469182102423023</v>
      </c>
      <c r="H637">
        <v>17.128333686029698</v>
      </c>
      <c r="I637">
        <v>16.559317003491692</v>
      </c>
    </row>
    <row r="638" spans="1:9" x14ac:dyDescent="0.55000000000000004">
      <c r="A638" s="47" t="str">
        <f t="shared" si="9"/>
        <v>n4</v>
      </c>
      <c r="B638" s="47" t="s">
        <v>283</v>
      </c>
      <c r="C638" s="47" t="s">
        <v>251</v>
      </c>
      <c r="D638" s="47" t="s">
        <v>397</v>
      </c>
      <c r="E638">
        <v>14.209852555285153</v>
      </c>
      <c r="F638">
        <v>14.357152576446936</v>
      </c>
      <c r="G638">
        <v>16.697753405988784</v>
      </c>
      <c r="H638">
        <v>17.895799788382181</v>
      </c>
      <c r="I638">
        <v>16.823067491976154</v>
      </c>
    </row>
    <row r="639" spans="1:9" x14ac:dyDescent="0.55000000000000004">
      <c r="A639" s="47" t="str">
        <f t="shared" si="9"/>
        <v>n4</v>
      </c>
      <c r="B639" s="47" t="s">
        <v>283</v>
      </c>
      <c r="C639" s="47" t="s">
        <v>252</v>
      </c>
      <c r="D639" s="47" t="s">
        <v>396</v>
      </c>
      <c r="E639">
        <v>14.739228814285209</v>
      </c>
      <c r="F639">
        <v>13.49711091985731</v>
      </c>
      <c r="G639">
        <v>15.016097682407002</v>
      </c>
      <c r="H639">
        <v>17.647837267157414</v>
      </c>
      <c r="I639">
        <v>17.019121519012852</v>
      </c>
    </row>
    <row r="640" spans="1:9" x14ac:dyDescent="0.55000000000000004">
      <c r="A640" s="47" t="str">
        <f t="shared" si="9"/>
        <v>n4</v>
      </c>
      <c r="B640" s="47" t="s">
        <v>283</v>
      </c>
      <c r="C640" s="47" t="s">
        <v>252</v>
      </c>
      <c r="D640" s="47" t="s">
        <v>397</v>
      </c>
      <c r="E640">
        <v>14.783783119952034</v>
      </c>
      <c r="F640">
        <v>14.764492445243892</v>
      </c>
      <c r="G640">
        <v>17.464686977039463</v>
      </c>
      <c r="H640">
        <v>18.490216506189817</v>
      </c>
      <c r="I640">
        <v>17.377505547913803</v>
      </c>
    </row>
    <row r="641" spans="1:9" x14ac:dyDescent="0.55000000000000004">
      <c r="A641" s="47" t="str">
        <f t="shared" si="9"/>
        <v>n4</v>
      </c>
      <c r="B641" s="47" t="s">
        <v>283</v>
      </c>
      <c r="C641" s="47" t="s">
        <v>253</v>
      </c>
      <c r="D641" s="47" t="s">
        <v>396</v>
      </c>
      <c r="E641">
        <v>13.678496770309012</v>
      </c>
      <c r="F641">
        <v>13.061436382393396</v>
      </c>
      <c r="G641">
        <v>14.41955339004187</v>
      </c>
      <c r="H641">
        <v>17.548689076741688</v>
      </c>
      <c r="I641">
        <v>15.95754942409722</v>
      </c>
    </row>
    <row r="642" spans="1:9" x14ac:dyDescent="0.55000000000000004">
      <c r="A642" s="47" t="str">
        <f t="shared" si="9"/>
        <v>n4</v>
      </c>
      <c r="B642" s="47" t="s">
        <v>283</v>
      </c>
      <c r="C642" s="47" t="s">
        <v>253</v>
      </c>
      <c r="D642" s="47" t="s">
        <v>397</v>
      </c>
      <c r="E642">
        <v>13.73512341198462</v>
      </c>
      <c r="F642">
        <v>14.22505997248968</v>
      </c>
      <c r="G642">
        <v>16.120933509681514</v>
      </c>
      <c r="H642">
        <v>18.168244665467501</v>
      </c>
      <c r="I642">
        <v>16.101262455472085</v>
      </c>
    </row>
    <row r="643" spans="1:9" x14ac:dyDescent="0.55000000000000004">
      <c r="A643" s="47" t="str">
        <f t="shared" si="9"/>
        <v>n4</v>
      </c>
      <c r="B643" s="47" t="s">
        <v>284</v>
      </c>
      <c r="C643" s="47" t="s">
        <v>250</v>
      </c>
      <c r="D643" s="47" t="s">
        <v>396</v>
      </c>
      <c r="E643">
        <v>13.473064137833738</v>
      </c>
      <c r="F643">
        <v>12.801293646175008</v>
      </c>
      <c r="G643">
        <v>14.073441871230555</v>
      </c>
      <c r="H643">
        <v>17.255171954172983</v>
      </c>
      <c r="I643">
        <v>15.925919288376303</v>
      </c>
    </row>
    <row r="644" spans="1:9" x14ac:dyDescent="0.55000000000000004">
      <c r="A644" s="47" t="str">
        <f t="shared" si="9"/>
        <v>n4</v>
      </c>
      <c r="B644" s="47" t="s">
        <v>284</v>
      </c>
      <c r="C644" s="47" t="s">
        <v>250</v>
      </c>
      <c r="D644" s="47" t="s">
        <v>397</v>
      </c>
      <c r="E644">
        <v>13.486863506507248</v>
      </c>
      <c r="F644">
        <v>14.321479525976088</v>
      </c>
      <c r="G644">
        <v>15.836699756639508</v>
      </c>
      <c r="H644">
        <v>17.95789828236871</v>
      </c>
      <c r="I644">
        <v>16.137372623708249</v>
      </c>
    </row>
    <row r="645" spans="1:9" x14ac:dyDescent="0.55000000000000004">
      <c r="A645" s="47" t="str">
        <f t="shared" ref="A645:A708" si="10">A644</f>
        <v>n4</v>
      </c>
      <c r="B645" s="47" t="s">
        <v>284</v>
      </c>
      <c r="C645" s="47" t="s">
        <v>251</v>
      </c>
      <c r="D645" s="47" t="s">
        <v>396</v>
      </c>
      <c r="E645">
        <v>14.178349910062426</v>
      </c>
      <c r="F645">
        <v>13.171003862025181</v>
      </c>
      <c r="G645">
        <v>14.687904084223891</v>
      </c>
      <c r="H645">
        <v>17.363569816245192</v>
      </c>
      <c r="I645">
        <v>16.8126175360632</v>
      </c>
    </row>
    <row r="646" spans="1:9" x14ac:dyDescent="0.55000000000000004">
      <c r="A646" s="47" t="str">
        <f t="shared" si="10"/>
        <v>n4</v>
      </c>
      <c r="B646" s="47" t="s">
        <v>284</v>
      </c>
      <c r="C646" s="47" t="s">
        <v>251</v>
      </c>
      <c r="D646" s="47" t="s">
        <v>397</v>
      </c>
      <c r="E646">
        <v>14.397079145064012</v>
      </c>
      <c r="F646">
        <v>14.54631996614115</v>
      </c>
      <c r="G646">
        <v>16.917760152364828</v>
      </c>
      <c r="H646">
        <v>18.131591789228651</v>
      </c>
      <c r="I646">
        <v>17.044725355341587</v>
      </c>
    </row>
    <row r="647" spans="1:9" x14ac:dyDescent="0.55000000000000004">
      <c r="A647" s="47" t="str">
        <f t="shared" si="10"/>
        <v>n4</v>
      </c>
      <c r="B647" s="47" t="s">
        <v>284</v>
      </c>
      <c r="C647" s="47" t="s">
        <v>252</v>
      </c>
      <c r="D647" s="47" t="s">
        <v>396</v>
      </c>
      <c r="E647">
        <v>14.900596270991731</v>
      </c>
      <c r="F647">
        <v>13.657612365282585</v>
      </c>
      <c r="G647">
        <v>15.203188566591592</v>
      </c>
      <c r="H647">
        <v>17.889884580114977</v>
      </c>
      <c r="I647">
        <v>17.197727955217637</v>
      </c>
    </row>
    <row r="648" spans="1:9" x14ac:dyDescent="0.55000000000000004">
      <c r="A648" s="47" t="str">
        <f t="shared" si="10"/>
        <v>n4</v>
      </c>
      <c r="B648" s="47" t="s">
        <v>284</v>
      </c>
      <c r="C648" s="47" t="s">
        <v>252</v>
      </c>
      <c r="D648" s="47" t="s">
        <v>397</v>
      </c>
      <c r="E648">
        <v>14.978571720805558</v>
      </c>
      <c r="F648">
        <v>14.959026875462914</v>
      </c>
      <c r="G648">
        <v>17.694798709131309</v>
      </c>
      <c r="H648">
        <v>18.733840440165061</v>
      </c>
      <c r="I648">
        <v>17.606468592388815</v>
      </c>
    </row>
    <row r="649" spans="1:9" x14ac:dyDescent="0.55000000000000004">
      <c r="A649" s="47" t="str">
        <f t="shared" si="10"/>
        <v>n4</v>
      </c>
      <c r="B649" s="47" t="s">
        <v>284</v>
      </c>
      <c r="C649" s="47" t="s">
        <v>253</v>
      </c>
      <c r="D649" s="47" t="s">
        <v>396</v>
      </c>
      <c r="E649">
        <v>13.845301026346416</v>
      </c>
      <c r="F649">
        <v>13.233059729129192</v>
      </c>
      <c r="G649">
        <v>14.592838271082424</v>
      </c>
      <c r="H649">
        <v>17.768938560293442</v>
      </c>
      <c r="I649">
        <v>16.164491588191723</v>
      </c>
    </row>
    <row r="650" spans="1:9" x14ac:dyDescent="0.55000000000000004">
      <c r="A650" s="47" t="str">
        <f t="shared" si="10"/>
        <v>n4</v>
      </c>
      <c r="B650" s="47" t="s">
        <v>284</v>
      </c>
      <c r="C650" s="47" t="s">
        <v>253</v>
      </c>
      <c r="D650" s="47" t="s">
        <v>397</v>
      </c>
      <c r="E650">
        <v>13.918322568536459</v>
      </c>
      <c r="F650">
        <v>14.398324644406486</v>
      </c>
      <c r="G650">
        <v>16.308070864761099</v>
      </c>
      <c r="H650">
        <v>18.401505036000223</v>
      </c>
      <c r="I650">
        <v>16.306581883499348</v>
      </c>
    </row>
    <row r="651" spans="1:9" x14ac:dyDescent="0.55000000000000004">
      <c r="A651" s="47" t="str">
        <f t="shared" si="10"/>
        <v>n4</v>
      </c>
      <c r="B651" s="47" t="s">
        <v>285</v>
      </c>
      <c r="C651" s="47" t="s">
        <v>250</v>
      </c>
      <c r="D651" s="47" t="s">
        <v>396</v>
      </c>
      <c r="E651">
        <v>13.696888583218708</v>
      </c>
      <c r="F651">
        <v>13.005962543646174</v>
      </c>
      <c r="G651">
        <v>14.30068978944027</v>
      </c>
      <c r="H651">
        <v>17.518152153211297</v>
      </c>
      <c r="I651">
        <v>16.185048777907099</v>
      </c>
    </row>
    <row r="652" spans="1:9" x14ac:dyDescent="0.55000000000000004">
      <c r="A652" s="47" t="str">
        <f t="shared" si="10"/>
        <v>n4</v>
      </c>
      <c r="B652" s="47" t="s">
        <v>285</v>
      </c>
      <c r="C652" s="47" t="s">
        <v>250</v>
      </c>
      <c r="D652" s="47" t="s">
        <v>397</v>
      </c>
      <c r="E652">
        <v>13.697924642894929</v>
      </c>
      <c r="F652">
        <v>14.541536733326279</v>
      </c>
      <c r="G652">
        <v>16.098602274186153</v>
      </c>
      <c r="H652">
        <v>18.252041731033749</v>
      </c>
      <c r="I652">
        <v>16.408397159618616</v>
      </c>
    </row>
    <row r="653" spans="1:9" x14ac:dyDescent="0.55000000000000004">
      <c r="A653" s="47" t="str">
        <f t="shared" si="10"/>
        <v>n4</v>
      </c>
      <c r="B653" s="47" t="s">
        <v>285</v>
      </c>
      <c r="C653" s="47" t="s">
        <v>251</v>
      </c>
      <c r="D653" s="47" t="s">
        <v>396</v>
      </c>
      <c r="E653">
        <v>14.435445420237716</v>
      </c>
      <c r="F653">
        <v>13.389604063062109</v>
      </c>
      <c r="G653">
        <v>14.934806221563854</v>
      </c>
      <c r="H653">
        <v>17.660525517581913</v>
      </c>
      <c r="I653">
        <v>17.132035269636368</v>
      </c>
    </row>
    <row r="654" spans="1:9" x14ac:dyDescent="0.55000000000000004">
      <c r="A654" s="47" t="str">
        <f t="shared" si="10"/>
        <v>n4</v>
      </c>
      <c r="B654" s="47" t="s">
        <v>285</v>
      </c>
      <c r="C654" s="47" t="s">
        <v>251</v>
      </c>
      <c r="D654" s="47" t="s">
        <v>397</v>
      </c>
      <c r="E654">
        <v>14.616586181356471</v>
      </c>
      <c r="F654">
        <v>14.768102423024018</v>
      </c>
      <c r="G654">
        <v>17.175699096391916</v>
      </c>
      <c r="H654">
        <v>18.408037583324511</v>
      </c>
      <c r="I654">
        <v>17.304600091701055</v>
      </c>
    </row>
    <row r="655" spans="1:9" x14ac:dyDescent="0.55000000000000004">
      <c r="A655" s="47" t="str">
        <f t="shared" si="10"/>
        <v>n4</v>
      </c>
      <c r="B655" s="47" t="s">
        <v>285</v>
      </c>
      <c r="C655" s="47" t="s">
        <v>252</v>
      </c>
      <c r="D655" s="47" t="s">
        <v>396</v>
      </c>
      <c r="E655">
        <v>15.124934151588896</v>
      </c>
      <c r="F655">
        <v>13.871761083483229</v>
      </c>
      <c r="G655">
        <v>15.439421182943605</v>
      </c>
      <c r="H655">
        <v>18.155758050294502</v>
      </c>
      <c r="I655">
        <v>17.434349098860793</v>
      </c>
    </row>
    <row r="656" spans="1:9" x14ac:dyDescent="0.55000000000000004">
      <c r="A656" s="47" t="str">
        <f t="shared" si="10"/>
        <v>n4</v>
      </c>
      <c r="B656" s="47" t="s">
        <v>285</v>
      </c>
      <c r="C656" s="47" t="s">
        <v>252</v>
      </c>
      <c r="D656" s="47" t="s">
        <v>397</v>
      </c>
      <c r="E656">
        <v>15.194068677035938</v>
      </c>
      <c r="F656">
        <v>15.180981187175959</v>
      </c>
      <c r="G656">
        <v>17.954317021630363</v>
      </c>
      <c r="H656">
        <v>19.016315548367267</v>
      </c>
      <c r="I656">
        <v>17.858908273752839</v>
      </c>
    </row>
    <row r="657" spans="1:9" x14ac:dyDescent="0.55000000000000004">
      <c r="A657" s="47" t="str">
        <f t="shared" si="10"/>
        <v>n4</v>
      </c>
      <c r="B657" s="47" t="s">
        <v>285</v>
      </c>
      <c r="C657" s="47" t="s">
        <v>253</v>
      </c>
      <c r="D657" s="47" t="s">
        <v>396</v>
      </c>
      <c r="E657">
        <v>14.056395302084436</v>
      </c>
      <c r="F657">
        <v>13.434819384192147</v>
      </c>
      <c r="G657">
        <v>14.81532997566395</v>
      </c>
      <c r="H657">
        <v>18.03985511233379</v>
      </c>
      <c r="I657">
        <v>16.410945720029623</v>
      </c>
    </row>
    <row r="658" spans="1:9" x14ac:dyDescent="0.55000000000000004">
      <c r="A658" s="47" t="str">
        <f t="shared" si="10"/>
        <v>n4</v>
      </c>
      <c r="B658" s="47" t="s">
        <v>285</v>
      </c>
      <c r="C658" s="47" t="s">
        <v>253</v>
      </c>
      <c r="D658" s="47" t="s">
        <v>397</v>
      </c>
      <c r="E658">
        <v>14.116820424142569</v>
      </c>
      <c r="F658">
        <v>14.610333890593585</v>
      </c>
      <c r="G658">
        <v>16.51477139048022</v>
      </c>
      <c r="H658">
        <v>18.652397091766552</v>
      </c>
      <c r="I658">
        <v>16.525316669941706</v>
      </c>
    </row>
    <row r="659" spans="1:9" x14ac:dyDescent="0.55000000000000004">
      <c r="A659" s="47" t="str">
        <f t="shared" si="10"/>
        <v>n4</v>
      </c>
      <c r="B659" s="47" t="s">
        <v>286</v>
      </c>
      <c r="C659" s="47" t="s">
        <v>250</v>
      </c>
      <c r="D659" s="47" t="s">
        <v>396</v>
      </c>
      <c r="E659">
        <v>13.917708562585972</v>
      </c>
      <c r="F659">
        <v>13.215643476880754</v>
      </c>
      <c r="G659">
        <v>14.531244196381337</v>
      </c>
      <c r="H659">
        <v>17.800578192783831</v>
      </c>
      <c r="I659">
        <v>16.445982647338909</v>
      </c>
    </row>
    <row r="660" spans="1:9" x14ac:dyDescent="0.55000000000000004">
      <c r="A660" s="47" t="str">
        <f t="shared" si="10"/>
        <v>n4</v>
      </c>
      <c r="B660" s="47" t="s">
        <v>286</v>
      </c>
      <c r="C660" s="47" t="s">
        <v>250</v>
      </c>
      <c r="D660" s="47" t="s">
        <v>397</v>
      </c>
      <c r="E660">
        <v>13.9428464048484</v>
      </c>
      <c r="F660">
        <v>14.786854631344127</v>
      </c>
      <c r="G660">
        <v>16.385279809103093</v>
      </c>
      <c r="H660">
        <v>18.564786718336684</v>
      </c>
      <c r="I660">
        <v>16.700318542717412</v>
      </c>
    </row>
    <row r="661" spans="1:9" x14ac:dyDescent="0.55000000000000004">
      <c r="A661" s="47" t="str">
        <f t="shared" si="10"/>
        <v>n4</v>
      </c>
      <c r="B661" s="47" t="s">
        <v>286</v>
      </c>
      <c r="C661" s="47" t="s">
        <v>251</v>
      </c>
      <c r="D661" s="47" t="s">
        <v>396</v>
      </c>
      <c r="E661">
        <v>14.668172345078123</v>
      </c>
      <c r="F661">
        <v>13.605470029626492</v>
      </c>
      <c r="G661">
        <v>15.175583795365569</v>
      </c>
      <c r="H661">
        <v>17.945246887454587</v>
      </c>
      <c r="I661">
        <v>17.408236368285543</v>
      </c>
    </row>
    <row r="662" spans="1:9" x14ac:dyDescent="0.55000000000000004">
      <c r="A662" s="47" t="str">
        <f t="shared" si="10"/>
        <v>n4</v>
      </c>
      <c r="B662" s="47" t="s">
        <v>286</v>
      </c>
      <c r="C662" s="47" t="s">
        <v>251</v>
      </c>
      <c r="D662" s="47" t="s">
        <v>397</v>
      </c>
      <c r="E662">
        <v>14.875625468204422</v>
      </c>
      <c r="F662">
        <v>15.022111649560893</v>
      </c>
      <c r="G662">
        <v>17.483921706697704</v>
      </c>
      <c r="H662">
        <v>18.721329929813422</v>
      </c>
      <c r="I662">
        <v>17.613734070468734</v>
      </c>
    </row>
    <row r="663" spans="1:9" x14ac:dyDescent="0.55000000000000004">
      <c r="A663" s="47" t="str">
        <f t="shared" si="10"/>
        <v>n4</v>
      </c>
      <c r="B663" s="47" t="s">
        <v>286</v>
      </c>
      <c r="C663" s="47" t="s">
        <v>252</v>
      </c>
      <c r="D663" s="47" t="s">
        <v>396</v>
      </c>
      <c r="E663">
        <v>15.36877695041089</v>
      </c>
      <c r="F663">
        <v>14.095400341233734</v>
      </c>
      <c r="G663">
        <v>15.688334112792298</v>
      </c>
      <c r="H663">
        <v>18.448463513561173</v>
      </c>
      <c r="I663">
        <v>17.715424073290301</v>
      </c>
    </row>
    <row r="664" spans="1:9" x14ac:dyDescent="0.55000000000000004">
      <c r="A664" s="47" t="str">
        <f t="shared" si="10"/>
        <v>n4</v>
      </c>
      <c r="B664" s="47" t="s">
        <v>286</v>
      </c>
      <c r="C664" s="47" t="s">
        <v>252</v>
      </c>
      <c r="D664" s="47" t="s">
        <v>397</v>
      </c>
      <c r="E664">
        <v>15.420854666802708</v>
      </c>
      <c r="F664">
        <v>15.415685029928806</v>
      </c>
      <c r="G664">
        <v>18.217357910803088</v>
      </c>
      <c r="H664">
        <v>19.313293920774321</v>
      </c>
      <c r="I664">
        <v>18.111745127247808</v>
      </c>
    </row>
    <row r="665" spans="1:9" x14ac:dyDescent="0.55000000000000004">
      <c r="A665" s="47" t="str">
        <f t="shared" si="10"/>
        <v>n4</v>
      </c>
      <c r="B665" s="47" t="s">
        <v>286</v>
      </c>
      <c r="C665" s="47" t="s">
        <v>253</v>
      </c>
      <c r="D665" s="47" t="s">
        <v>396</v>
      </c>
      <c r="E665">
        <v>14.283011215744366</v>
      </c>
      <c r="F665">
        <v>13.651414308009734</v>
      </c>
      <c r="G665">
        <v>15.054181364405881</v>
      </c>
      <c r="H665">
        <v>18.330691999082987</v>
      </c>
      <c r="I665">
        <v>16.675521479208548</v>
      </c>
    </row>
    <row r="666" spans="1:9" x14ac:dyDescent="0.55000000000000004">
      <c r="A666" s="47" t="str">
        <f t="shared" si="10"/>
        <v>n4</v>
      </c>
      <c r="B666" s="47" t="s">
        <v>286</v>
      </c>
      <c r="C666" s="47" t="s">
        <v>253</v>
      </c>
      <c r="D666" s="47" t="s">
        <v>397</v>
      </c>
      <c r="E666">
        <v>14.314488045104827</v>
      </c>
      <c r="F666">
        <v>14.828173765436764</v>
      </c>
      <c r="G666">
        <v>16.745591850144354</v>
      </c>
      <c r="H666">
        <v>18.926187802500117</v>
      </c>
      <c r="I666">
        <v>16.767426263534723</v>
      </c>
    </row>
    <row r="667" spans="1:9" x14ac:dyDescent="0.55000000000000004">
      <c r="A667" s="47" t="str">
        <f t="shared" si="10"/>
        <v>n4</v>
      </c>
      <c r="B667" s="47" t="s">
        <v>287</v>
      </c>
      <c r="C667" s="47" t="s">
        <v>250</v>
      </c>
      <c r="D667" s="47" t="s">
        <v>396</v>
      </c>
      <c r="E667">
        <v>14.196002235213204</v>
      </c>
      <c r="F667">
        <v>13.479898899587345</v>
      </c>
      <c r="G667">
        <v>14.82180591471802</v>
      </c>
      <c r="H667">
        <v>18.156512379642365</v>
      </c>
      <c r="I667">
        <v>16.774830811554335</v>
      </c>
    </row>
    <row r="668" spans="1:9" x14ac:dyDescent="0.55000000000000004">
      <c r="A668" s="47" t="str">
        <f t="shared" si="10"/>
        <v>n4</v>
      </c>
      <c r="B668" s="47" t="s">
        <v>287</v>
      </c>
      <c r="C668" s="47" t="s">
        <v>250</v>
      </c>
      <c r="D668" s="47" t="s">
        <v>397</v>
      </c>
      <c r="E668">
        <v>14.239445823781143</v>
      </c>
      <c r="F668">
        <v>15.085426123337916</v>
      </c>
      <c r="G668">
        <v>16.724358261118752</v>
      </c>
      <c r="H668">
        <v>18.940868053645115</v>
      </c>
      <c r="I668">
        <v>17.055541001834023</v>
      </c>
    </row>
    <row r="669" spans="1:9" x14ac:dyDescent="0.55000000000000004">
      <c r="A669" s="47" t="str">
        <f t="shared" si="10"/>
        <v>n4</v>
      </c>
      <c r="B669" s="47" t="s">
        <v>287</v>
      </c>
      <c r="C669" s="47" t="s">
        <v>251</v>
      </c>
      <c r="D669" s="47" t="s">
        <v>396</v>
      </c>
      <c r="E669">
        <v>14.96147203117836</v>
      </c>
      <c r="F669">
        <v>13.877520288858321</v>
      </c>
      <c r="G669">
        <v>15.479029504814307</v>
      </c>
      <c r="H669">
        <v>18.304073819348922</v>
      </c>
      <c r="I669">
        <v>17.756325424117374</v>
      </c>
    </row>
    <row r="670" spans="1:9" x14ac:dyDescent="0.55000000000000004">
      <c r="A670" s="47" t="str">
        <f t="shared" si="10"/>
        <v>n4</v>
      </c>
      <c r="B670" s="47" t="s">
        <v>287</v>
      </c>
      <c r="C670" s="47" t="s">
        <v>251</v>
      </c>
      <c r="D670" s="47" t="s">
        <v>397</v>
      </c>
      <c r="E670">
        <v>15.194872352132048</v>
      </c>
      <c r="F670">
        <v>15.334108115543327</v>
      </c>
      <c r="G670">
        <v>17.86529909215956</v>
      </c>
      <c r="H670">
        <v>19.112541678129297</v>
      </c>
      <c r="I670">
        <v>17.995659651535991</v>
      </c>
    </row>
    <row r="671" spans="1:9" x14ac:dyDescent="0.55000000000000004">
      <c r="A671" s="47" t="str">
        <f t="shared" si="10"/>
        <v>n4</v>
      </c>
      <c r="B671" s="47" t="s">
        <v>287</v>
      </c>
      <c r="C671" s="47" t="s">
        <v>252</v>
      </c>
      <c r="D671" s="47" t="s">
        <v>396</v>
      </c>
      <c r="E671">
        <v>15.676085683172857</v>
      </c>
      <c r="F671">
        <v>14.377247077028887</v>
      </c>
      <c r="G671">
        <v>16.002032599724895</v>
      </c>
      <c r="H671">
        <v>18.81735259055479</v>
      </c>
      <c r="I671">
        <v>18.069655547913801</v>
      </c>
    </row>
    <row r="672" spans="1:9" x14ac:dyDescent="0.55000000000000004">
      <c r="A672" s="47" t="str">
        <f t="shared" si="10"/>
        <v>n4</v>
      </c>
      <c r="B672" s="47" t="s">
        <v>287</v>
      </c>
      <c r="C672" s="47" t="s">
        <v>252</v>
      </c>
      <c r="D672" s="47" t="s">
        <v>397</v>
      </c>
      <c r="E672">
        <v>15.707721361433155</v>
      </c>
      <c r="F672">
        <v>15.715280914718019</v>
      </c>
      <c r="G672">
        <v>18.557676023776772</v>
      </c>
      <c r="H672">
        <v>19.690615775856422</v>
      </c>
      <c r="I672">
        <v>18.44251981397786</v>
      </c>
    </row>
    <row r="673" spans="1:9" x14ac:dyDescent="0.55000000000000004">
      <c r="A673" s="47" t="str">
        <f t="shared" si="10"/>
        <v>n4</v>
      </c>
      <c r="B673" s="47" t="s">
        <v>287</v>
      </c>
      <c r="C673" s="47" t="s">
        <v>253</v>
      </c>
      <c r="D673" s="47" t="s">
        <v>396</v>
      </c>
      <c r="E673">
        <v>14.568609353507565</v>
      </c>
      <c r="F673">
        <v>13.924383253094911</v>
      </c>
      <c r="G673">
        <v>15.355199552957359</v>
      </c>
      <c r="H673">
        <v>18.697226157725812</v>
      </c>
      <c r="I673">
        <v>17.008959422283358</v>
      </c>
    </row>
    <row r="674" spans="1:9" x14ac:dyDescent="0.55000000000000004">
      <c r="A674" s="47" t="str">
        <f t="shared" si="10"/>
        <v>n4</v>
      </c>
      <c r="B674" s="47" t="s">
        <v>287</v>
      </c>
      <c r="C674" s="47" t="s">
        <v>253</v>
      </c>
      <c r="D674" s="47" t="s">
        <v>397</v>
      </c>
      <c r="E674">
        <v>14.579147682910852</v>
      </c>
      <c r="F674">
        <v>15.111309967577125</v>
      </c>
      <c r="G674">
        <v>17.055809263116522</v>
      </c>
      <c r="H674">
        <v>19.29062626252702</v>
      </c>
      <c r="I674">
        <v>17.08272831925067</v>
      </c>
    </row>
    <row r="675" spans="1:9" x14ac:dyDescent="0.55000000000000004">
      <c r="A675" s="47" t="str">
        <f t="shared" si="10"/>
        <v>n4</v>
      </c>
      <c r="B675" s="47" t="s">
        <v>288</v>
      </c>
      <c r="C675" s="47" t="s">
        <v>250</v>
      </c>
      <c r="D675" s="47" t="s">
        <v>396</v>
      </c>
      <c r="E675">
        <v>14.495470426409906</v>
      </c>
      <c r="F675">
        <v>13.764260713152048</v>
      </c>
      <c r="G675">
        <v>15.134475589884667</v>
      </c>
      <c r="H675">
        <v>18.539528515501004</v>
      </c>
      <c r="I675">
        <v>17.128700031742675</v>
      </c>
    </row>
    <row r="676" spans="1:9" x14ac:dyDescent="0.55000000000000004">
      <c r="A676" s="47" t="str">
        <f t="shared" si="10"/>
        <v>n4</v>
      </c>
      <c r="B676" s="47" t="s">
        <v>288</v>
      </c>
      <c r="C676" s="47" t="s">
        <v>250</v>
      </c>
      <c r="D676" s="47" t="s">
        <v>397</v>
      </c>
      <c r="E676">
        <v>14.557738004208847</v>
      </c>
      <c r="F676">
        <v>15.411475854406939</v>
      </c>
      <c r="G676">
        <v>17.105017634112791</v>
      </c>
      <c r="H676">
        <v>19.342879634136303</v>
      </c>
      <c r="I676">
        <v>17.434624604098328</v>
      </c>
    </row>
    <row r="677" spans="1:9" x14ac:dyDescent="0.55000000000000004">
      <c r="A677" s="47" t="str">
        <f t="shared" si="10"/>
        <v>n4</v>
      </c>
      <c r="B677" s="47" t="s">
        <v>288</v>
      </c>
      <c r="C677" s="47" t="s">
        <v>251</v>
      </c>
      <c r="D677" s="47" t="s">
        <v>396</v>
      </c>
      <c r="E677">
        <v>15.277087997742743</v>
      </c>
      <c r="F677">
        <v>14.17027002433605</v>
      </c>
      <c r="G677">
        <v>15.805563474764575</v>
      </c>
      <c r="H677">
        <v>18.690202800409132</v>
      </c>
      <c r="I677">
        <v>18.130899516805982</v>
      </c>
    </row>
    <row r="678" spans="1:9" x14ac:dyDescent="0.55000000000000004">
      <c r="A678" s="47" t="str">
        <f t="shared" si="10"/>
        <v>n4</v>
      </c>
      <c r="B678" s="47" t="s">
        <v>288</v>
      </c>
      <c r="C678" s="47" t="s">
        <v>251</v>
      </c>
      <c r="D678" s="47" t="s">
        <v>397</v>
      </c>
      <c r="E678">
        <v>15.538963792191302</v>
      </c>
      <c r="F678">
        <v>15.674063612316155</v>
      </c>
      <c r="G678">
        <v>18.265191459104859</v>
      </c>
      <c r="H678">
        <v>19.529550678940499</v>
      </c>
      <c r="I678">
        <v>18.399552696363703</v>
      </c>
    </row>
    <row r="679" spans="1:9" x14ac:dyDescent="0.55000000000000004">
      <c r="A679" s="47" t="str">
        <f t="shared" si="10"/>
        <v>n4</v>
      </c>
      <c r="B679" s="47" t="s">
        <v>288</v>
      </c>
      <c r="C679" s="47" t="s">
        <v>252</v>
      </c>
      <c r="D679" s="47" t="s">
        <v>396</v>
      </c>
      <c r="E679">
        <v>16.006776602123232</v>
      </c>
      <c r="F679">
        <v>14.680538673156281</v>
      </c>
      <c r="G679">
        <v>16.339599449793671</v>
      </c>
      <c r="H679">
        <v>19.214309314710967</v>
      </c>
      <c r="I679">
        <v>18.450839417345605</v>
      </c>
    </row>
    <row r="680" spans="1:9" x14ac:dyDescent="0.55000000000000004">
      <c r="A680" s="47" t="str">
        <f t="shared" si="10"/>
        <v>n4</v>
      </c>
      <c r="B680" s="47" t="s">
        <v>288</v>
      </c>
      <c r="C680" s="47" t="s">
        <v>252</v>
      </c>
      <c r="D680" s="47" t="s">
        <v>397</v>
      </c>
      <c r="E680">
        <v>16.02246937537474</v>
      </c>
      <c r="F680">
        <v>16.038218888401833</v>
      </c>
      <c r="G680">
        <v>18.928711827319862</v>
      </c>
      <c r="H680">
        <v>20.101774937396396</v>
      </c>
      <c r="I680">
        <v>18.805219154435662</v>
      </c>
    </row>
    <row r="681" spans="1:9" x14ac:dyDescent="0.55000000000000004">
      <c r="A681" s="47" t="str">
        <f t="shared" si="10"/>
        <v>n4</v>
      </c>
      <c r="B681" s="47" t="s">
        <v>288</v>
      </c>
      <c r="C681" s="47" t="s">
        <v>253</v>
      </c>
      <c r="D681" s="47" t="s">
        <v>396</v>
      </c>
      <c r="E681">
        <v>14.875937784361444</v>
      </c>
      <c r="F681">
        <v>14.218121574436569</v>
      </c>
      <c r="G681">
        <v>15.679121299333405</v>
      </c>
      <c r="H681">
        <v>19.091648784961031</v>
      </c>
      <c r="I681">
        <v>17.367767643635592</v>
      </c>
    </row>
    <row r="682" spans="1:9" x14ac:dyDescent="0.55000000000000004">
      <c r="A682" s="47" t="str">
        <f t="shared" si="10"/>
        <v>n4</v>
      </c>
      <c r="B682" s="47" t="s">
        <v>288</v>
      </c>
      <c r="C682" s="47" t="s">
        <v>253</v>
      </c>
      <c r="D682" s="47" t="s">
        <v>397</v>
      </c>
      <c r="E682">
        <v>14.86367354223035</v>
      </c>
      <c r="F682">
        <v>15.420445869673653</v>
      </c>
      <c r="G682">
        <v>17.392409607448947</v>
      </c>
      <c r="H682">
        <v>19.688020043230495</v>
      </c>
      <c r="I682">
        <v>17.425765352116933</v>
      </c>
    </row>
    <row r="683" spans="1:9" x14ac:dyDescent="0.55000000000000004">
      <c r="A683" s="47" t="str">
        <f t="shared" si="10"/>
        <v>n4</v>
      </c>
      <c r="B683" s="47" t="s">
        <v>289</v>
      </c>
      <c r="C683" s="47" t="s">
        <v>250</v>
      </c>
      <c r="D683" s="47" t="s">
        <v>396</v>
      </c>
      <c r="E683">
        <v>14.807038342503439</v>
      </c>
      <c r="F683">
        <v>14.060111892921384</v>
      </c>
      <c r="G683">
        <v>15.459778383239868</v>
      </c>
      <c r="H683">
        <v>18.938020050788275</v>
      </c>
      <c r="I683">
        <v>17.496866998201249</v>
      </c>
    </row>
    <row r="684" spans="1:9" x14ac:dyDescent="0.55000000000000004">
      <c r="A684" s="47" t="str">
        <f t="shared" si="10"/>
        <v>n4</v>
      </c>
      <c r="B684" s="47" t="s">
        <v>289</v>
      </c>
      <c r="C684" s="47" t="s">
        <v>250</v>
      </c>
      <c r="D684" s="47" t="s">
        <v>397</v>
      </c>
      <c r="E684">
        <v>14.884302676671487</v>
      </c>
      <c r="F684">
        <v>15.738144497495856</v>
      </c>
      <c r="G684">
        <v>17.490971175889676</v>
      </c>
      <c r="H684">
        <v>19.76144688098849</v>
      </c>
      <c r="I684">
        <v>17.826673370836708</v>
      </c>
    </row>
    <row r="685" spans="1:9" x14ac:dyDescent="0.55000000000000004">
      <c r="A685" s="47" t="str">
        <f t="shared" si="10"/>
        <v>n4</v>
      </c>
      <c r="B685" s="47" t="s">
        <v>289</v>
      </c>
      <c r="C685" s="47" t="s">
        <v>251</v>
      </c>
      <c r="D685" s="47" t="s">
        <v>396</v>
      </c>
      <c r="E685">
        <v>15.605456124572354</v>
      </c>
      <c r="F685">
        <v>14.474848031954291</v>
      </c>
      <c r="G685">
        <v>16.145290736430006</v>
      </c>
      <c r="H685">
        <v>19.09193295242126</v>
      </c>
      <c r="I685">
        <v>18.520607916269885</v>
      </c>
    </row>
    <row r="686" spans="1:9" x14ac:dyDescent="0.55000000000000004">
      <c r="A686" s="47" t="str">
        <f t="shared" si="10"/>
        <v>n4</v>
      </c>
      <c r="B686" s="47" t="s">
        <v>289</v>
      </c>
      <c r="C686" s="47" t="s">
        <v>251</v>
      </c>
      <c r="D686" s="47" t="s">
        <v>397</v>
      </c>
      <c r="E686">
        <v>15.893367342080206</v>
      </c>
      <c r="F686">
        <v>16.026839091101472</v>
      </c>
      <c r="G686">
        <v>18.682061945825836</v>
      </c>
      <c r="H686">
        <v>19.96637921913025</v>
      </c>
      <c r="I686">
        <v>18.818204510986497</v>
      </c>
    </row>
    <row r="687" spans="1:9" x14ac:dyDescent="0.55000000000000004">
      <c r="A687" s="47" t="str">
        <f t="shared" si="10"/>
        <v>n4</v>
      </c>
      <c r="B687" s="47" t="s">
        <v>289</v>
      </c>
      <c r="C687" s="47" t="s">
        <v>252</v>
      </c>
      <c r="D687" s="47" t="s">
        <v>396</v>
      </c>
      <c r="E687">
        <v>16.350828770324128</v>
      </c>
      <c r="F687">
        <v>14.996084475187811</v>
      </c>
      <c r="G687">
        <v>16.690805364511689</v>
      </c>
      <c r="H687">
        <v>19.627304694388599</v>
      </c>
      <c r="I687">
        <v>18.847424655239305</v>
      </c>
    </row>
    <row r="688" spans="1:9" x14ac:dyDescent="0.55000000000000004">
      <c r="A688" s="47" t="str">
        <f t="shared" si="10"/>
        <v>n4</v>
      </c>
      <c r="B688" s="47" t="s">
        <v>289</v>
      </c>
      <c r="C688" s="47" t="s">
        <v>252</v>
      </c>
      <c r="D688" s="47" t="s">
        <v>397</v>
      </c>
      <c r="E688">
        <v>16.347009619163504</v>
      </c>
      <c r="F688">
        <v>16.372146095651253</v>
      </c>
      <c r="G688">
        <v>19.325620485738465</v>
      </c>
      <c r="H688">
        <v>20.540937647061785</v>
      </c>
      <c r="I688">
        <v>19.199031964367588</v>
      </c>
    </row>
    <row r="689" spans="1:9" x14ac:dyDescent="0.55000000000000004">
      <c r="A689" s="47" t="str">
        <f t="shared" si="10"/>
        <v>n4</v>
      </c>
      <c r="B689" s="47" t="s">
        <v>289</v>
      </c>
      <c r="C689" s="47" t="s">
        <v>253</v>
      </c>
      <c r="D689" s="47" t="s">
        <v>396</v>
      </c>
      <c r="E689">
        <v>15.1735926895491</v>
      </c>
      <c r="F689">
        <v>14.565629945621778</v>
      </c>
      <c r="G689">
        <v>16.028385495865894</v>
      </c>
      <c r="H689">
        <v>19.469929646522665</v>
      </c>
      <c r="I689">
        <v>17.702265066432879</v>
      </c>
    </row>
    <row r="690" spans="1:9" x14ac:dyDescent="0.55000000000000004">
      <c r="A690" s="47" t="str">
        <f t="shared" si="10"/>
        <v>n4</v>
      </c>
      <c r="B690" s="47" t="s">
        <v>289</v>
      </c>
      <c r="C690" s="47" t="s">
        <v>253</v>
      </c>
      <c r="D690" s="47" t="s">
        <v>397</v>
      </c>
      <c r="E690">
        <v>15.178772960533276</v>
      </c>
      <c r="F690">
        <v>15.752100677177017</v>
      </c>
      <c r="G690">
        <v>17.750328658343033</v>
      </c>
      <c r="H690">
        <v>20.101698268260854</v>
      </c>
      <c r="I690">
        <v>17.787411049977074</v>
      </c>
    </row>
    <row r="691" spans="1:9" x14ac:dyDescent="0.55000000000000004">
      <c r="A691" s="47" t="str">
        <f t="shared" si="10"/>
        <v>n4</v>
      </c>
      <c r="B691" s="47" t="s">
        <v>290</v>
      </c>
      <c r="C691" s="47" t="s">
        <v>250</v>
      </c>
      <c r="D691" s="47" t="s">
        <v>396</v>
      </c>
      <c r="E691">
        <v>15.14996318952139</v>
      </c>
      <c r="F691">
        <v>14.36923316536169</v>
      </c>
      <c r="G691">
        <v>15.811283099671993</v>
      </c>
      <c r="H691">
        <v>19.354445821429827</v>
      </c>
      <c r="I691">
        <v>17.894599281087245</v>
      </c>
    </row>
    <row r="692" spans="1:9" x14ac:dyDescent="0.55000000000000004">
      <c r="A692" s="47" t="str">
        <f t="shared" si="10"/>
        <v>n4</v>
      </c>
      <c r="B692" s="47" t="s">
        <v>290</v>
      </c>
      <c r="C692" s="47" t="s">
        <v>250</v>
      </c>
      <c r="D692" s="47" t="s">
        <v>397</v>
      </c>
      <c r="E692">
        <v>15.206799788382181</v>
      </c>
      <c r="F692">
        <v>16.045538493281136</v>
      </c>
      <c r="G692">
        <v>17.828004448206535</v>
      </c>
      <c r="H692">
        <v>20.170887405212852</v>
      </c>
      <c r="I692">
        <v>18.202795436109056</v>
      </c>
    </row>
    <row r="693" spans="1:9" x14ac:dyDescent="0.55000000000000004">
      <c r="A693" s="47" t="str">
        <f t="shared" si="10"/>
        <v>n4</v>
      </c>
      <c r="B693" s="47" t="s">
        <v>290</v>
      </c>
      <c r="C693" s="47" t="s">
        <v>251</v>
      </c>
      <c r="D693" s="47" t="s">
        <v>396</v>
      </c>
      <c r="E693">
        <v>15.946576411667195</v>
      </c>
      <c r="F693">
        <v>14.791254311713043</v>
      </c>
      <c r="G693">
        <v>16.498211289810598</v>
      </c>
      <c r="H693">
        <v>19.50926427538532</v>
      </c>
      <c r="I693">
        <v>18.925450622509082</v>
      </c>
    </row>
    <row r="694" spans="1:9" x14ac:dyDescent="0.55000000000000004">
      <c r="A694" s="47" t="str">
        <f t="shared" si="10"/>
        <v>n4</v>
      </c>
      <c r="B694" s="47" t="s">
        <v>290</v>
      </c>
      <c r="C694" s="47" t="s">
        <v>251</v>
      </c>
      <c r="D694" s="47" t="s">
        <v>397</v>
      </c>
      <c r="E694">
        <v>16.2674026769654</v>
      </c>
      <c r="F694">
        <v>16.419643212358476</v>
      </c>
      <c r="G694">
        <v>19.16300019468839</v>
      </c>
      <c r="H694">
        <v>20.432481084894015</v>
      </c>
      <c r="I694">
        <v>19.263971685535918</v>
      </c>
    </row>
    <row r="695" spans="1:9" x14ac:dyDescent="0.55000000000000004">
      <c r="A695" s="47" t="str">
        <f t="shared" si="10"/>
        <v>n4</v>
      </c>
      <c r="B695" s="47" t="s">
        <v>290</v>
      </c>
      <c r="C695" s="47" t="s">
        <v>252</v>
      </c>
      <c r="D695" s="47" t="s">
        <v>396</v>
      </c>
      <c r="E695">
        <v>16.68933545643948</v>
      </c>
      <c r="F695">
        <v>15.315208462445394</v>
      </c>
      <c r="G695">
        <v>17.050008095137322</v>
      </c>
      <c r="H695">
        <v>20.079597647767176</v>
      </c>
      <c r="I695">
        <v>19.249191577106981</v>
      </c>
    </row>
    <row r="696" spans="1:9" x14ac:dyDescent="0.55000000000000004">
      <c r="A696" s="47" t="str">
        <f t="shared" si="10"/>
        <v>n4</v>
      </c>
      <c r="B696" s="47" t="s">
        <v>290</v>
      </c>
      <c r="C696" s="47" t="s">
        <v>252</v>
      </c>
      <c r="D696" s="47" t="s">
        <v>397</v>
      </c>
      <c r="E696">
        <v>16.704727044757167</v>
      </c>
      <c r="F696">
        <v>16.734259538673161</v>
      </c>
      <c r="G696">
        <v>19.750950866574964</v>
      </c>
      <c r="H696">
        <v>20.996227108242511</v>
      </c>
      <c r="I696">
        <v>19.618714449970021</v>
      </c>
    </row>
    <row r="697" spans="1:9" x14ac:dyDescent="0.55000000000000004">
      <c r="A697" s="47" t="str">
        <f t="shared" si="10"/>
        <v>n4</v>
      </c>
      <c r="B697" s="47" t="s">
        <v>290</v>
      </c>
      <c r="C697" s="47" t="s">
        <v>253</v>
      </c>
      <c r="D697" s="47" t="s">
        <v>396</v>
      </c>
      <c r="E697">
        <v>15.448056484952463</v>
      </c>
      <c r="F697">
        <v>14.864490133319226</v>
      </c>
      <c r="G697">
        <v>16.347611448523967</v>
      </c>
      <c r="H697">
        <v>19.859083697366362</v>
      </c>
      <c r="I697">
        <v>18.052127547601408</v>
      </c>
    </row>
    <row r="698" spans="1:9" x14ac:dyDescent="0.55000000000000004">
      <c r="A698" s="47" t="str">
        <f t="shared" si="10"/>
        <v>n4</v>
      </c>
      <c r="B698" s="47" t="s">
        <v>290</v>
      </c>
      <c r="C698" s="47" t="s">
        <v>253</v>
      </c>
      <c r="D698" s="47" t="s">
        <v>397</v>
      </c>
      <c r="E698">
        <v>15.510566363347795</v>
      </c>
      <c r="F698">
        <v>16.096426473389062</v>
      </c>
      <c r="G698">
        <v>18.138333799597923</v>
      </c>
      <c r="H698">
        <v>20.541102091489439</v>
      </c>
      <c r="I698">
        <v>18.176226776707928</v>
      </c>
    </row>
    <row r="699" spans="1:9" x14ac:dyDescent="0.55000000000000004">
      <c r="A699" s="47" t="str">
        <f t="shared" si="10"/>
        <v>n4</v>
      </c>
      <c r="B699" s="47" t="s">
        <v>291</v>
      </c>
      <c r="C699" s="47" t="s">
        <v>250</v>
      </c>
      <c r="D699" s="47" t="s">
        <v>396</v>
      </c>
      <c r="E699">
        <v>15.440828053174855</v>
      </c>
      <c r="F699">
        <v>14.64926573025782</v>
      </c>
      <c r="G699">
        <v>16.135285311519063</v>
      </c>
      <c r="H699">
        <v>19.724734988361021</v>
      </c>
      <c r="I699">
        <v>18.257277929143299</v>
      </c>
    </row>
    <row r="700" spans="1:9" x14ac:dyDescent="0.55000000000000004">
      <c r="A700" s="47" t="str">
        <f t="shared" si="10"/>
        <v>n4</v>
      </c>
      <c r="B700" s="47" t="s">
        <v>291</v>
      </c>
      <c r="C700" s="47" t="s">
        <v>250</v>
      </c>
      <c r="D700" s="47" t="s">
        <v>397</v>
      </c>
      <c r="E700">
        <v>15.51081417839382</v>
      </c>
      <c r="F700">
        <v>16.366320950164003</v>
      </c>
      <c r="G700">
        <v>18.184421970161889</v>
      </c>
      <c r="H700">
        <v>20.574143850738899</v>
      </c>
      <c r="I700">
        <v>18.5667057806934</v>
      </c>
    </row>
    <row r="701" spans="1:9" x14ac:dyDescent="0.55000000000000004">
      <c r="A701" s="47" t="str">
        <f t="shared" si="10"/>
        <v>n4</v>
      </c>
      <c r="B701" s="47" t="s">
        <v>291</v>
      </c>
      <c r="C701" s="47" t="s">
        <v>251</v>
      </c>
      <c r="D701" s="47" t="s">
        <v>396</v>
      </c>
      <c r="E701">
        <v>16.332590131555747</v>
      </c>
      <c r="F701">
        <v>15.136221246428949</v>
      </c>
      <c r="G701">
        <v>16.880029891016825</v>
      </c>
      <c r="H701">
        <v>19.913014407646457</v>
      </c>
      <c r="I701">
        <v>19.354552974993826</v>
      </c>
    </row>
    <row r="702" spans="1:9" x14ac:dyDescent="0.55000000000000004">
      <c r="A702" s="47" t="str">
        <f t="shared" si="10"/>
        <v>n4</v>
      </c>
      <c r="B702" s="47" t="s">
        <v>291</v>
      </c>
      <c r="C702" s="47" t="s">
        <v>251</v>
      </c>
      <c r="D702" s="47" t="s">
        <v>397</v>
      </c>
      <c r="E702">
        <v>16.592620643318163</v>
      </c>
      <c r="F702">
        <v>16.747904771981801</v>
      </c>
      <c r="G702">
        <v>19.546106955877683</v>
      </c>
      <c r="H702">
        <v>20.840967312101014</v>
      </c>
      <c r="I702">
        <v>19.649097069093219</v>
      </c>
    </row>
    <row r="703" spans="1:9" x14ac:dyDescent="0.55000000000000004">
      <c r="A703" s="47" t="str">
        <f t="shared" si="10"/>
        <v>n4</v>
      </c>
      <c r="B703" s="47" t="s">
        <v>291</v>
      </c>
      <c r="C703" s="47" t="s">
        <v>252</v>
      </c>
      <c r="D703" s="47" t="s">
        <v>396</v>
      </c>
      <c r="E703">
        <v>17.029569575026073</v>
      </c>
      <c r="F703">
        <v>15.641200250918271</v>
      </c>
      <c r="G703">
        <v>17.396961466284747</v>
      </c>
      <c r="H703">
        <v>20.51872764912758</v>
      </c>
      <c r="I703">
        <v>19.618934959011643</v>
      </c>
    </row>
    <row r="704" spans="1:9" x14ac:dyDescent="0.55000000000000004">
      <c r="A704" s="47" t="str">
        <f t="shared" si="10"/>
        <v>n4</v>
      </c>
      <c r="B704" s="47" t="s">
        <v>291</v>
      </c>
      <c r="C704" s="47" t="s">
        <v>252</v>
      </c>
      <c r="D704" s="47" t="s">
        <v>397</v>
      </c>
      <c r="E704">
        <v>17.038688001269712</v>
      </c>
      <c r="F704">
        <v>17.068810908898531</v>
      </c>
      <c r="G704">
        <v>20.145811939477305</v>
      </c>
      <c r="H704">
        <v>21.415983747751561</v>
      </c>
      <c r="I704">
        <v>20.010931852008603</v>
      </c>
    </row>
    <row r="705" spans="1:9" x14ac:dyDescent="0.55000000000000004">
      <c r="A705" s="47" t="str">
        <f t="shared" si="10"/>
        <v>n4</v>
      </c>
      <c r="B705" s="47" t="s">
        <v>291</v>
      </c>
      <c r="C705" s="47" t="s">
        <v>253</v>
      </c>
      <c r="D705" s="47" t="s">
        <v>396</v>
      </c>
      <c r="E705">
        <v>15.716118708778613</v>
      </c>
      <c r="F705">
        <v>15.130552957359008</v>
      </c>
      <c r="G705">
        <v>16.641975246005714</v>
      </c>
      <c r="H705">
        <v>20.229538867139283</v>
      </c>
      <c r="I705">
        <v>18.378842485803968</v>
      </c>
    </row>
    <row r="706" spans="1:9" x14ac:dyDescent="0.55000000000000004">
      <c r="A706" s="47" t="str">
        <f t="shared" si="10"/>
        <v>n4</v>
      </c>
      <c r="B706" s="47" t="s">
        <v>291</v>
      </c>
      <c r="C706" s="47" t="s">
        <v>253</v>
      </c>
      <c r="D706" s="47" t="s">
        <v>397</v>
      </c>
      <c r="E706">
        <v>15.812395434093645</v>
      </c>
      <c r="F706">
        <v>16.392082745590038</v>
      </c>
      <c r="G706">
        <v>18.467698379612134</v>
      </c>
      <c r="H706">
        <v>20.938055720986945</v>
      </c>
      <c r="I706">
        <v>18.531561103133456</v>
      </c>
    </row>
    <row r="707" spans="1:9" x14ac:dyDescent="0.55000000000000004">
      <c r="A707" s="47" t="str">
        <f t="shared" si="10"/>
        <v>n4</v>
      </c>
      <c r="B707" s="47" t="s">
        <v>292</v>
      </c>
      <c r="C707" s="47" t="s">
        <v>250</v>
      </c>
      <c r="D707" s="47" t="s">
        <v>396</v>
      </c>
      <c r="E707">
        <v>15.767344394773037</v>
      </c>
      <c r="F707">
        <v>14.948715572426197</v>
      </c>
      <c r="G707">
        <v>16.463344050894086</v>
      </c>
      <c r="H707">
        <v>20.112284308538783</v>
      </c>
      <c r="I707">
        <v>18.651148388177617</v>
      </c>
    </row>
    <row r="708" spans="1:9" x14ac:dyDescent="0.55000000000000004">
      <c r="A708" s="47" t="str">
        <f t="shared" si="10"/>
        <v>n4</v>
      </c>
      <c r="B708" s="47" t="s">
        <v>292</v>
      </c>
      <c r="C708" s="47" t="s">
        <v>250</v>
      </c>
      <c r="D708" s="47" t="s">
        <v>397</v>
      </c>
      <c r="E708">
        <v>15.816421293602087</v>
      </c>
      <c r="F708">
        <v>16.685647836648677</v>
      </c>
      <c r="G708">
        <v>18.542851190350227</v>
      </c>
      <c r="H708">
        <v>20.9745253168389</v>
      </c>
      <c r="I708">
        <v>18.93716994615502</v>
      </c>
    </row>
    <row r="709" spans="1:9" x14ac:dyDescent="0.55000000000000004">
      <c r="A709" s="47" t="str">
        <f t="shared" ref="A709:A770" si="11">A708</f>
        <v>n4</v>
      </c>
      <c r="B709" s="47" t="s">
        <v>292</v>
      </c>
      <c r="C709" s="47" t="s">
        <v>251</v>
      </c>
      <c r="D709" s="47" t="s">
        <v>396</v>
      </c>
      <c r="E709">
        <v>16.696100906429656</v>
      </c>
      <c r="F709">
        <v>15.459188723415512</v>
      </c>
      <c r="G709">
        <v>17.247799111205161</v>
      </c>
      <c r="H709">
        <v>20.313959510457448</v>
      </c>
      <c r="I709">
        <v>19.773299306951646</v>
      </c>
    </row>
    <row r="710" spans="1:9" x14ac:dyDescent="0.55000000000000004">
      <c r="A710" s="47" t="str">
        <f t="shared" si="11"/>
        <v>n4</v>
      </c>
      <c r="B710" s="47" t="s">
        <v>292</v>
      </c>
      <c r="C710" s="47" t="s">
        <v>251</v>
      </c>
      <c r="D710" s="47" t="s">
        <v>397</v>
      </c>
      <c r="E710">
        <v>16.921090789334464</v>
      </c>
      <c r="F710">
        <v>17.079448947201353</v>
      </c>
      <c r="G710">
        <v>19.93304478467887</v>
      </c>
      <c r="H710">
        <v>21.25353840158008</v>
      </c>
      <c r="I710">
        <v>20.038073706486085</v>
      </c>
    </row>
    <row r="711" spans="1:9" x14ac:dyDescent="0.55000000000000004">
      <c r="A711" s="47" t="str">
        <f t="shared" si="11"/>
        <v>n4</v>
      </c>
      <c r="B711" s="47" t="s">
        <v>292</v>
      </c>
      <c r="C711" s="47" t="s">
        <v>252</v>
      </c>
      <c r="D711" s="47" t="s">
        <v>396</v>
      </c>
      <c r="E711">
        <v>17.36778576341128</v>
      </c>
      <c r="F711">
        <v>15.955623518675273</v>
      </c>
      <c r="G711">
        <v>17.744357774309599</v>
      </c>
      <c r="H711">
        <v>20.951649525623388</v>
      </c>
      <c r="I711">
        <v>19.996811951116282</v>
      </c>
    </row>
    <row r="712" spans="1:9" x14ac:dyDescent="0.55000000000000004">
      <c r="A712" s="47" t="str">
        <f t="shared" si="11"/>
        <v>n4</v>
      </c>
      <c r="B712" s="47" t="s">
        <v>292</v>
      </c>
      <c r="C712" s="47" t="s">
        <v>252</v>
      </c>
      <c r="D712" s="47" t="s">
        <v>397</v>
      </c>
      <c r="E712">
        <v>17.374171838958841</v>
      </c>
      <c r="F712">
        <v>17.380441911286788</v>
      </c>
      <c r="G712">
        <v>20.49783418217271</v>
      </c>
      <c r="H712">
        <v>21.833722278317737</v>
      </c>
      <c r="I712">
        <v>20.390914866655582</v>
      </c>
    </row>
    <row r="713" spans="1:9" x14ac:dyDescent="0.55000000000000004">
      <c r="A713" s="47" t="str">
        <f t="shared" si="11"/>
        <v>n4</v>
      </c>
      <c r="B713" s="47" t="s">
        <v>292</v>
      </c>
      <c r="C713" s="47" t="s">
        <v>253</v>
      </c>
      <c r="D713" s="47" t="s">
        <v>396</v>
      </c>
      <c r="E713">
        <v>16.027237483687792</v>
      </c>
      <c r="F713">
        <v>15.430079779917468</v>
      </c>
      <c r="G713">
        <v>16.971422423553065</v>
      </c>
      <c r="H713">
        <v>20.630006022290409</v>
      </c>
      <c r="I713">
        <v>18.742672962296758</v>
      </c>
    </row>
    <row r="714" spans="1:9" x14ac:dyDescent="0.55000000000000004">
      <c r="A714" s="47" t="str">
        <f t="shared" si="11"/>
        <v>n4</v>
      </c>
      <c r="B714" s="47" t="s">
        <v>292</v>
      </c>
      <c r="C714" s="47" t="s">
        <v>253</v>
      </c>
      <c r="D714" s="47" t="s">
        <v>397</v>
      </c>
      <c r="E714">
        <v>16.105762487970537</v>
      </c>
      <c r="F714">
        <v>16.734026750003778</v>
      </c>
      <c r="G714">
        <v>18.847755625708544</v>
      </c>
      <c r="H714">
        <v>21.350507917781439</v>
      </c>
      <c r="I714">
        <v>18.890319500833876</v>
      </c>
    </row>
    <row r="715" spans="1:9" x14ac:dyDescent="0.55000000000000004">
      <c r="A715" s="47" t="str">
        <f t="shared" si="11"/>
        <v>n4</v>
      </c>
      <c r="B715" s="47" t="s">
        <v>293</v>
      </c>
      <c r="C715" s="47" t="s">
        <v>250</v>
      </c>
      <c r="D715" s="47" t="s">
        <v>396</v>
      </c>
      <c r="E715">
        <v>16.182513755158183</v>
      </c>
      <c r="F715">
        <v>15.342329647656332</v>
      </c>
      <c r="G715">
        <v>16.896839752407153</v>
      </c>
      <c r="H715">
        <v>20.641860120622155</v>
      </c>
      <c r="I715">
        <v>19.142251084541321</v>
      </c>
    </row>
    <row r="716" spans="1:9" x14ac:dyDescent="0.55000000000000004">
      <c r="A716" s="47" t="str">
        <f t="shared" si="11"/>
        <v>n4</v>
      </c>
      <c r="B716" s="47" t="s">
        <v>293</v>
      </c>
      <c r="C716" s="47" t="s">
        <v>250</v>
      </c>
      <c r="D716" s="47" t="s">
        <v>397</v>
      </c>
      <c r="E716">
        <v>16.245024538849503</v>
      </c>
      <c r="F716">
        <v>17.091667918738757</v>
      </c>
      <c r="G716">
        <v>18.992102782774307</v>
      </c>
      <c r="H716">
        <v>21.50477998800832</v>
      </c>
      <c r="I716">
        <v>19.440491958522905</v>
      </c>
    </row>
    <row r="717" spans="1:9" x14ac:dyDescent="0.55000000000000004">
      <c r="A717" s="47" t="str">
        <f t="shared" si="11"/>
        <v>n4</v>
      </c>
      <c r="B717" s="47" t="s">
        <v>293</v>
      </c>
      <c r="C717" s="47" t="s">
        <v>251</v>
      </c>
      <c r="D717" s="47" t="s">
        <v>396</v>
      </c>
      <c r="E717">
        <v>17.135725320071952</v>
      </c>
      <c r="F717">
        <v>15.866244048248863</v>
      </c>
      <c r="G717">
        <v>17.70195026981272</v>
      </c>
      <c r="H717">
        <v>20.848845624801609</v>
      </c>
      <c r="I717">
        <v>20.293949317532537</v>
      </c>
    </row>
    <row r="718" spans="1:9" x14ac:dyDescent="0.55000000000000004">
      <c r="A718" s="47" t="str">
        <f t="shared" si="11"/>
        <v>n4</v>
      </c>
      <c r="B718" s="47" t="s">
        <v>293</v>
      </c>
      <c r="C718" s="47" t="s">
        <v>251</v>
      </c>
      <c r="D718" s="47" t="s">
        <v>397</v>
      </c>
      <c r="E718">
        <v>17.376395407893348</v>
      </c>
      <c r="F718">
        <v>17.563407470108984</v>
      </c>
      <c r="G718">
        <v>20.537693111840017</v>
      </c>
      <c r="H718">
        <v>21.848007406623637</v>
      </c>
      <c r="I718">
        <v>20.589520474023914</v>
      </c>
    </row>
    <row r="719" spans="1:9" x14ac:dyDescent="0.55000000000000004">
      <c r="A719" s="47" t="str">
        <f t="shared" si="11"/>
        <v>n4</v>
      </c>
      <c r="B719" s="47" t="s">
        <v>293</v>
      </c>
      <c r="C719" s="47" t="s">
        <v>252</v>
      </c>
      <c r="D719" s="47" t="s">
        <v>396</v>
      </c>
      <c r="E719">
        <v>17.825096286107289</v>
      </c>
      <c r="F719">
        <v>16.375750449687864</v>
      </c>
      <c r="G719">
        <v>18.211583800656015</v>
      </c>
      <c r="H719">
        <v>21.503326632102421</v>
      </c>
      <c r="I719">
        <v>20.5233472648397</v>
      </c>
    </row>
    <row r="720" spans="1:9" x14ac:dyDescent="0.55000000000000004">
      <c r="A720" s="47" t="str">
        <f t="shared" si="11"/>
        <v>n4</v>
      </c>
      <c r="B720" s="47" t="s">
        <v>293</v>
      </c>
      <c r="C720" s="47" t="s">
        <v>252</v>
      </c>
      <c r="D720" s="47" t="s">
        <v>397</v>
      </c>
      <c r="E720">
        <v>17.82214136826035</v>
      </c>
      <c r="F720">
        <v>17.834239513581331</v>
      </c>
      <c r="G720">
        <v>21.026048409087473</v>
      </c>
      <c r="H720">
        <v>22.417194673277201</v>
      </c>
      <c r="I720">
        <v>20.920814320480069</v>
      </c>
    </row>
    <row r="721" spans="1:9" x14ac:dyDescent="0.55000000000000004">
      <c r="A721" s="47" t="str">
        <f t="shared" si="11"/>
        <v>n4</v>
      </c>
      <c r="B721" s="47" t="s">
        <v>293</v>
      </c>
      <c r="C721" s="47" t="s">
        <v>253</v>
      </c>
      <c r="D721" s="47" t="s">
        <v>396</v>
      </c>
      <c r="E721">
        <v>16.44925007935668</v>
      </c>
      <c r="F721">
        <v>15.836368638239341</v>
      </c>
      <c r="G721">
        <v>17.418296317849961</v>
      </c>
      <c r="H721">
        <v>21.173213945614215</v>
      </c>
      <c r="I721">
        <v>19.236185588826579</v>
      </c>
    </row>
    <row r="722" spans="1:9" x14ac:dyDescent="0.55000000000000004">
      <c r="A722" s="47" t="str">
        <f t="shared" si="11"/>
        <v>n4</v>
      </c>
      <c r="B722" s="47" t="s">
        <v>293</v>
      </c>
      <c r="C722" s="47" t="s">
        <v>253</v>
      </c>
      <c r="D722" s="47" t="s">
        <v>397</v>
      </c>
      <c r="E722">
        <v>16.517080006650847</v>
      </c>
      <c r="F722">
        <v>17.173307866136618</v>
      </c>
      <c r="G722">
        <v>19.305936717203018</v>
      </c>
      <c r="H722">
        <v>21.88785339419865</v>
      </c>
      <c r="I722">
        <v>19.362419033511195</v>
      </c>
    </row>
    <row r="723" spans="1:9" x14ac:dyDescent="0.55000000000000004">
      <c r="A723" s="47" t="str">
        <f t="shared" si="11"/>
        <v>n4</v>
      </c>
      <c r="B723" s="47" t="s">
        <v>294</v>
      </c>
      <c r="C723" s="47" t="s">
        <v>250</v>
      </c>
      <c r="D723" s="47" t="s">
        <v>396</v>
      </c>
      <c r="E723">
        <v>16.594652682255845</v>
      </c>
      <c r="F723">
        <v>15.733070627446832</v>
      </c>
      <c r="G723">
        <v>17.327171251719395</v>
      </c>
      <c r="H723">
        <v>21.167570415829012</v>
      </c>
      <c r="I723">
        <v>19.629769089690686</v>
      </c>
    </row>
    <row r="724" spans="1:9" x14ac:dyDescent="0.55000000000000004">
      <c r="A724" s="47" t="str">
        <f t="shared" si="11"/>
        <v>n4</v>
      </c>
      <c r="B724" s="47" t="s">
        <v>294</v>
      </c>
      <c r="C724" s="47" t="s">
        <v>250</v>
      </c>
      <c r="D724" s="47" t="s">
        <v>397</v>
      </c>
      <c r="E724">
        <v>16.667504585640554</v>
      </c>
      <c r="F724">
        <v>17.513659055479138</v>
      </c>
      <c r="G724">
        <v>19.496454669347159</v>
      </c>
      <c r="H724">
        <v>22.050307358421801</v>
      </c>
      <c r="I724">
        <v>19.943258646351357</v>
      </c>
    </row>
    <row r="725" spans="1:9" x14ac:dyDescent="0.55000000000000004">
      <c r="A725" s="47" t="str">
        <f t="shared" si="11"/>
        <v>n4</v>
      </c>
      <c r="B725" s="47" t="s">
        <v>294</v>
      </c>
      <c r="C725" s="47" t="s">
        <v>251</v>
      </c>
      <c r="D725" s="47" t="s">
        <v>396</v>
      </c>
      <c r="E725">
        <v>17.572140796388389</v>
      </c>
      <c r="F725">
        <v>16.270328166331606</v>
      </c>
      <c r="G725">
        <v>18.152786456459637</v>
      </c>
      <c r="H725">
        <v>21.379827460938881</v>
      </c>
      <c r="I725">
        <v>20.810798963072692</v>
      </c>
    </row>
    <row r="726" spans="1:9" x14ac:dyDescent="0.55000000000000004">
      <c r="A726" s="47" t="str">
        <f t="shared" si="11"/>
        <v>n4</v>
      </c>
      <c r="B726" s="47" t="s">
        <v>294</v>
      </c>
      <c r="C726" s="47" t="s">
        <v>251</v>
      </c>
      <c r="D726" s="47" t="s">
        <v>397</v>
      </c>
      <c r="E726">
        <v>17.840880619334815</v>
      </c>
      <c r="F726">
        <v>18.036383070574541</v>
      </c>
      <c r="G726">
        <v>21.080786447994925</v>
      </c>
      <c r="H726">
        <v>22.413552103833808</v>
      </c>
      <c r="I726">
        <v>21.146209515747891</v>
      </c>
    </row>
    <row r="727" spans="1:9" x14ac:dyDescent="0.55000000000000004">
      <c r="A727" s="47" t="str">
        <f t="shared" si="11"/>
        <v>n4</v>
      </c>
      <c r="B727" s="47" t="s">
        <v>294</v>
      </c>
      <c r="C727" s="47" t="s">
        <v>252</v>
      </c>
      <c r="D727" s="47" t="s">
        <v>396</v>
      </c>
      <c r="E727">
        <v>18.279068775790922</v>
      </c>
      <c r="F727">
        <v>16.792810760766059</v>
      </c>
      <c r="G727">
        <v>18.675399418051001</v>
      </c>
      <c r="H727">
        <v>22.050976898388178</v>
      </c>
      <c r="I727">
        <v>21.046039255105281</v>
      </c>
    </row>
    <row r="728" spans="1:9" x14ac:dyDescent="0.55000000000000004">
      <c r="A728" s="47" t="str">
        <f t="shared" si="11"/>
        <v>n4</v>
      </c>
      <c r="B728" s="47" t="s">
        <v>294</v>
      </c>
      <c r="C728" s="47" t="s">
        <v>252</v>
      </c>
      <c r="D728" s="47" t="s">
        <v>397</v>
      </c>
      <c r="E728">
        <v>18.270861163091837</v>
      </c>
      <c r="F728">
        <v>18.280769756790665</v>
      </c>
      <c r="G728">
        <v>21.552909658237223</v>
      </c>
      <c r="H728">
        <v>23.008408473782069</v>
      </c>
      <c r="I728">
        <v>21.444736509616014</v>
      </c>
    </row>
    <row r="729" spans="1:9" x14ac:dyDescent="0.55000000000000004">
      <c r="A729" s="47" t="str">
        <f t="shared" si="11"/>
        <v>n4</v>
      </c>
      <c r="B729" s="47" t="s">
        <v>294</v>
      </c>
      <c r="C729" s="47" t="s">
        <v>253</v>
      </c>
      <c r="D729" s="47" t="s">
        <v>396</v>
      </c>
      <c r="E729">
        <v>16.868182291115581</v>
      </c>
      <c r="F729">
        <v>16.239691884456668</v>
      </c>
      <c r="G729">
        <v>17.861908358903822</v>
      </c>
      <c r="H729">
        <v>21.712456847599903</v>
      </c>
      <c r="I729">
        <v>19.726095933410928</v>
      </c>
    </row>
    <row r="730" spans="1:9" x14ac:dyDescent="0.55000000000000004">
      <c r="A730" s="47" t="str">
        <f t="shared" si="11"/>
        <v>n4</v>
      </c>
      <c r="B730" s="47" t="s">
        <v>294</v>
      </c>
      <c r="C730" s="47" t="s">
        <v>253</v>
      </c>
      <c r="D730" s="47" t="s">
        <v>397</v>
      </c>
      <c r="E730">
        <v>16.90803325473243</v>
      </c>
      <c r="F730">
        <v>17.597538249920646</v>
      </c>
      <c r="G730">
        <v>19.759941178711248</v>
      </c>
      <c r="H730">
        <v>22.415871121725594</v>
      </c>
      <c r="I730">
        <v>19.823930621602152</v>
      </c>
    </row>
    <row r="731" spans="1:9" x14ac:dyDescent="0.55000000000000004">
      <c r="A731" s="47" t="str">
        <f t="shared" si="11"/>
        <v>n4</v>
      </c>
      <c r="B731" s="47" t="s">
        <v>295</v>
      </c>
      <c r="C731" s="47" t="s">
        <v>250</v>
      </c>
      <c r="D731" s="47" t="s">
        <v>396</v>
      </c>
      <c r="E731">
        <v>17.012852475928476</v>
      </c>
      <c r="F731">
        <v>16.129557798116604</v>
      </c>
      <c r="G731">
        <v>17.763831155433287</v>
      </c>
      <c r="H731">
        <v>21.701011744788911</v>
      </c>
      <c r="I731">
        <v>20.124456477268723</v>
      </c>
    </row>
    <row r="732" spans="1:9" x14ac:dyDescent="0.55000000000000004">
      <c r="A732" s="47" t="str">
        <f t="shared" si="11"/>
        <v>n4</v>
      </c>
      <c r="B732" s="47" t="s">
        <v>295</v>
      </c>
      <c r="C732" s="47" t="s">
        <v>250</v>
      </c>
      <c r="D732" s="47" t="s">
        <v>397</v>
      </c>
      <c r="E732">
        <v>17.101364272152271</v>
      </c>
      <c r="F732">
        <v>17.958795536627516</v>
      </c>
      <c r="G732">
        <v>20.018717035763412</v>
      </c>
      <c r="H732">
        <v>22.611670539272744</v>
      </c>
      <c r="I732">
        <v>20.465788522084672</v>
      </c>
    </row>
    <row r="733" spans="1:9" x14ac:dyDescent="0.55000000000000004">
      <c r="A733" s="47" t="str">
        <f t="shared" si="11"/>
        <v>n4</v>
      </c>
      <c r="B733" s="47" t="s">
        <v>295</v>
      </c>
      <c r="C733" s="47" t="s">
        <v>251</v>
      </c>
      <c r="D733" s="47" t="s">
        <v>396</v>
      </c>
      <c r="E733">
        <v>18.01497414735654</v>
      </c>
      <c r="F733">
        <v>16.680354697915565</v>
      </c>
      <c r="G733">
        <v>18.61025258702783</v>
      </c>
      <c r="H733">
        <v>21.918617853489931</v>
      </c>
      <c r="I733">
        <v>21.335249338694318</v>
      </c>
    </row>
    <row r="734" spans="1:9" x14ac:dyDescent="0.55000000000000004">
      <c r="A734" s="47" t="str">
        <f t="shared" si="11"/>
        <v>n4</v>
      </c>
      <c r="B734" s="47" t="s">
        <v>295</v>
      </c>
      <c r="C734" s="47" t="s">
        <v>251</v>
      </c>
      <c r="D734" s="47" t="s">
        <v>397</v>
      </c>
      <c r="E734">
        <v>18.312286661023524</v>
      </c>
      <c r="F734">
        <v>18.507934155115858</v>
      </c>
      <c r="G734">
        <v>21.636300162945723</v>
      </c>
      <c r="H734">
        <v>22.991956519592286</v>
      </c>
      <c r="I734">
        <v>21.708912093958311</v>
      </c>
    </row>
    <row r="735" spans="1:9" x14ac:dyDescent="0.55000000000000004">
      <c r="A735" s="47" t="str">
        <f t="shared" si="11"/>
        <v>n4</v>
      </c>
      <c r="B735" s="47" t="s">
        <v>295</v>
      </c>
      <c r="C735" s="47" t="s">
        <v>252</v>
      </c>
      <c r="D735" s="47" t="s">
        <v>396</v>
      </c>
      <c r="E735">
        <v>18.739717331499314</v>
      </c>
      <c r="F735">
        <v>17.21600431171305</v>
      </c>
      <c r="G735">
        <v>19.146035853348856</v>
      </c>
      <c r="H735">
        <v>22.606680845060488</v>
      </c>
      <c r="I735">
        <v>21.576417892286536</v>
      </c>
    </row>
    <row r="736" spans="1:9" x14ac:dyDescent="0.55000000000000004">
      <c r="A736" s="47" t="str">
        <f t="shared" si="11"/>
        <v>n4</v>
      </c>
      <c r="B736" s="47" t="s">
        <v>295</v>
      </c>
      <c r="C736" s="47" t="s">
        <v>252</v>
      </c>
      <c r="D736" s="47" t="s">
        <v>397</v>
      </c>
      <c r="E736">
        <v>18.727844885902726</v>
      </c>
      <c r="F736">
        <v>18.746219632843086</v>
      </c>
      <c r="G736">
        <v>22.081660071950061</v>
      </c>
      <c r="H736">
        <v>23.58309385250238</v>
      </c>
      <c r="I736">
        <v>21.952180901491907</v>
      </c>
    </row>
    <row r="737" spans="1:9" x14ac:dyDescent="0.55000000000000004">
      <c r="A737" s="47" t="str">
        <f t="shared" si="11"/>
        <v>n4</v>
      </c>
      <c r="B737" s="47" t="s">
        <v>295</v>
      </c>
      <c r="C737" s="47" t="s">
        <v>253</v>
      </c>
      <c r="D737" s="47" t="s">
        <v>396</v>
      </c>
      <c r="E737">
        <v>17.293275270694458</v>
      </c>
      <c r="F737">
        <v>16.64894635488308</v>
      </c>
      <c r="G737">
        <v>18.312044106443761</v>
      </c>
      <c r="H737">
        <v>22.25962979226184</v>
      </c>
      <c r="I737">
        <v>20.223210841886221</v>
      </c>
    </row>
    <row r="738" spans="1:9" x14ac:dyDescent="0.55000000000000004">
      <c r="A738" s="47" t="str">
        <f t="shared" si="11"/>
        <v>n4</v>
      </c>
      <c r="B738" s="47" t="s">
        <v>295</v>
      </c>
      <c r="C738" s="47" t="s">
        <v>253</v>
      </c>
      <c r="D738" s="47" t="s">
        <v>397</v>
      </c>
      <c r="E738">
        <v>17.303565100694811</v>
      </c>
      <c r="F738">
        <v>18.021428362078087</v>
      </c>
      <c r="G738">
        <v>20.226342412443131</v>
      </c>
      <c r="H738">
        <v>22.971754481007302</v>
      </c>
      <c r="I738">
        <v>20.308244961732441</v>
      </c>
    </row>
    <row r="739" spans="1:9" x14ac:dyDescent="0.55000000000000004">
      <c r="A739" s="47" t="str">
        <f t="shared" si="11"/>
        <v>n4</v>
      </c>
      <c r="B739" s="47" t="s">
        <v>296</v>
      </c>
      <c r="C739" s="47" t="s">
        <v>250</v>
      </c>
      <c r="D739" s="47" t="s">
        <v>396</v>
      </c>
      <c r="E739">
        <v>17.437113136176066</v>
      </c>
      <c r="F739">
        <v>16.531791159665644</v>
      </c>
      <c r="G739">
        <v>18.206819463548833</v>
      </c>
      <c r="H739">
        <v>22.242184107501856</v>
      </c>
      <c r="I739">
        <v>20.626313247275419</v>
      </c>
    </row>
    <row r="740" spans="1:9" x14ac:dyDescent="0.55000000000000004">
      <c r="A740" s="47" t="str">
        <f t="shared" si="11"/>
        <v>n4</v>
      </c>
      <c r="B740" s="47" t="s">
        <v>296</v>
      </c>
      <c r="C740" s="47" t="s">
        <v>250</v>
      </c>
      <c r="D740" s="47" t="s">
        <v>397</v>
      </c>
      <c r="E740">
        <v>17.547000878213947</v>
      </c>
      <c r="F740">
        <v>18.404207964765629</v>
      </c>
      <c r="G740">
        <v>20.531519785736958</v>
      </c>
      <c r="H740">
        <v>23.173607741685181</v>
      </c>
      <c r="I740">
        <v>20.992631088420975</v>
      </c>
    </row>
    <row r="741" spans="1:9" x14ac:dyDescent="0.55000000000000004">
      <c r="A741" s="47" t="str">
        <f t="shared" si="11"/>
        <v>n4</v>
      </c>
      <c r="B741" s="47" t="s">
        <v>296</v>
      </c>
      <c r="C741" s="47" t="s">
        <v>251</v>
      </c>
      <c r="D741" s="47" t="s">
        <v>396</v>
      </c>
      <c r="E741">
        <v>18.464225372976401</v>
      </c>
      <c r="F741">
        <v>17.096323643000741</v>
      </c>
      <c r="G741">
        <v>19.074348661517298</v>
      </c>
      <c r="H741">
        <v>22.465216802454769</v>
      </c>
      <c r="I741">
        <v>21.867300444397422</v>
      </c>
    </row>
    <row r="742" spans="1:9" x14ac:dyDescent="0.55000000000000004">
      <c r="A742" s="47" t="str">
        <f t="shared" si="11"/>
        <v>n4</v>
      </c>
      <c r="B742" s="47" t="s">
        <v>296</v>
      </c>
      <c r="C742" s="47" t="s">
        <v>251</v>
      </c>
      <c r="D742" s="47" t="s">
        <v>397</v>
      </c>
      <c r="E742">
        <v>18.791935287271187</v>
      </c>
      <c r="F742">
        <v>18.980528811765954</v>
      </c>
      <c r="G742">
        <v>22.213137092371177</v>
      </c>
      <c r="H742">
        <v>23.59036499841287</v>
      </c>
      <c r="I742">
        <v>22.294725658660457</v>
      </c>
    </row>
    <row r="743" spans="1:9" x14ac:dyDescent="0.55000000000000004">
      <c r="A743" s="47" t="str">
        <f t="shared" si="11"/>
        <v>n4</v>
      </c>
      <c r="B743" s="47" t="s">
        <v>296</v>
      </c>
      <c r="C743" s="47" t="s">
        <v>252</v>
      </c>
      <c r="D743" s="47" t="s">
        <v>396</v>
      </c>
      <c r="E743">
        <v>19.207041953232462</v>
      </c>
      <c r="F743">
        <v>17.645331102528836</v>
      </c>
      <c r="G743">
        <v>19.623493106549574</v>
      </c>
      <c r="H743">
        <v>23.170438472119351</v>
      </c>
      <c r="I743">
        <v>22.114483176383452</v>
      </c>
    </row>
    <row r="744" spans="1:9" x14ac:dyDescent="0.55000000000000004">
      <c r="A744" s="47" t="str">
        <f t="shared" si="11"/>
        <v>n4</v>
      </c>
      <c r="B744" s="47" t="s">
        <v>296</v>
      </c>
      <c r="C744" s="47" t="s">
        <v>252</v>
      </c>
      <c r="D744" s="47" t="s">
        <v>397</v>
      </c>
      <c r="E744">
        <v>19.173810284625965</v>
      </c>
      <c r="F744">
        <v>19.215241514125488</v>
      </c>
      <c r="G744">
        <v>22.604145906253308</v>
      </c>
      <c r="H744">
        <v>24.162532430430641</v>
      </c>
      <c r="I744">
        <v>22.459499650830601</v>
      </c>
    </row>
    <row r="745" spans="1:9" x14ac:dyDescent="0.55000000000000004">
      <c r="A745" s="47" t="str">
        <f t="shared" si="11"/>
        <v>n4</v>
      </c>
      <c r="B745" s="47" t="s">
        <v>296</v>
      </c>
      <c r="C745" s="47" t="s">
        <v>253</v>
      </c>
      <c r="D745" s="47" t="s">
        <v>396</v>
      </c>
      <c r="E745">
        <v>17.7074801211512</v>
      </c>
      <c r="F745">
        <v>17.115474433922333</v>
      </c>
      <c r="G745">
        <v>18.793921939477304</v>
      </c>
      <c r="H745">
        <v>22.806024415405773</v>
      </c>
      <c r="I745">
        <v>20.701354486297745</v>
      </c>
    </row>
    <row r="746" spans="1:9" x14ac:dyDescent="0.55000000000000004">
      <c r="A746" s="47" t="str">
        <f t="shared" si="11"/>
        <v>n4</v>
      </c>
      <c r="B746" s="47" t="s">
        <v>296</v>
      </c>
      <c r="C746" s="47" t="s">
        <v>253</v>
      </c>
      <c r="D746" s="47" t="s">
        <v>397</v>
      </c>
      <c r="E746">
        <v>17.722748206538991</v>
      </c>
      <c r="F746">
        <v>18.456361390329064</v>
      </c>
      <c r="G746">
        <v>20.717243210242305</v>
      </c>
      <c r="H746">
        <v>23.53792491799809</v>
      </c>
      <c r="I746">
        <v>20.805703375304198</v>
      </c>
    </row>
    <row r="747" spans="1:9" x14ac:dyDescent="0.55000000000000004">
      <c r="A747" s="47" t="str">
        <f t="shared" si="11"/>
        <v>n4</v>
      </c>
      <c r="B747" s="47" t="s">
        <v>297</v>
      </c>
      <c r="C747" s="47" t="s">
        <v>250</v>
      </c>
      <c r="D747" s="47" t="s">
        <v>396</v>
      </c>
      <c r="E747">
        <v>17.893491138503862</v>
      </c>
      <c r="F747">
        <v>16.95215548839629</v>
      </c>
      <c r="G747">
        <v>18.675085886855005</v>
      </c>
      <c r="H747">
        <v>22.781606819972016</v>
      </c>
      <c r="I747">
        <v>21.148758723356732</v>
      </c>
    </row>
    <row r="748" spans="1:9" x14ac:dyDescent="0.55000000000000004">
      <c r="A748" s="47" t="str">
        <f t="shared" si="11"/>
        <v>n4</v>
      </c>
      <c r="B748" s="47" t="s">
        <v>297</v>
      </c>
      <c r="C748" s="47" t="s">
        <v>250</v>
      </c>
      <c r="D748" s="47" t="s">
        <v>397</v>
      </c>
      <c r="E748">
        <v>17.979672673085741</v>
      </c>
      <c r="F748">
        <v>18.851258343032484</v>
      </c>
      <c r="G748">
        <v>21.041636127393925</v>
      </c>
      <c r="H748">
        <v>23.734071371636155</v>
      </c>
      <c r="I748">
        <v>21.498995393785492</v>
      </c>
    </row>
    <row r="749" spans="1:9" x14ac:dyDescent="0.55000000000000004">
      <c r="A749" s="47" t="str">
        <f t="shared" si="11"/>
        <v>n4</v>
      </c>
      <c r="B749" s="47" t="s">
        <v>297</v>
      </c>
      <c r="C749" s="47" t="s">
        <v>251</v>
      </c>
      <c r="D749" s="47" t="s">
        <v>396</v>
      </c>
      <c r="E749">
        <v>18.913476598596269</v>
      </c>
      <c r="F749">
        <v>17.51229258808592</v>
      </c>
      <c r="G749">
        <v>19.538444736006767</v>
      </c>
      <c r="H749">
        <v>23.011815751419604</v>
      </c>
      <c r="I749">
        <v>22.399351550100519</v>
      </c>
    </row>
    <row r="750" spans="1:9" x14ac:dyDescent="0.55000000000000004">
      <c r="A750" s="47" t="str">
        <f t="shared" si="11"/>
        <v>n4</v>
      </c>
      <c r="B750" s="47" t="s">
        <v>297</v>
      </c>
      <c r="C750" s="47" t="s">
        <v>251</v>
      </c>
      <c r="D750" s="47" t="s">
        <v>397</v>
      </c>
      <c r="E750">
        <v>19.283803064931401</v>
      </c>
      <c r="F750">
        <v>19.459710475082002</v>
      </c>
      <c r="G750">
        <v>22.793004145593059</v>
      </c>
      <c r="H750">
        <v>24.190719691037987</v>
      </c>
      <c r="I750">
        <v>22.884759961908792</v>
      </c>
    </row>
    <row r="751" spans="1:9" x14ac:dyDescent="0.55000000000000004">
      <c r="A751" s="47" t="str">
        <f t="shared" si="11"/>
        <v>n4</v>
      </c>
      <c r="B751" s="47" t="s">
        <v>297</v>
      </c>
      <c r="C751" s="47" t="s">
        <v>252</v>
      </c>
      <c r="D751" s="47" t="s">
        <v>396</v>
      </c>
      <c r="E751">
        <v>19.636833236341833</v>
      </c>
      <c r="F751">
        <v>18.056160353401758</v>
      </c>
      <c r="G751">
        <v>20.076502647867954</v>
      </c>
      <c r="H751">
        <v>23.747481809685041</v>
      </c>
      <c r="I751">
        <v>22.625104689098158</v>
      </c>
    </row>
    <row r="752" spans="1:9" x14ac:dyDescent="0.55000000000000004">
      <c r="A752" s="47" t="str">
        <f t="shared" si="11"/>
        <v>n4</v>
      </c>
      <c r="B752" s="47" t="s">
        <v>297</v>
      </c>
      <c r="C752" s="47" t="s">
        <v>252</v>
      </c>
      <c r="D752" s="47" t="s">
        <v>397</v>
      </c>
      <c r="E752">
        <v>19.627271533876485</v>
      </c>
      <c r="F752">
        <v>19.682411501428419</v>
      </c>
      <c r="G752">
        <v>23.142235026981272</v>
      </c>
      <c r="H752">
        <v>24.745653313582338</v>
      </c>
      <c r="I752">
        <v>22.986308969068528</v>
      </c>
    </row>
    <row r="753" spans="1:9" x14ac:dyDescent="0.55000000000000004">
      <c r="A753" s="47" t="str">
        <f t="shared" si="11"/>
        <v>n4</v>
      </c>
      <c r="B753" s="47" t="s">
        <v>297</v>
      </c>
      <c r="C753" s="47" t="s">
        <v>253</v>
      </c>
      <c r="D753" s="47" t="s">
        <v>396</v>
      </c>
      <c r="E753">
        <v>18.081671961520829</v>
      </c>
      <c r="F753">
        <v>17.509592014072581</v>
      </c>
      <c r="G753">
        <v>19.230979094804784</v>
      </c>
      <c r="H753">
        <v>23.332343261735971</v>
      </c>
      <c r="I753">
        <v>21.17639800021162</v>
      </c>
    </row>
    <row r="754" spans="1:9" x14ac:dyDescent="0.55000000000000004">
      <c r="A754" s="47" t="str">
        <f t="shared" si="11"/>
        <v>n4</v>
      </c>
      <c r="B754" s="47" t="s">
        <v>297</v>
      </c>
      <c r="C754" s="47" t="s">
        <v>253</v>
      </c>
      <c r="D754" s="47" t="s">
        <v>397</v>
      </c>
      <c r="E754">
        <v>18.153958625189578</v>
      </c>
      <c r="F754">
        <v>18.905421278171623</v>
      </c>
      <c r="G754">
        <v>21.22131238810708</v>
      </c>
      <c r="H754">
        <v>24.110623821112405</v>
      </c>
      <c r="I754">
        <v>21.311924868620604</v>
      </c>
    </row>
    <row r="755" spans="1:9" x14ac:dyDescent="0.55000000000000004">
      <c r="A755" s="47" t="str">
        <f t="shared" si="11"/>
        <v>n4</v>
      </c>
      <c r="B755" s="47" t="s">
        <v>298</v>
      </c>
      <c r="C755" s="47" t="s">
        <v>250</v>
      </c>
      <c r="D755" s="47" t="s">
        <v>396</v>
      </c>
      <c r="E755">
        <v>18.352603982970646</v>
      </c>
      <c r="F755">
        <v>17.385104440006348</v>
      </c>
      <c r="G755">
        <v>19.169948569375379</v>
      </c>
      <c r="H755">
        <v>23.323069607566509</v>
      </c>
      <c r="I755">
        <v>21.686149699032434</v>
      </c>
    </row>
    <row r="756" spans="1:9" x14ac:dyDescent="0.55000000000000004">
      <c r="A756" s="47" t="str">
        <f t="shared" si="11"/>
        <v>n4</v>
      </c>
      <c r="B756" s="47" t="s">
        <v>298</v>
      </c>
      <c r="C756" s="47" t="s">
        <v>250</v>
      </c>
      <c r="D756" s="47" t="s">
        <v>397</v>
      </c>
      <c r="E756">
        <v>18.418945300320949</v>
      </c>
      <c r="F756">
        <v>19.311825224843933</v>
      </c>
      <c r="G756">
        <v>21.555717498677389</v>
      </c>
      <c r="H756">
        <v>24.31393331217155</v>
      </c>
      <c r="I756">
        <v>22.0242507953303</v>
      </c>
    </row>
    <row r="757" spans="1:9" x14ac:dyDescent="0.55000000000000004">
      <c r="A757" s="47" t="str">
        <f t="shared" si="11"/>
        <v>n4</v>
      </c>
      <c r="B757" s="47" t="s">
        <v>298</v>
      </c>
      <c r="C757" s="47" t="s">
        <v>251</v>
      </c>
      <c r="D757" s="47" t="s">
        <v>396</v>
      </c>
      <c r="E757">
        <v>19.476345977497974</v>
      </c>
      <c r="F757">
        <v>18.011859988361017</v>
      </c>
      <c r="G757">
        <v>20.095995381441121</v>
      </c>
      <c r="H757">
        <v>23.646384315592705</v>
      </c>
      <c r="I757">
        <v>23.05904597397101</v>
      </c>
    </row>
    <row r="758" spans="1:9" x14ac:dyDescent="0.55000000000000004">
      <c r="A758" s="47" t="str">
        <f t="shared" si="11"/>
        <v>n4</v>
      </c>
      <c r="B758" s="47" t="s">
        <v>298</v>
      </c>
      <c r="C758" s="47" t="s">
        <v>251</v>
      </c>
      <c r="D758" s="47" t="s">
        <v>397</v>
      </c>
      <c r="E758">
        <v>19.754937717349137</v>
      </c>
      <c r="F758">
        <v>19.935142831446406</v>
      </c>
      <c r="G758">
        <v>23.349874284202734</v>
      </c>
      <c r="H758">
        <v>24.781738292244206</v>
      </c>
      <c r="I758">
        <v>23.443871844249287</v>
      </c>
    </row>
    <row r="759" spans="1:9" x14ac:dyDescent="0.55000000000000004">
      <c r="A759" s="47" t="str">
        <f t="shared" si="11"/>
        <v>n4</v>
      </c>
      <c r="B759" s="47" t="s">
        <v>298</v>
      </c>
      <c r="C759" s="47" t="s">
        <v>252</v>
      </c>
      <c r="D759" s="47" t="s">
        <v>396</v>
      </c>
      <c r="E759">
        <v>20.057080717711905</v>
      </c>
      <c r="F759">
        <v>18.45606579235757</v>
      </c>
      <c r="G759">
        <v>20.523816344075456</v>
      </c>
      <c r="H759">
        <v>24.328732376518488</v>
      </c>
      <c r="I759">
        <v>23.119096345309892</v>
      </c>
    </row>
    <row r="760" spans="1:9" x14ac:dyDescent="0.55000000000000004">
      <c r="A760" s="47" t="str">
        <f t="shared" si="11"/>
        <v>n4</v>
      </c>
      <c r="B760" s="47" t="s">
        <v>298</v>
      </c>
      <c r="C760" s="47" t="s">
        <v>252</v>
      </c>
      <c r="D760" s="47" t="s">
        <v>397</v>
      </c>
      <c r="E760">
        <v>20.10679767925793</v>
      </c>
      <c r="F760">
        <v>20.16328480584065</v>
      </c>
      <c r="G760">
        <v>23.707637443656758</v>
      </c>
      <c r="H760">
        <v>25.350229845166293</v>
      </c>
      <c r="I760">
        <v>23.547901858709839</v>
      </c>
    </row>
    <row r="761" spans="1:9" x14ac:dyDescent="0.55000000000000004">
      <c r="A761" s="47" t="str">
        <f t="shared" si="11"/>
        <v>n4</v>
      </c>
      <c r="B761" s="47" t="s">
        <v>298</v>
      </c>
      <c r="C761" s="47" t="s">
        <v>253</v>
      </c>
      <c r="D761" s="47" t="s">
        <v>396</v>
      </c>
      <c r="E761">
        <v>18.489791124396007</v>
      </c>
      <c r="F761">
        <v>17.917067029943922</v>
      </c>
      <c r="G761">
        <v>19.674769654004869</v>
      </c>
      <c r="H761">
        <v>23.864080696928021</v>
      </c>
      <c r="I761">
        <v>21.654001904560364</v>
      </c>
    </row>
    <row r="762" spans="1:9" x14ac:dyDescent="0.55000000000000004">
      <c r="A762" s="47" t="str">
        <f t="shared" si="11"/>
        <v>n4</v>
      </c>
      <c r="B762" s="47" t="s">
        <v>298</v>
      </c>
      <c r="C762" s="47" t="s">
        <v>253</v>
      </c>
      <c r="D762" s="47" t="s">
        <v>397</v>
      </c>
      <c r="E762">
        <v>18.586273296602524</v>
      </c>
      <c r="F762">
        <v>19.339045828861646</v>
      </c>
      <c r="G762">
        <v>21.696393032634486</v>
      </c>
      <c r="H762">
        <v>24.679862196492181</v>
      </c>
      <c r="I762">
        <v>21.813887777055587</v>
      </c>
    </row>
    <row r="763" spans="1:9" x14ac:dyDescent="0.55000000000000004">
      <c r="A763" s="47" t="str">
        <f t="shared" si="11"/>
        <v>n4</v>
      </c>
      <c r="B763" s="47" t="s">
        <v>299</v>
      </c>
      <c r="C763" s="47" t="s">
        <v>250</v>
      </c>
      <c r="D763" s="47" t="s">
        <v>396</v>
      </c>
      <c r="E763">
        <v>18.787706821147676</v>
      </c>
      <c r="F763">
        <v>17.78885063749868</v>
      </c>
      <c r="G763">
        <v>19.61538813088562</v>
      </c>
      <c r="H763">
        <v>23.892650812965122</v>
      </c>
      <c r="I763">
        <v>22.232568458364192</v>
      </c>
    </row>
    <row r="764" spans="1:9" x14ac:dyDescent="0.55000000000000004">
      <c r="A764" s="47" t="str">
        <f t="shared" si="11"/>
        <v>n4</v>
      </c>
      <c r="B764" s="47" t="s">
        <v>299</v>
      </c>
      <c r="C764" s="47" t="s">
        <v>250</v>
      </c>
      <c r="D764" s="47" t="s">
        <v>397</v>
      </c>
      <c r="E764">
        <v>18.867122087168909</v>
      </c>
      <c r="F764">
        <v>19.774529315240009</v>
      </c>
      <c r="G764">
        <v>22.072716588720773</v>
      </c>
      <c r="H764">
        <v>24.889383297475874</v>
      </c>
      <c r="I764">
        <v>22.55616461661905</v>
      </c>
    </row>
    <row r="765" spans="1:9" x14ac:dyDescent="0.55000000000000004">
      <c r="A765" s="47" t="str">
        <f t="shared" si="11"/>
        <v>n4</v>
      </c>
      <c r="B765" s="47" t="s">
        <v>299</v>
      </c>
      <c r="C765" s="47" t="s">
        <v>251</v>
      </c>
      <c r="D765" s="47" t="s">
        <v>396</v>
      </c>
      <c r="E765">
        <v>20.044758676330545</v>
      </c>
      <c r="F765">
        <v>18.52149958999048</v>
      </c>
      <c r="G765">
        <v>20.663120278277432</v>
      </c>
      <c r="H765">
        <v>24.255514513455367</v>
      </c>
      <c r="I765">
        <v>23.708003438789547</v>
      </c>
    </row>
    <row r="766" spans="1:9" x14ac:dyDescent="0.55000000000000004">
      <c r="A766" s="47" t="str">
        <f t="shared" si="11"/>
        <v>n4</v>
      </c>
      <c r="B766" s="47" t="s">
        <v>299</v>
      </c>
      <c r="C766" s="47" t="s">
        <v>251</v>
      </c>
      <c r="D766" s="47" t="s">
        <v>397</v>
      </c>
      <c r="E766">
        <v>20.222800601347302</v>
      </c>
      <c r="F766">
        <v>20.407273574224952</v>
      </c>
      <c r="G766">
        <v>23.902877269072057</v>
      </c>
      <c r="H766">
        <v>25.368652597608722</v>
      </c>
      <c r="I766">
        <v>23.999101005184638</v>
      </c>
    </row>
    <row r="767" spans="1:9" x14ac:dyDescent="0.55000000000000004">
      <c r="A767" s="47" t="str">
        <f t="shared" si="11"/>
        <v>n4</v>
      </c>
      <c r="B767" s="47" t="s">
        <v>299</v>
      </c>
      <c r="C767" s="47" t="s">
        <v>252</v>
      </c>
      <c r="D767" s="47" t="s">
        <v>396</v>
      </c>
      <c r="E767">
        <v>20.49297001199168</v>
      </c>
      <c r="F767">
        <v>18.860519363030367</v>
      </c>
      <c r="G767">
        <v>20.977794720135435</v>
      </c>
      <c r="H767">
        <v>24.879162654745528</v>
      </c>
      <c r="I767">
        <v>23.591972075265403</v>
      </c>
    </row>
    <row r="768" spans="1:9" x14ac:dyDescent="0.55000000000000004">
      <c r="A768" s="47" t="str">
        <f t="shared" si="11"/>
        <v>n4</v>
      </c>
      <c r="B768" s="47" t="s">
        <v>299</v>
      </c>
      <c r="C768" s="47" t="s">
        <v>252</v>
      </c>
      <c r="D768" s="47" t="s">
        <v>397</v>
      </c>
      <c r="E768">
        <v>20.580037524247878</v>
      </c>
      <c r="F768">
        <v>20.646821542693896</v>
      </c>
      <c r="G768">
        <v>24.272535301555394</v>
      </c>
      <c r="H768">
        <v>25.971036237787892</v>
      </c>
      <c r="I768">
        <v>24.106882564455262</v>
      </c>
    </row>
    <row r="769" spans="1:9" x14ac:dyDescent="0.55000000000000004">
      <c r="A769" s="47" t="str">
        <f t="shared" si="11"/>
        <v>n4</v>
      </c>
      <c r="B769" s="47" t="s">
        <v>299</v>
      </c>
      <c r="C769" s="47" t="s">
        <v>253</v>
      </c>
      <c r="D769" s="47" t="s">
        <v>396</v>
      </c>
      <c r="E769">
        <v>18.927691112933378</v>
      </c>
      <c r="F769">
        <v>18.341402999682575</v>
      </c>
      <c r="G769">
        <v>20.140733890593587</v>
      </c>
      <c r="H769">
        <v>24.429261806510773</v>
      </c>
      <c r="I769">
        <v>22.166840969209613</v>
      </c>
    </row>
    <row r="770" spans="1:9" x14ac:dyDescent="0.55000000000000004">
      <c r="A770" s="47" t="str">
        <f t="shared" si="11"/>
        <v>n4</v>
      </c>
      <c r="B770" s="47" t="s">
        <v>299</v>
      </c>
      <c r="C770" s="47" t="s">
        <v>253</v>
      </c>
      <c r="D770" s="47" t="s">
        <v>397</v>
      </c>
      <c r="E770">
        <v>18.992453166331607</v>
      </c>
      <c r="F770">
        <v>19.767549370436992</v>
      </c>
      <c r="G770">
        <v>22.159829569886789</v>
      </c>
      <c r="H770">
        <v>25.223690861637216</v>
      </c>
      <c r="I770">
        <v>22.295681485204391</v>
      </c>
    </row>
    <row r="771" spans="1:9" x14ac:dyDescent="0.55000000000000004">
      <c r="A771" s="47" t="s">
        <v>580</v>
      </c>
      <c r="B771" s="47" t="s">
        <v>276</v>
      </c>
      <c r="C771" s="47" t="s">
        <v>250</v>
      </c>
      <c r="D771" s="47" t="s">
        <v>396</v>
      </c>
      <c r="E771">
        <v>123.04634246794873</v>
      </c>
      <c r="F771">
        <v>117.05379230769233</v>
      </c>
      <c r="G771">
        <v>128.17737544871795</v>
      </c>
      <c r="H771">
        <v>158.27448087606837</v>
      </c>
      <c r="I771">
        <v>145.2946825854701</v>
      </c>
    </row>
    <row r="772" spans="1:9" x14ac:dyDescent="0.55000000000000004">
      <c r="A772" s="47" t="str">
        <f>A771</f>
        <v>n6</v>
      </c>
      <c r="B772" s="47" t="s">
        <v>276</v>
      </c>
      <c r="C772" s="47" t="s">
        <v>250</v>
      </c>
      <c r="D772" s="47" t="s">
        <v>397</v>
      </c>
      <c r="E772">
        <v>123.06423820512821</v>
      </c>
      <c r="F772">
        <v>130.52190615384615</v>
      </c>
      <c r="G772">
        <v>144.24322261538464</v>
      </c>
      <c r="H772">
        <v>164.20299846153847</v>
      </c>
      <c r="I772">
        <v>147.24990820512821</v>
      </c>
    </row>
    <row r="773" spans="1:9" x14ac:dyDescent="0.55000000000000004">
      <c r="A773" s="47" t="str">
        <f t="shared" ref="A773:A836" si="12">A772</f>
        <v>n6</v>
      </c>
      <c r="B773" s="47" t="s">
        <v>276</v>
      </c>
      <c r="C773" s="47" t="s">
        <v>251</v>
      </c>
      <c r="D773" s="47" t="s">
        <v>396</v>
      </c>
      <c r="E773">
        <v>128.99917435897436</v>
      </c>
      <c r="F773">
        <v>119.96160192307694</v>
      </c>
      <c r="G773">
        <v>133.89109615384615</v>
      </c>
      <c r="H773">
        <v>158.72068846153849</v>
      </c>
      <c r="I773">
        <v>152.92740512820512</v>
      </c>
    </row>
    <row r="774" spans="1:9" x14ac:dyDescent="0.55000000000000004">
      <c r="A774" s="47" t="str">
        <f t="shared" si="12"/>
        <v>n6</v>
      </c>
      <c r="B774" s="47" t="s">
        <v>276</v>
      </c>
      <c r="C774" s="47" t="s">
        <v>251</v>
      </c>
      <c r="D774" s="47" t="s">
        <v>397</v>
      </c>
      <c r="E774">
        <v>131.41577435897437</v>
      </c>
      <c r="F774">
        <v>133.07122461538464</v>
      </c>
      <c r="G774">
        <v>154.18859076923081</v>
      </c>
      <c r="H774">
        <v>166.07705230769233</v>
      </c>
      <c r="I774">
        <v>155.63696564102565</v>
      </c>
    </row>
    <row r="775" spans="1:9" x14ac:dyDescent="0.55000000000000004">
      <c r="A775" s="47" t="str">
        <f t="shared" si="12"/>
        <v>n6</v>
      </c>
      <c r="B775" s="47" t="s">
        <v>276</v>
      </c>
      <c r="C775" s="47" t="s">
        <v>252</v>
      </c>
      <c r="D775" s="47" t="s">
        <v>396</v>
      </c>
      <c r="E775">
        <v>137.57155283882784</v>
      </c>
      <c r="F775">
        <v>125.90390274725276</v>
      </c>
      <c r="G775">
        <v>139.84180381868134</v>
      </c>
      <c r="H775">
        <v>163.70447564102565</v>
      </c>
      <c r="I775">
        <v>158.91574157509157</v>
      </c>
    </row>
    <row r="776" spans="1:9" x14ac:dyDescent="0.55000000000000004">
      <c r="A776" s="47" t="str">
        <f t="shared" si="12"/>
        <v>n6</v>
      </c>
      <c r="B776" s="47" t="s">
        <v>276</v>
      </c>
      <c r="C776" s="47" t="s">
        <v>252</v>
      </c>
      <c r="D776" s="47" t="s">
        <v>397</v>
      </c>
      <c r="E776">
        <v>138.04514076923078</v>
      </c>
      <c r="F776">
        <v>137.34199230769232</v>
      </c>
      <c r="G776">
        <v>163.167708</v>
      </c>
      <c r="H776">
        <v>171.83250871794874</v>
      </c>
      <c r="I776">
        <v>162.43961538461539</v>
      </c>
    </row>
    <row r="777" spans="1:9" x14ac:dyDescent="0.55000000000000004">
      <c r="A777" s="47" t="str">
        <f t="shared" si="12"/>
        <v>n6</v>
      </c>
      <c r="B777" s="47" t="s">
        <v>276</v>
      </c>
      <c r="C777" s="47" t="s">
        <v>253</v>
      </c>
      <c r="D777" s="47" t="s">
        <v>396</v>
      </c>
      <c r="E777">
        <v>127.03476048534799</v>
      </c>
      <c r="F777">
        <v>120.7986576923077</v>
      </c>
      <c r="G777">
        <v>133.37334593406595</v>
      </c>
      <c r="H777">
        <v>162.92650192307693</v>
      </c>
      <c r="I777">
        <v>148.17392472527473</v>
      </c>
    </row>
    <row r="778" spans="1:9" x14ac:dyDescent="0.55000000000000004">
      <c r="A778" s="47" t="str">
        <f t="shared" si="12"/>
        <v>n6</v>
      </c>
      <c r="B778" s="47" t="s">
        <v>276</v>
      </c>
      <c r="C778" s="47" t="s">
        <v>253</v>
      </c>
      <c r="D778" s="47" t="s">
        <v>397</v>
      </c>
      <c r="E778">
        <v>127.59374205128206</v>
      </c>
      <c r="F778">
        <v>132.78784692307693</v>
      </c>
      <c r="G778">
        <v>150.574412</v>
      </c>
      <c r="H778">
        <v>168.85592615384616</v>
      </c>
      <c r="I778">
        <v>149.45121897435899</v>
      </c>
    </row>
    <row r="779" spans="1:9" x14ac:dyDescent="0.55000000000000004">
      <c r="A779" s="47" t="str">
        <f t="shared" si="12"/>
        <v>n6</v>
      </c>
      <c r="B779" s="47" t="s">
        <v>277</v>
      </c>
      <c r="C779" s="47" t="s">
        <v>250</v>
      </c>
      <c r="D779" s="47" t="s">
        <v>396</v>
      </c>
      <c r="E779">
        <v>121.77400469551529</v>
      </c>
      <c r="F779">
        <v>115.91830817450978</v>
      </c>
      <c r="G779">
        <v>127.20832971926104</v>
      </c>
      <c r="H779">
        <v>156.64713935902824</v>
      </c>
      <c r="I779">
        <v>143.88188695444734</v>
      </c>
    </row>
    <row r="780" spans="1:9" x14ac:dyDescent="0.55000000000000004">
      <c r="A780" s="47" t="str">
        <f t="shared" si="12"/>
        <v>n6</v>
      </c>
      <c r="B780" s="47" t="s">
        <v>277</v>
      </c>
      <c r="C780" s="47" t="s">
        <v>250</v>
      </c>
      <c r="D780" s="47" t="s">
        <v>397</v>
      </c>
      <c r="E780">
        <v>121.73823655550855</v>
      </c>
      <c r="F780">
        <v>129.11554907240856</v>
      </c>
      <c r="G780">
        <v>142.68902007918035</v>
      </c>
      <c r="H780">
        <v>162.43373185729908</v>
      </c>
      <c r="I780">
        <v>145.66330901080428</v>
      </c>
    </row>
    <row r="781" spans="1:9" x14ac:dyDescent="0.55000000000000004">
      <c r="A781" s="47" t="str">
        <f t="shared" si="12"/>
        <v>n6</v>
      </c>
      <c r="B781" s="47" t="s">
        <v>277</v>
      </c>
      <c r="C781" s="47" t="s">
        <v>251</v>
      </c>
      <c r="D781" s="47" t="s">
        <v>396</v>
      </c>
      <c r="E781">
        <v>127.8187728400287</v>
      </c>
      <c r="F781">
        <v>118.91492932626178</v>
      </c>
      <c r="G781">
        <v>132.63980968504217</v>
      </c>
      <c r="H781">
        <v>157.0154823019904</v>
      </c>
      <c r="I781">
        <v>151.60785271252897</v>
      </c>
    </row>
    <row r="782" spans="1:9" x14ac:dyDescent="0.55000000000000004">
      <c r="A782" s="47" t="str">
        <f t="shared" si="12"/>
        <v>n6</v>
      </c>
      <c r="B782" s="47" t="s">
        <v>277</v>
      </c>
      <c r="C782" s="47" t="s">
        <v>251</v>
      </c>
      <c r="D782" s="47" t="s">
        <v>397</v>
      </c>
      <c r="E782">
        <v>129.99978596033344</v>
      </c>
      <c r="F782">
        <v>131.63739894896489</v>
      </c>
      <c r="G782">
        <v>152.52722814516983</v>
      </c>
      <c r="H782">
        <v>164.28759300955807</v>
      </c>
      <c r="I782">
        <v>153.95999696034519</v>
      </c>
    </row>
    <row r="783" spans="1:9" x14ac:dyDescent="0.55000000000000004">
      <c r="A783" s="47" t="str">
        <f t="shared" si="12"/>
        <v>n6</v>
      </c>
      <c r="B783" s="47" t="s">
        <v>277</v>
      </c>
      <c r="C783" s="47" t="s">
        <v>252</v>
      </c>
      <c r="D783" s="47" t="s">
        <v>396</v>
      </c>
      <c r="E783">
        <v>135.77082864283912</v>
      </c>
      <c r="F783">
        <v>124.26062608517114</v>
      </c>
      <c r="G783">
        <v>138.13862028520543</v>
      </c>
      <c r="H783">
        <v>162.01081182714773</v>
      </c>
      <c r="I783">
        <v>156.73305535789865</v>
      </c>
    </row>
    <row r="784" spans="1:9" x14ac:dyDescent="0.55000000000000004">
      <c r="A784" s="47" t="str">
        <f t="shared" si="12"/>
        <v>n6</v>
      </c>
      <c r="B784" s="47" t="s">
        <v>277</v>
      </c>
      <c r="C784" s="47" t="s">
        <v>252</v>
      </c>
      <c r="D784" s="47" t="s">
        <v>397</v>
      </c>
      <c r="E784">
        <v>136.55772178340916</v>
      </c>
      <c r="F784">
        <v>135.86214965788454</v>
      </c>
      <c r="G784">
        <v>161.40959651994498</v>
      </c>
      <c r="H784">
        <v>169.98103510269343</v>
      </c>
      <c r="I784">
        <v>160.6893490106867</v>
      </c>
    </row>
    <row r="785" spans="1:9" x14ac:dyDescent="0.55000000000000004">
      <c r="A785" s="47" t="str">
        <f t="shared" si="12"/>
        <v>n6</v>
      </c>
      <c r="B785" s="47" t="s">
        <v>277</v>
      </c>
      <c r="C785" s="47" t="s">
        <v>253</v>
      </c>
      <c r="D785" s="47" t="s">
        <v>396</v>
      </c>
      <c r="E785">
        <v>125.67874280940291</v>
      </c>
      <c r="F785">
        <v>119.5740443207068</v>
      </c>
      <c r="G785">
        <v>131.9156919466194</v>
      </c>
      <c r="H785">
        <v>161.09312153769739</v>
      </c>
      <c r="I785">
        <v>146.48461012797003</v>
      </c>
    </row>
    <row r="786" spans="1:9" x14ac:dyDescent="0.55000000000000004">
      <c r="A786" s="47" t="str">
        <f t="shared" si="12"/>
        <v>n6</v>
      </c>
      <c r="B786" s="47" t="s">
        <v>277</v>
      </c>
      <c r="C786" s="47" t="s">
        <v>253</v>
      </c>
      <c r="D786" s="47" t="s">
        <v>397</v>
      </c>
      <c r="E786">
        <v>126.26488753995127</v>
      </c>
      <c r="F786">
        <v>131.16209693003012</v>
      </c>
      <c r="G786">
        <v>148.60487765455659</v>
      </c>
      <c r="H786">
        <v>166.9076902978689</v>
      </c>
      <c r="I786">
        <v>147.79796287463492</v>
      </c>
    </row>
    <row r="787" spans="1:9" x14ac:dyDescent="0.55000000000000004">
      <c r="A787" s="47" t="str">
        <f t="shared" si="12"/>
        <v>n6</v>
      </c>
      <c r="B787" s="47" t="s">
        <v>278</v>
      </c>
      <c r="C787" s="47" t="s">
        <v>250</v>
      </c>
      <c r="D787" s="47" t="s">
        <v>396</v>
      </c>
      <c r="E787">
        <v>121.28372861939951</v>
      </c>
      <c r="F787">
        <v>115.34138754452793</v>
      </c>
      <c r="G787">
        <v>126.70135270615106</v>
      </c>
      <c r="H787">
        <v>155.7491651627106</v>
      </c>
      <c r="I787">
        <v>143.43020026981276</v>
      </c>
    </row>
    <row r="788" spans="1:9" x14ac:dyDescent="0.55000000000000004">
      <c r="A788" s="47" t="str">
        <f t="shared" si="12"/>
        <v>n6</v>
      </c>
      <c r="B788" s="47" t="s">
        <v>278</v>
      </c>
      <c r="C788" s="47" t="s">
        <v>250</v>
      </c>
      <c r="D788" s="47" t="s">
        <v>397</v>
      </c>
      <c r="E788">
        <v>120.96213740698616</v>
      </c>
      <c r="F788">
        <v>128.52252411989033</v>
      </c>
      <c r="G788">
        <v>142.10193976955409</v>
      </c>
      <c r="H788">
        <v>161.5138730242048</v>
      </c>
      <c r="I788">
        <v>144.76001700893889</v>
      </c>
    </row>
    <row r="789" spans="1:9" x14ac:dyDescent="0.55000000000000004">
      <c r="A789" s="47" t="str">
        <f t="shared" si="12"/>
        <v>n6</v>
      </c>
      <c r="B789" s="47" t="s">
        <v>278</v>
      </c>
      <c r="C789" s="47" t="s">
        <v>251</v>
      </c>
      <c r="D789" s="47" t="s">
        <v>396</v>
      </c>
      <c r="E789">
        <v>127.41097637610366</v>
      </c>
      <c r="F789">
        <v>118.50021002583502</v>
      </c>
      <c r="G789">
        <v>132.04898146659966</v>
      </c>
      <c r="H789">
        <v>156.31699162052223</v>
      </c>
      <c r="I789">
        <v>151.12401852537653</v>
      </c>
    </row>
    <row r="790" spans="1:9" x14ac:dyDescent="0.55000000000000004">
      <c r="A790" s="47" t="str">
        <f t="shared" si="12"/>
        <v>n6</v>
      </c>
      <c r="B790" s="47" t="s">
        <v>278</v>
      </c>
      <c r="C790" s="47" t="s">
        <v>251</v>
      </c>
      <c r="D790" s="47" t="s">
        <v>397</v>
      </c>
      <c r="E790">
        <v>129.21647322917036</v>
      </c>
      <c r="F790">
        <v>130.84421879307303</v>
      </c>
      <c r="G790">
        <v>151.60817648079569</v>
      </c>
      <c r="H790">
        <v>163.29767935527107</v>
      </c>
      <c r="I790">
        <v>153.03231215826662</v>
      </c>
    </row>
    <row r="791" spans="1:9" x14ac:dyDescent="0.55000000000000004">
      <c r="A791" s="47" t="str">
        <f t="shared" si="12"/>
        <v>n6</v>
      </c>
      <c r="B791" s="47" t="s">
        <v>278</v>
      </c>
      <c r="C791" s="47" t="s">
        <v>252</v>
      </c>
      <c r="D791" s="47" t="s">
        <v>396</v>
      </c>
      <c r="E791">
        <v>134.8747239614562</v>
      </c>
      <c r="F791">
        <v>123.4002370943992</v>
      </c>
      <c r="G791">
        <v>137.21393517758264</v>
      </c>
      <c r="H791">
        <v>160.95347353337095</v>
      </c>
      <c r="I791">
        <v>155.49730950986964</v>
      </c>
    </row>
    <row r="792" spans="1:9" x14ac:dyDescent="0.55000000000000004">
      <c r="A792" s="47" t="str">
        <f t="shared" si="12"/>
        <v>n6</v>
      </c>
      <c r="B792" s="47" t="s">
        <v>278</v>
      </c>
      <c r="C792" s="47" t="s">
        <v>252</v>
      </c>
      <c r="D792" s="47" t="s">
        <v>397</v>
      </c>
      <c r="E792">
        <v>135.62857038708847</v>
      </c>
      <c r="F792">
        <v>135.0170069711192</v>
      </c>
      <c r="G792">
        <v>160.33064973567173</v>
      </c>
      <c r="H792">
        <v>168.94918458654752</v>
      </c>
      <c r="I792">
        <v>159.57246250676423</v>
      </c>
    </row>
    <row r="793" spans="1:9" x14ac:dyDescent="0.55000000000000004">
      <c r="A793" s="47" t="str">
        <f t="shared" si="12"/>
        <v>n6</v>
      </c>
      <c r="B793" s="47" t="s">
        <v>278</v>
      </c>
      <c r="C793" s="47" t="s">
        <v>253</v>
      </c>
      <c r="D793" s="47" t="s">
        <v>396</v>
      </c>
      <c r="E793">
        <v>124.92146649120025</v>
      </c>
      <c r="F793">
        <v>118.85355181726803</v>
      </c>
      <c r="G793">
        <v>131.12083493836633</v>
      </c>
      <c r="H793">
        <v>160.12245614720371</v>
      </c>
      <c r="I793">
        <v>145.6019682129463</v>
      </c>
    </row>
    <row r="794" spans="1:9" x14ac:dyDescent="0.55000000000000004">
      <c r="A794" s="47" t="str">
        <f t="shared" si="12"/>
        <v>n6</v>
      </c>
      <c r="B794" s="47" t="s">
        <v>278</v>
      </c>
      <c r="C794" s="47" t="s">
        <v>253</v>
      </c>
      <c r="D794" s="47" t="s">
        <v>397</v>
      </c>
      <c r="E794">
        <v>125.42725761752349</v>
      </c>
      <c r="F794">
        <v>130.10934377275527</v>
      </c>
      <c r="G794">
        <v>147.22866323970757</v>
      </c>
      <c r="H794">
        <v>165.70260986742818</v>
      </c>
      <c r="I794">
        <v>146.83457821734663</v>
      </c>
    </row>
    <row r="795" spans="1:9" x14ac:dyDescent="0.55000000000000004">
      <c r="A795" s="47" t="str">
        <f t="shared" si="12"/>
        <v>n6</v>
      </c>
      <c r="B795" s="47" t="s">
        <v>279</v>
      </c>
      <c r="C795" s="47" t="s">
        <v>250</v>
      </c>
      <c r="D795" s="47" t="s">
        <v>396</v>
      </c>
      <c r="E795">
        <v>120.49194862374942</v>
      </c>
      <c r="F795">
        <v>114.58840110217615</v>
      </c>
      <c r="G795">
        <v>125.87420468195606</v>
      </c>
      <c r="H795">
        <v>154.7323834829354</v>
      </c>
      <c r="I795">
        <v>142.49384083694849</v>
      </c>
    </row>
    <row r="796" spans="1:9" x14ac:dyDescent="0.55000000000000004">
      <c r="A796" s="47" t="str">
        <f t="shared" si="12"/>
        <v>n6</v>
      </c>
      <c r="B796" s="47" t="s">
        <v>279</v>
      </c>
      <c r="C796" s="47" t="s">
        <v>250</v>
      </c>
      <c r="D796" s="47" t="s">
        <v>397</v>
      </c>
      <c r="E796">
        <v>120.28549191330922</v>
      </c>
      <c r="F796">
        <v>127.75418658368017</v>
      </c>
      <c r="G796">
        <v>141.27979795829367</v>
      </c>
      <c r="H796">
        <v>160.47110582050894</v>
      </c>
      <c r="I796">
        <v>143.89477865272929</v>
      </c>
    </row>
    <row r="797" spans="1:9" x14ac:dyDescent="0.55000000000000004">
      <c r="A797" s="47" t="str">
        <f t="shared" si="12"/>
        <v>n6</v>
      </c>
      <c r="B797" s="47" t="s">
        <v>279</v>
      </c>
      <c r="C797" s="47" t="s">
        <v>251</v>
      </c>
      <c r="D797" s="47" t="s">
        <v>396</v>
      </c>
      <c r="E797">
        <v>126.57919569563481</v>
      </c>
      <c r="F797">
        <v>117.72660175334182</v>
      </c>
      <c r="G797">
        <v>131.18692236632808</v>
      </c>
      <c r="H797">
        <v>155.29650298322343</v>
      </c>
      <c r="I797">
        <v>150.13743132120061</v>
      </c>
    </row>
    <row r="798" spans="1:9" x14ac:dyDescent="0.55000000000000004">
      <c r="A798" s="47" t="str">
        <f t="shared" si="12"/>
        <v>n6</v>
      </c>
      <c r="B798" s="47" t="s">
        <v>279</v>
      </c>
      <c r="C798" s="47" t="s">
        <v>251</v>
      </c>
      <c r="D798" s="47" t="s">
        <v>397</v>
      </c>
      <c r="E798">
        <v>128.4758055738958</v>
      </c>
      <c r="F798">
        <v>130.03858902796884</v>
      </c>
      <c r="G798">
        <v>150.77041351881635</v>
      </c>
      <c r="H798">
        <v>162.2616016418016</v>
      </c>
      <c r="I798">
        <v>152.18712415805504</v>
      </c>
    </row>
    <row r="799" spans="1:9" x14ac:dyDescent="0.55000000000000004">
      <c r="A799" s="47" t="str">
        <f t="shared" si="12"/>
        <v>n6</v>
      </c>
      <c r="B799" s="47" t="s">
        <v>279</v>
      </c>
      <c r="C799" s="47" t="s">
        <v>252</v>
      </c>
      <c r="D799" s="47" t="s">
        <v>396</v>
      </c>
      <c r="E799">
        <v>133.99421748653879</v>
      </c>
      <c r="F799">
        <v>122.59463983661342</v>
      </c>
      <c r="G799">
        <v>136.31815756392621</v>
      </c>
      <c r="H799">
        <v>159.90271642007315</v>
      </c>
      <c r="I799">
        <v>154.48217202647578</v>
      </c>
    </row>
    <row r="800" spans="1:9" x14ac:dyDescent="0.55000000000000004">
      <c r="A800" s="47" t="str">
        <f t="shared" si="12"/>
        <v>n6</v>
      </c>
      <c r="B800" s="47" t="s">
        <v>279</v>
      </c>
      <c r="C800" s="47" t="s">
        <v>252</v>
      </c>
      <c r="D800" s="47" t="s">
        <v>397</v>
      </c>
      <c r="E800">
        <v>134.59701745590456</v>
      </c>
      <c r="F800">
        <v>134.10685537446278</v>
      </c>
      <c r="G800">
        <v>159.10099507504123</v>
      </c>
      <c r="H800">
        <v>167.80130440270872</v>
      </c>
      <c r="I800">
        <v>158.29408348874648</v>
      </c>
    </row>
    <row r="801" spans="1:9" x14ac:dyDescent="0.55000000000000004">
      <c r="A801" s="47" t="str">
        <f t="shared" si="12"/>
        <v>n6</v>
      </c>
      <c r="B801" s="47" t="s">
        <v>279</v>
      </c>
      <c r="C801" s="47" t="s">
        <v>253</v>
      </c>
      <c r="D801" s="47" t="s">
        <v>396</v>
      </c>
      <c r="E801">
        <v>124.10593814852044</v>
      </c>
      <c r="F801">
        <v>118.07763681356472</v>
      </c>
      <c r="G801">
        <v>130.2648350833245</v>
      </c>
      <c r="H801">
        <v>159.07712418821058</v>
      </c>
      <c r="I801">
        <v>144.65143076599773</v>
      </c>
    </row>
    <row r="802" spans="1:9" x14ac:dyDescent="0.55000000000000004">
      <c r="A802" s="47" t="str">
        <f t="shared" si="12"/>
        <v>n6</v>
      </c>
      <c r="B802" s="47" t="s">
        <v>279</v>
      </c>
      <c r="C802" s="47" t="s">
        <v>253</v>
      </c>
      <c r="D802" s="47" t="s">
        <v>397</v>
      </c>
      <c r="E802">
        <v>124.51947831298612</v>
      </c>
      <c r="F802">
        <v>129.14731440352747</v>
      </c>
      <c r="G802">
        <v>146.16865532393402</v>
      </c>
      <c r="H802">
        <v>164.61881778168265</v>
      </c>
      <c r="I802">
        <v>145.87449573586738</v>
      </c>
    </row>
    <row r="803" spans="1:9" x14ac:dyDescent="0.55000000000000004">
      <c r="A803" s="47" t="str">
        <f t="shared" si="12"/>
        <v>n6</v>
      </c>
      <c r="B803" s="47" t="s">
        <v>280</v>
      </c>
      <c r="C803" s="47" t="s">
        <v>250</v>
      </c>
      <c r="D803" s="47" t="s">
        <v>396</v>
      </c>
      <c r="E803">
        <v>120.57678219471191</v>
      </c>
      <c r="F803">
        <v>114.66907822099957</v>
      </c>
      <c r="G803">
        <v>125.96282768454837</v>
      </c>
      <c r="H803">
        <v>154.841324377197</v>
      </c>
      <c r="I803">
        <v>142.59416506189822</v>
      </c>
    </row>
    <row r="804" spans="1:9" x14ac:dyDescent="0.55000000000000004">
      <c r="A804" s="47" t="str">
        <f t="shared" si="12"/>
        <v>n6</v>
      </c>
      <c r="B804" s="47" t="s">
        <v>280</v>
      </c>
      <c r="C804" s="47" t="s">
        <v>250</v>
      </c>
      <c r="D804" s="47" t="s">
        <v>397</v>
      </c>
      <c r="E804">
        <v>120.40949908248001</v>
      </c>
      <c r="F804">
        <v>127.8657031667431</v>
      </c>
      <c r="G804">
        <v>141.4109831893627</v>
      </c>
      <c r="H804">
        <v>160.62680444546336</v>
      </c>
      <c r="I804">
        <v>144.12770413062307</v>
      </c>
    </row>
    <row r="805" spans="1:9" x14ac:dyDescent="0.55000000000000004">
      <c r="A805" s="47" t="str">
        <f t="shared" si="12"/>
        <v>n6</v>
      </c>
      <c r="B805" s="47" t="s">
        <v>280</v>
      </c>
      <c r="C805" s="47" t="s">
        <v>251</v>
      </c>
      <c r="D805" s="47" t="s">
        <v>396</v>
      </c>
      <c r="E805">
        <v>126.66831505425648</v>
      </c>
      <c r="F805">
        <v>117.80948835396609</v>
      </c>
      <c r="G805">
        <v>131.27928584135719</v>
      </c>
      <c r="H805">
        <v>155.40584105150543</v>
      </c>
      <c r="I805">
        <v>150.2431370930766</v>
      </c>
    </row>
    <row r="806" spans="1:9" x14ac:dyDescent="0.55000000000000004">
      <c r="A806" s="47" t="str">
        <f t="shared" si="12"/>
        <v>n6</v>
      </c>
      <c r="B806" s="47" t="s">
        <v>280</v>
      </c>
      <c r="C806" s="47" t="s">
        <v>251</v>
      </c>
      <c r="D806" s="47" t="s">
        <v>397</v>
      </c>
      <c r="E806">
        <v>128.70585752101482</v>
      </c>
      <c r="F806">
        <v>130.20726762035764</v>
      </c>
      <c r="G806">
        <v>151.04256031911967</v>
      </c>
      <c r="H806">
        <v>162.36626473483113</v>
      </c>
      <c r="I806">
        <v>152.35540846706405</v>
      </c>
    </row>
    <row r="807" spans="1:9" x14ac:dyDescent="0.55000000000000004">
      <c r="A807" s="47" t="str">
        <f t="shared" si="12"/>
        <v>n6</v>
      </c>
      <c r="B807" s="47" t="s">
        <v>280</v>
      </c>
      <c r="C807" s="47" t="s">
        <v>252</v>
      </c>
      <c r="D807" s="47" t="s">
        <v>396</v>
      </c>
      <c r="E807">
        <v>134.0885574659942</v>
      </c>
      <c r="F807">
        <v>122.68095382851905</v>
      </c>
      <c r="G807">
        <v>136.41413373681797</v>
      </c>
      <c r="H807">
        <v>160.01529753935506</v>
      </c>
      <c r="I807">
        <v>154.5909367568394</v>
      </c>
    </row>
    <row r="808" spans="1:9" x14ac:dyDescent="0.55000000000000004">
      <c r="A808" s="47" t="str">
        <f t="shared" si="12"/>
        <v>n6</v>
      </c>
      <c r="B808" s="47" t="s">
        <v>280</v>
      </c>
      <c r="C808" s="47" t="s">
        <v>252</v>
      </c>
      <c r="D808" s="47" t="s">
        <v>397</v>
      </c>
      <c r="E808">
        <v>134.49655798083012</v>
      </c>
      <c r="F808">
        <v>134.09203381410887</v>
      </c>
      <c r="G808">
        <v>158.97553439549355</v>
      </c>
      <c r="H808">
        <v>167.88154384314754</v>
      </c>
      <c r="I808">
        <v>158.2198417169931</v>
      </c>
    </row>
    <row r="809" spans="1:9" x14ac:dyDescent="0.55000000000000004">
      <c r="A809" s="47" t="str">
        <f t="shared" si="12"/>
        <v>n6</v>
      </c>
      <c r="B809" s="47" t="s">
        <v>280</v>
      </c>
      <c r="C809" s="47" t="s">
        <v>253</v>
      </c>
      <c r="D809" s="47" t="s">
        <v>396</v>
      </c>
      <c r="E809">
        <v>124.19331618523614</v>
      </c>
      <c r="F809">
        <v>118.16077056396151</v>
      </c>
      <c r="G809">
        <v>130.35654935350757</v>
      </c>
      <c r="H809">
        <v>159.18912404095983</v>
      </c>
      <c r="I809">
        <v>144.7532740638851</v>
      </c>
    </row>
    <row r="810" spans="1:9" x14ac:dyDescent="0.55000000000000004">
      <c r="A810" s="47" t="str">
        <f t="shared" si="12"/>
        <v>n6</v>
      </c>
      <c r="B810" s="47" t="s">
        <v>280</v>
      </c>
      <c r="C810" s="47" t="s">
        <v>253</v>
      </c>
      <c r="D810" s="47" t="s">
        <v>397</v>
      </c>
      <c r="E810">
        <v>124.60431008231262</v>
      </c>
      <c r="F810">
        <v>129.18568914783523</v>
      </c>
      <c r="G810">
        <v>146.27880830863955</v>
      </c>
      <c r="H810">
        <v>164.74061552804525</v>
      </c>
      <c r="I810">
        <v>145.97801514988754</v>
      </c>
    </row>
    <row r="811" spans="1:9" x14ac:dyDescent="0.55000000000000004">
      <c r="A811" s="47" t="str">
        <f t="shared" si="12"/>
        <v>n6</v>
      </c>
      <c r="B811" s="47" t="s">
        <v>281</v>
      </c>
      <c r="C811" s="47" t="s">
        <v>250</v>
      </c>
      <c r="D811" s="47" t="s">
        <v>396</v>
      </c>
      <c r="E811">
        <v>121.79273004517455</v>
      </c>
      <c r="F811">
        <v>115.82545025746836</v>
      </c>
      <c r="G811">
        <v>127.23309072170497</v>
      </c>
      <c r="H811">
        <v>156.40281052828036</v>
      </c>
      <c r="I811">
        <v>144.03214561951117</v>
      </c>
    </row>
    <row r="812" spans="1:9" x14ac:dyDescent="0.55000000000000004">
      <c r="A812" s="47" t="str">
        <f t="shared" si="12"/>
        <v>n6</v>
      </c>
      <c r="B812" s="47" t="s">
        <v>281</v>
      </c>
      <c r="C812" s="47" t="s">
        <v>250</v>
      </c>
      <c r="D812" s="47" t="s">
        <v>397</v>
      </c>
      <c r="E812">
        <v>121.73120338463107</v>
      </c>
      <c r="F812">
        <v>129.3353425282892</v>
      </c>
      <c r="G812">
        <v>142.98817845996604</v>
      </c>
      <c r="H812">
        <v>162.29227195538789</v>
      </c>
      <c r="I812">
        <v>145.69611630892481</v>
      </c>
    </row>
    <row r="813" spans="1:9" x14ac:dyDescent="0.55000000000000004">
      <c r="A813" s="47" t="str">
        <f t="shared" si="12"/>
        <v>n6</v>
      </c>
      <c r="B813" s="47" t="s">
        <v>281</v>
      </c>
      <c r="C813" s="47" t="s">
        <v>251</v>
      </c>
      <c r="D813" s="47" t="s">
        <v>396</v>
      </c>
      <c r="E813">
        <v>127.94569252783364</v>
      </c>
      <c r="F813">
        <v>118.99752962958065</v>
      </c>
      <c r="G813">
        <v>132.60316231677427</v>
      </c>
      <c r="H813">
        <v>156.97302003021434</v>
      </c>
      <c r="I813">
        <v>151.75825315663246</v>
      </c>
    </row>
    <row r="814" spans="1:9" x14ac:dyDescent="0.55000000000000004">
      <c r="A814" s="47" t="str">
        <f t="shared" si="12"/>
        <v>n6</v>
      </c>
      <c r="B814" s="47" t="s">
        <v>281</v>
      </c>
      <c r="C814" s="47" t="s">
        <v>251</v>
      </c>
      <c r="D814" s="47" t="s">
        <v>397</v>
      </c>
      <c r="E814">
        <v>130.08780208531726</v>
      </c>
      <c r="F814">
        <v>131.5937527699009</v>
      </c>
      <c r="G814">
        <v>152.71291832275247</v>
      </c>
      <c r="H814">
        <v>164.00050532042465</v>
      </c>
      <c r="I814">
        <v>153.96296837371708</v>
      </c>
    </row>
    <row r="815" spans="1:9" x14ac:dyDescent="0.55000000000000004">
      <c r="A815" s="47" t="str">
        <f t="shared" si="12"/>
        <v>n6</v>
      </c>
      <c r="B815" s="47" t="s">
        <v>281</v>
      </c>
      <c r="C815" s="47" t="s">
        <v>252</v>
      </c>
      <c r="D815" s="47" t="s">
        <v>396</v>
      </c>
      <c r="E815">
        <v>135.44076383818881</v>
      </c>
      <c r="F815">
        <v>123.9181210458329</v>
      </c>
      <c r="G815">
        <v>137.78979221493319</v>
      </c>
      <c r="H815">
        <v>161.62896024906246</v>
      </c>
      <c r="I815">
        <v>156.14989789205143</v>
      </c>
    </row>
    <row r="816" spans="1:9" x14ac:dyDescent="0.55000000000000004">
      <c r="A816" s="47" t="str">
        <f t="shared" si="12"/>
        <v>n6</v>
      </c>
      <c r="B816" s="47" t="s">
        <v>281</v>
      </c>
      <c r="C816" s="47" t="s">
        <v>252</v>
      </c>
      <c r="D816" s="47" t="s">
        <v>397</v>
      </c>
      <c r="E816">
        <v>135.71038994961481</v>
      </c>
      <c r="F816">
        <v>135.40280915705571</v>
      </c>
      <c r="G816">
        <v>160.31662163209739</v>
      </c>
      <c r="H816">
        <v>169.47667114935354</v>
      </c>
      <c r="I816">
        <v>159.50301026930049</v>
      </c>
    </row>
    <row r="817" spans="1:9" x14ac:dyDescent="0.55000000000000004">
      <c r="A817" s="47" t="str">
        <f t="shared" si="12"/>
        <v>n6</v>
      </c>
      <c r="B817" s="47" t="s">
        <v>281</v>
      </c>
      <c r="C817" s="47" t="s">
        <v>253</v>
      </c>
      <c r="D817" s="47" t="s">
        <v>396</v>
      </c>
      <c r="E817">
        <v>125.4457347114944</v>
      </c>
      <c r="F817">
        <v>119.35235431964873</v>
      </c>
      <c r="G817">
        <v>131.67112055946464</v>
      </c>
      <c r="H817">
        <v>160.79445526369932</v>
      </c>
      <c r="I817">
        <v>146.21302800027041</v>
      </c>
    </row>
    <row r="818" spans="1:9" x14ac:dyDescent="0.55000000000000004">
      <c r="A818" s="47" t="str">
        <f t="shared" si="12"/>
        <v>n6</v>
      </c>
      <c r="B818" s="47" t="s">
        <v>281</v>
      </c>
      <c r="C818" s="47" t="s">
        <v>253</v>
      </c>
      <c r="D818" s="47" t="s">
        <v>397</v>
      </c>
      <c r="E818">
        <v>125.83226367999188</v>
      </c>
      <c r="F818">
        <v>130.33386976834146</v>
      </c>
      <c r="G818">
        <v>147.77088954971509</v>
      </c>
      <c r="H818">
        <v>166.48770824994585</v>
      </c>
      <c r="I818">
        <v>147.57794317539256</v>
      </c>
    </row>
    <row r="819" spans="1:9" x14ac:dyDescent="0.55000000000000004">
      <c r="A819" s="47" t="str">
        <f t="shared" si="12"/>
        <v>n6</v>
      </c>
      <c r="B819" s="47" t="s">
        <v>282</v>
      </c>
      <c r="C819" s="47" t="s">
        <v>250</v>
      </c>
      <c r="D819" s="47" t="s">
        <v>396</v>
      </c>
      <c r="E819">
        <v>123.03695575262464</v>
      </c>
      <c r="F819">
        <v>117.00871466687829</v>
      </c>
      <c r="G819">
        <v>128.53289475972562</v>
      </c>
      <c r="H819">
        <v>158.00061031078428</v>
      </c>
      <c r="I819">
        <v>145.50356758544069</v>
      </c>
    </row>
    <row r="820" spans="1:9" x14ac:dyDescent="0.55000000000000004">
      <c r="A820" s="47" t="str">
        <f t="shared" si="12"/>
        <v>n6</v>
      </c>
      <c r="B820" s="47" t="s">
        <v>282</v>
      </c>
      <c r="C820" s="47" t="s">
        <v>250</v>
      </c>
      <c r="D820" s="47" t="s">
        <v>397</v>
      </c>
      <c r="E820">
        <v>123.107938945722</v>
      </c>
      <c r="F820">
        <v>130.78649135792509</v>
      </c>
      <c r="G820">
        <v>144.56728657152684</v>
      </c>
      <c r="H820">
        <v>164.00055873671022</v>
      </c>
      <c r="I820">
        <v>147.34499810485465</v>
      </c>
    </row>
    <row r="821" spans="1:9" x14ac:dyDescent="0.55000000000000004">
      <c r="A821" s="47" t="str">
        <f t="shared" si="12"/>
        <v>n6</v>
      </c>
      <c r="B821" s="47" t="s">
        <v>282</v>
      </c>
      <c r="C821" s="47" t="s">
        <v>251</v>
      </c>
      <c r="D821" s="47" t="s">
        <v>396</v>
      </c>
      <c r="E821">
        <v>129.25277645428469</v>
      </c>
      <c r="F821">
        <v>120.21319977207</v>
      </c>
      <c r="G821">
        <v>133.95782661720099</v>
      </c>
      <c r="H821">
        <v>158.57664503168388</v>
      </c>
      <c r="I821">
        <v>153.30860447748034</v>
      </c>
    </row>
    <row r="822" spans="1:9" x14ac:dyDescent="0.55000000000000004">
      <c r="A822" s="47" t="str">
        <f t="shared" si="12"/>
        <v>n6</v>
      </c>
      <c r="B822" s="47" t="s">
        <v>282</v>
      </c>
      <c r="C822" s="47" t="s">
        <v>251</v>
      </c>
      <c r="D822" s="47" t="s">
        <v>397</v>
      </c>
      <c r="E822">
        <v>131.45766344149357</v>
      </c>
      <c r="F822">
        <v>132.9001578748281</v>
      </c>
      <c r="G822">
        <v>154.4156691853772</v>
      </c>
      <c r="H822">
        <v>165.67707251590073</v>
      </c>
      <c r="I822">
        <v>155.60986857769313</v>
      </c>
    </row>
    <row r="823" spans="1:9" x14ac:dyDescent="0.55000000000000004">
      <c r="A823" s="47" t="str">
        <f t="shared" si="12"/>
        <v>n6</v>
      </c>
      <c r="B823" s="47" t="s">
        <v>282</v>
      </c>
      <c r="C823" s="47" t="s">
        <v>252</v>
      </c>
      <c r="D823" s="47" t="s">
        <v>396</v>
      </c>
      <c r="E823">
        <v>136.82441687020187</v>
      </c>
      <c r="F823">
        <v>125.18405959378198</v>
      </c>
      <c r="G823">
        <v>139.19744275067893</v>
      </c>
      <c r="H823">
        <v>163.28014999853045</v>
      </c>
      <c r="I823">
        <v>157.74511393738464</v>
      </c>
    </row>
    <row r="824" spans="1:9" x14ac:dyDescent="0.55000000000000004">
      <c r="A824" s="47" t="str">
        <f t="shared" si="12"/>
        <v>n6</v>
      </c>
      <c r="B824" s="47" t="s">
        <v>282</v>
      </c>
      <c r="C824" s="47" t="s">
        <v>252</v>
      </c>
      <c r="D824" s="47" t="s">
        <v>397</v>
      </c>
      <c r="E824">
        <v>136.87910962411382</v>
      </c>
      <c r="F824">
        <v>136.69715123642749</v>
      </c>
      <c r="G824">
        <v>161.73606380047212</v>
      </c>
      <c r="H824">
        <v>171.16459251451516</v>
      </c>
      <c r="I824">
        <v>160.93962457093647</v>
      </c>
    </row>
    <row r="825" spans="1:9" x14ac:dyDescent="0.55000000000000004">
      <c r="A825" s="47" t="str">
        <f t="shared" si="12"/>
        <v>n6</v>
      </c>
      <c r="B825" s="47" t="s">
        <v>282</v>
      </c>
      <c r="C825" s="47" t="s">
        <v>253</v>
      </c>
      <c r="D825" s="47" t="s">
        <v>396</v>
      </c>
      <c r="E825">
        <v>126.75996707714853</v>
      </c>
      <c r="F825">
        <v>120.89521646260664</v>
      </c>
      <c r="G825">
        <v>133.49315125093216</v>
      </c>
      <c r="H825">
        <v>162.46378852013225</v>
      </c>
      <c r="I825">
        <v>147.68308974281297</v>
      </c>
    </row>
    <row r="826" spans="1:9" x14ac:dyDescent="0.55000000000000004">
      <c r="A826" s="47" t="str">
        <f t="shared" si="12"/>
        <v>n6</v>
      </c>
      <c r="B826" s="47" t="s">
        <v>282</v>
      </c>
      <c r="C826" s="47" t="s">
        <v>253</v>
      </c>
      <c r="D826" s="47" t="s">
        <v>397</v>
      </c>
      <c r="E826">
        <v>127.16180275873219</v>
      </c>
      <c r="F826">
        <v>131.69770785419533</v>
      </c>
      <c r="G826">
        <v>149.24998529361974</v>
      </c>
      <c r="H826">
        <v>168.20429459022563</v>
      </c>
      <c r="I826">
        <v>149.06786776613882</v>
      </c>
    </row>
    <row r="827" spans="1:9" x14ac:dyDescent="0.55000000000000004">
      <c r="A827" s="47" t="str">
        <f t="shared" si="12"/>
        <v>n6</v>
      </c>
      <c r="B827" s="47" t="s">
        <v>283</v>
      </c>
      <c r="C827" s="47" t="s">
        <v>250</v>
      </c>
      <c r="D827" s="47" t="s">
        <v>396</v>
      </c>
      <c r="E827">
        <v>124.44037702237077</v>
      </c>
      <c r="F827">
        <v>118.29651599698444</v>
      </c>
      <c r="G827">
        <v>129.96138402689601</v>
      </c>
      <c r="H827">
        <v>159.67958125012245</v>
      </c>
      <c r="I827">
        <v>147.06968444643326</v>
      </c>
    </row>
    <row r="828" spans="1:9" x14ac:dyDescent="0.55000000000000004">
      <c r="A828" s="47" t="str">
        <f t="shared" si="12"/>
        <v>n6</v>
      </c>
      <c r="B828" s="47" t="s">
        <v>283</v>
      </c>
      <c r="C828" s="47" t="s">
        <v>250</v>
      </c>
      <c r="D828" s="47" t="s">
        <v>397</v>
      </c>
      <c r="E828">
        <v>124.68413794272212</v>
      </c>
      <c r="F828">
        <v>132.40004452474165</v>
      </c>
      <c r="G828">
        <v>146.40804039142239</v>
      </c>
      <c r="H828">
        <v>166.01821954525684</v>
      </c>
      <c r="I828">
        <v>149.18771835102694</v>
      </c>
    </row>
    <row r="829" spans="1:9" x14ac:dyDescent="0.55000000000000004">
      <c r="A829" s="47" t="str">
        <f t="shared" si="12"/>
        <v>n6</v>
      </c>
      <c r="B829" s="47" t="s">
        <v>283</v>
      </c>
      <c r="C829" s="47" t="s">
        <v>251</v>
      </c>
      <c r="D829" s="47" t="s">
        <v>396</v>
      </c>
      <c r="E829">
        <v>130.76780555085296</v>
      </c>
      <c r="F829">
        <v>121.62227198268262</v>
      </c>
      <c r="G829">
        <v>135.52800569269567</v>
      </c>
      <c r="H829">
        <v>160.43539219247816</v>
      </c>
      <c r="I829">
        <v>155.10560259937222</v>
      </c>
    </row>
    <row r="830" spans="1:9" x14ac:dyDescent="0.55000000000000004">
      <c r="A830" s="47" t="str">
        <f t="shared" si="12"/>
        <v>n6</v>
      </c>
      <c r="B830" s="47" t="s">
        <v>283</v>
      </c>
      <c r="C830" s="47" t="s">
        <v>251</v>
      </c>
      <c r="D830" s="47" t="s">
        <v>397</v>
      </c>
      <c r="E830">
        <v>133.09895226783766</v>
      </c>
      <c r="F830">
        <v>134.47866246605298</v>
      </c>
      <c r="G830">
        <v>156.40229023609496</v>
      </c>
      <c r="H830">
        <v>167.62399135117977</v>
      </c>
      <c r="I830">
        <v>157.57606550817667</v>
      </c>
    </row>
    <row r="831" spans="1:9" x14ac:dyDescent="0.55000000000000004">
      <c r="A831" s="47" t="str">
        <f t="shared" si="12"/>
        <v>n6</v>
      </c>
      <c r="B831" s="47" t="s">
        <v>283</v>
      </c>
      <c r="C831" s="47" t="s">
        <v>252</v>
      </c>
      <c r="D831" s="47" t="s">
        <v>396</v>
      </c>
      <c r="E831">
        <v>138.05744322713815</v>
      </c>
      <c r="F831">
        <v>126.42293894933013</v>
      </c>
      <c r="G831">
        <v>140.65078162521229</v>
      </c>
      <c r="H831">
        <v>165.30140906904117</v>
      </c>
      <c r="I831">
        <v>159.41243822808707</v>
      </c>
    </row>
    <row r="832" spans="1:9" x14ac:dyDescent="0.55000000000000004">
      <c r="A832" s="47" t="str">
        <f t="shared" si="12"/>
        <v>n6</v>
      </c>
      <c r="B832" s="47" t="s">
        <v>283</v>
      </c>
      <c r="C832" s="47" t="s">
        <v>252</v>
      </c>
      <c r="D832" s="47" t="s">
        <v>397</v>
      </c>
      <c r="E832">
        <v>138.47476855688404</v>
      </c>
      <c r="F832">
        <v>138.29407923711778</v>
      </c>
      <c r="G832">
        <v>163.58590135160301</v>
      </c>
      <c r="H832">
        <v>173.19169460797798</v>
      </c>
      <c r="I832">
        <v>162.76930196545928</v>
      </c>
    </row>
    <row r="833" spans="1:9" x14ac:dyDescent="0.55000000000000004">
      <c r="A833" s="47" t="str">
        <f t="shared" si="12"/>
        <v>n6</v>
      </c>
      <c r="B833" s="47" t="s">
        <v>283</v>
      </c>
      <c r="C833" s="47" t="s">
        <v>253</v>
      </c>
      <c r="D833" s="47" t="s">
        <v>396</v>
      </c>
      <c r="E833">
        <v>128.12191974856108</v>
      </c>
      <c r="F833">
        <v>122.34212078175149</v>
      </c>
      <c r="G833">
        <v>135.06315008672553</v>
      </c>
      <c r="H833">
        <v>164.37272101881385</v>
      </c>
      <c r="I833">
        <v>149.46904627237734</v>
      </c>
    </row>
    <row r="834" spans="1:9" x14ac:dyDescent="0.55000000000000004">
      <c r="A834" s="47" t="str">
        <f t="shared" si="12"/>
        <v>n6</v>
      </c>
      <c r="B834" s="47" t="s">
        <v>283</v>
      </c>
      <c r="C834" s="47" t="s">
        <v>253</v>
      </c>
      <c r="D834" s="47" t="s">
        <v>397</v>
      </c>
      <c r="E834">
        <v>128.65232262558931</v>
      </c>
      <c r="F834">
        <v>133.24139507565337</v>
      </c>
      <c r="G834">
        <v>150.99941054068353</v>
      </c>
      <c r="H834">
        <v>170.17589169987892</v>
      </c>
      <c r="I834">
        <v>150.81515833292187</v>
      </c>
    </row>
    <row r="835" spans="1:9" x14ac:dyDescent="0.55000000000000004">
      <c r="A835" s="47" t="str">
        <f t="shared" si="12"/>
        <v>n6</v>
      </c>
      <c r="B835" s="47" t="s">
        <v>284</v>
      </c>
      <c r="C835" s="47" t="s">
        <v>250</v>
      </c>
      <c r="D835" s="47" t="s">
        <v>396</v>
      </c>
      <c r="E835">
        <v>126.19770075770936</v>
      </c>
      <c r="F835">
        <v>119.90545048583925</v>
      </c>
      <c r="G835">
        <v>131.82123886052622</v>
      </c>
      <c r="H835">
        <v>161.62344397075361</v>
      </c>
      <c r="I835">
        <v>149.17277733445806</v>
      </c>
    </row>
    <row r="836" spans="1:9" x14ac:dyDescent="0.55000000000000004">
      <c r="A836" s="47" t="str">
        <f t="shared" si="12"/>
        <v>n6</v>
      </c>
      <c r="B836" s="47" t="s">
        <v>284</v>
      </c>
      <c r="C836" s="47" t="s">
        <v>250</v>
      </c>
      <c r="D836" s="47" t="s">
        <v>397</v>
      </c>
      <c r="E836">
        <v>126.32695484428457</v>
      </c>
      <c r="F836">
        <v>134.14452489330935</v>
      </c>
      <c r="G836">
        <v>148.33708772052341</v>
      </c>
      <c r="H836">
        <v>168.20564724485357</v>
      </c>
      <c r="I836">
        <v>151.15339024206727</v>
      </c>
    </row>
    <row r="837" spans="1:9" x14ac:dyDescent="0.55000000000000004">
      <c r="A837" s="47" t="str">
        <f t="shared" ref="A837:A900" si="13">A836</f>
        <v>n6</v>
      </c>
      <c r="B837" s="47" t="s">
        <v>284</v>
      </c>
      <c r="C837" s="47" t="s">
        <v>251</v>
      </c>
      <c r="D837" s="47" t="s">
        <v>396</v>
      </c>
      <c r="E837">
        <v>132.80387749091807</v>
      </c>
      <c r="F837">
        <v>123.36840284096921</v>
      </c>
      <c r="G837">
        <v>137.57670158889715</v>
      </c>
      <c r="H837">
        <v>162.63877061216334</v>
      </c>
      <c r="I837">
        <v>157.47818425445865</v>
      </c>
    </row>
    <row r="838" spans="1:9" x14ac:dyDescent="0.55000000000000004">
      <c r="A838" s="47" t="str">
        <f t="shared" si="13"/>
        <v>n6</v>
      </c>
      <c r="B838" s="47" t="s">
        <v>284</v>
      </c>
      <c r="C838" s="47" t="s">
        <v>251</v>
      </c>
      <c r="D838" s="47" t="s">
        <v>397</v>
      </c>
      <c r="E838">
        <v>134.85264132543296</v>
      </c>
      <c r="F838">
        <v>136.25053034952211</v>
      </c>
      <c r="G838">
        <v>158.46302009381722</v>
      </c>
      <c r="H838">
        <v>169.83257642577504</v>
      </c>
      <c r="I838">
        <v>159.6522608283662</v>
      </c>
    </row>
    <row r="839" spans="1:9" x14ac:dyDescent="0.55000000000000004">
      <c r="A839" s="47" t="str">
        <f t="shared" si="13"/>
        <v>n6</v>
      </c>
      <c r="B839" s="47" t="s">
        <v>284</v>
      </c>
      <c r="C839" s="47" t="s">
        <v>252</v>
      </c>
      <c r="D839" s="47" t="s">
        <v>396</v>
      </c>
      <c r="E839">
        <v>139.56891840495589</v>
      </c>
      <c r="F839">
        <v>127.9263024881469</v>
      </c>
      <c r="G839">
        <v>142.40319957374123</v>
      </c>
      <c r="H839">
        <v>167.56858556707698</v>
      </c>
      <c r="I839">
        <v>161.08538518053857</v>
      </c>
    </row>
    <row r="840" spans="1:9" x14ac:dyDescent="0.55000000000000004">
      <c r="A840" s="47" t="str">
        <f t="shared" si="13"/>
        <v>n6</v>
      </c>
      <c r="B840" s="47" t="s">
        <v>284</v>
      </c>
      <c r="C840" s="47" t="s">
        <v>252</v>
      </c>
      <c r="D840" s="47" t="s">
        <v>397</v>
      </c>
      <c r="E840">
        <v>140.29928845154541</v>
      </c>
      <c r="F840">
        <v>140.11621840016929</v>
      </c>
      <c r="G840">
        <v>165.74128124219661</v>
      </c>
      <c r="H840">
        <v>175.4736387895461</v>
      </c>
      <c r="I840">
        <v>164.91392248204187</v>
      </c>
    </row>
    <row r="841" spans="1:9" x14ac:dyDescent="0.55000000000000004">
      <c r="A841" s="47" t="str">
        <f t="shared" si="13"/>
        <v>n6</v>
      </c>
      <c r="B841" s="47" t="s">
        <v>284</v>
      </c>
      <c r="C841" s="47" t="s">
        <v>253</v>
      </c>
      <c r="D841" s="47" t="s">
        <v>396</v>
      </c>
      <c r="E841">
        <v>129.68431961344479</v>
      </c>
      <c r="F841">
        <v>123.94965946284346</v>
      </c>
      <c r="G841">
        <v>136.6862518058054</v>
      </c>
      <c r="H841">
        <v>166.43572451474859</v>
      </c>
      <c r="I841">
        <v>151.40740454272918</v>
      </c>
    </row>
    <row r="842" spans="1:9" x14ac:dyDescent="0.55000000000000004">
      <c r="A842" s="47" t="str">
        <f t="shared" si="13"/>
        <v>n6</v>
      </c>
      <c r="B842" s="47" t="s">
        <v>284</v>
      </c>
      <c r="C842" s="47" t="s">
        <v>253</v>
      </c>
      <c r="D842" s="47" t="s">
        <v>397</v>
      </c>
      <c r="E842">
        <v>130.36828805862484</v>
      </c>
      <c r="F842">
        <v>134.86430750260746</v>
      </c>
      <c r="G842">
        <v>152.75226376659563</v>
      </c>
      <c r="H842">
        <v>172.36076383720209</v>
      </c>
      <c r="I842">
        <v>152.73831697544395</v>
      </c>
    </row>
    <row r="843" spans="1:9" x14ac:dyDescent="0.55000000000000004">
      <c r="A843" s="47" t="str">
        <f t="shared" si="13"/>
        <v>n6</v>
      </c>
      <c r="B843" s="47" t="s">
        <v>285</v>
      </c>
      <c r="C843" s="47" t="s">
        <v>250</v>
      </c>
      <c r="D843" s="47" t="s">
        <v>396</v>
      </c>
      <c r="E843">
        <v>128.2941897294819</v>
      </c>
      <c r="F843">
        <v>121.82251582548585</v>
      </c>
      <c r="G843">
        <v>133.94979436109054</v>
      </c>
      <c r="H843">
        <v>164.08669183507919</v>
      </c>
      <c r="I843">
        <v>151.59995688639651</v>
      </c>
    </row>
    <row r="844" spans="1:9" x14ac:dyDescent="0.55000000000000004">
      <c r="A844" s="47" t="str">
        <f t="shared" si="13"/>
        <v>n6</v>
      </c>
      <c r="B844" s="47" t="s">
        <v>285</v>
      </c>
      <c r="C844" s="47" t="s">
        <v>250</v>
      </c>
      <c r="D844" s="47" t="s">
        <v>397</v>
      </c>
      <c r="E844">
        <v>128.30389415511587</v>
      </c>
      <c r="F844">
        <v>136.20572740215616</v>
      </c>
      <c r="G844">
        <v>150.79024130154366</v>
      </c>
      <c r="H844">
        <v>170.96079088068285</v>
      </c>
      <c r="I844">
        <v>153.69198672842774</v>
      </c>
    </row>
    <row r="845" spans="1:9" x14ac:dyDescent="0.55000000000000004">
      <c r="A845" s="47" t="str">
        <f t="shared" si="13"/>
        <v>n6</v>
      </c>
      <c r="B845" s="47" t="s">
        <v>285</v>
      </c>
      <c r="C845" s="47" t="s">
        <v>251</v>
      </c>
      <c r="D845" s="47" t="s">
        <v>396</v>
      </c>
      <c r="E845">
        <v>135.21200543622663</v>
      </c>
      <c r="F845">
        <v>125.41595805734843</v>
      </c>
      <c r="G845">
        <v>139.88935160864813</v>
      </c>
      <c r="H845">
        <v>165.42025568135062</v>
      </c>
      <c r="I845">
        <v>160.47006369226068</v>
      </c>
    </row>
    <row r="846" spans="1:9" x14ac:dyDescent="0.55000000000000004">
      <c r="A846" s="47" t="str">
        <f t="shared" si="13"/>
        <v>n6</v>
      </c>
      <c r="B846" s="47" t="s">
        <v>285</v>
      </c>
      <c r="C846" s="47" t="s">
        <v>251</v>
      </c>
      <c r="D846" s="47" t="s">
        <v>397</v>
      </c>
      <c r="E846">
        <v>136.9086905653723</v>
      </c>
      <c r="F846">
        <v>138.32789269565836</v>
      </c>
      <c r="G846">
        <v>160.87904820287099</v>
      </c>
      <c r="H846">
        <v>172.42195203047294</v>
      </c>
      <c r="I846">
        <v>162.0864208589332</v>
      </c>
    </row>
    <row r="847" spans="1:9" x14ac:dyDescent="0.55000000000000004">
      <c r="A847" s="47" t="str">
        <f t="shared" si="13"/>
        <v>n6</v>
      </c>
      <c r="B847" s="47" t="s">
        <v>285</v>
      </c>
      <c r="C847" s="47" t="s">
        <v>252</v>
      </c>
      <c r="D847" s="47" t="s">
        <v>396</v>
      </c>
      <c r="E847">
        <v>141.67021655321602</v>
      </c>
      <c r="F847">
        <v>129.93216214862628</v>
      </c>
      <c r="G847">
        <v>144.61591174690511</v>
      </c>
      <c r="H847">
        <v>170.05893373775851</v>
      </c>
      <c r="I847">
        <v>163.30173655932944</v>
      </c>
    </row>
    <row r="848" spans="1:9" x14ac:dyDescent="0.55000000000000004">
      <c r="A848" s="47" t="str">
        <f t="shared" si="13"/>
        <v>n6</v>
      </c>
      <c r="B848" s="47" t="s">
        <v>285</v>
      </c>
      <c r="C848" s="47" t="s">
        <v>252</v>
      </c>
      <c r="D848" s="47" t="s">
        <v>397</v>
      </c>
      <c r="E848">
        <v>142.31777660823664</v>
      </c>
      <c r="F848">
        <v>142.19519045321485</v>
      </c>
      <c r="G848">
        <v>168.17210276927108</v>
      </c>
      <c r="H848">
        <v>178.11948896970677</v>
      </c>
      <c r="I848">
        <v>167.27844083081828</v>
      </c>
    </row>
    <row r="849" spans="1:9" x14ac:dyDescent="0.55000000000000004">
      <c r="A849" s="47" t="str">
        <f t="shared" si="13"/>
        <v>n6</v>
      </c>
      <c r="B849" s="47" t="s">
        <v>285</v>
      </c>
      <c r="C849" s="47" t="s">
        <v>253</v>
      </c>
      <c r="D849" s="47" t="s">
        <v>396</v>
      </c>
      <c r="E849">
        <v>131.66156932952424</v>
      </c>
      <c r="F849">
        <v>125.8394748985998</v>
      </c>
      <c r="G849">
        <v>138.77025743871903</v>
      </c>
      <c r="H849">
        <v>168.9733095521932</v>
      </c>
      <c r="I849">
        <v>153.71585824427751</v>
      </c>
    </row>
    <row r="850" spans="1:9" x14ac:dyDescent="0.55000000000000004">
      <c r="A850" s="47" t="str">
        <f t="shared" si="13"/>
        <v>n6</v>
      </c>
      <c r="B850" s="47" t="s">
        <v>285</v>
      </c>
      <c r="C850" s="47" t="s">
        <v>253</v>
      </c>
      <c r="D850" s="47" t="s">
        <v>397</v>
      </c>
      <c r="E850">
        <v>132.22755130613544</v>
      </c>
      <c r="F850">
        <v>136.85012744189328</v>
      </c>
      <c r="G850">
        <v>154.68835869083142</v>
      </c>
      <c r="H850">
        <v>174.71078609288006</v>
      </c>
      <c r="I850">
        <v>154.78713280845398</v>
      </c>
    </row>
    <row r="851" spans="1:9" x14ac:dyDescent="0.55000000000000004">
      <c r="A851" s="47" t="str">
        <f t="shared" si="13"/>
        <v>n6</v>
      </c>
      <c r="B851" s="47" t="s">
        <v>286</v>
      </c>
      <c r="C851" s="47" t="s">
        <v>250</v>
      </c>
      <c r="D851" s="47" t="s">
        <v>396</v>
      </c>
      <c r="E851">
        <v>130.36253686955524</v>
      </c>
      <c r="F851">
        <v>123.78652723344973</v>
      </c>
      <c r="G851">
        <v>136.10932063943852</v>
      </c>
      <c r="H851">
        <v>166.73208240574192</v>
      </c>
      <c r="I851">
        <v>154.04403746340779</v>
      </c>
    </row>
    <row r="852" spans="1:9" x14ac:dyDescent="0.55000000000000004">
      <c r="A852" s="47" t="str">
        <f t="shared" si="13"/>
        <v>n6</v>
      </c>
      <c r="B852" s="47" t="s">
        <v>286</v>
      </c>
      <c r="C852" s="47" t="s">
        <v>250</v>
      </c>
      <c r="D852" s="47" t="s">
        <v>397</v>
      </c>
      <c r="E852">
        <v>130.59799465874667</v>
      </c>
      <c r="F852">
        <v>138.50353838025666</v>
      </c>
      <c r="G852">
        <v>153.47545421193234</v>
      </c>
      <c r="H852">
        <v>173.89016892842031</v>
      </c>
      <c r="I852">
        <v>156.42631701678641</v>
      </c>
    </row>
    <row r="853" spans="1:9" x14ac:dyDescent="0.55000000000000004">
      <c r="A853" s="47" t="str">
        <f t="shared" si="13"/>
        <v>n6</v>
      </c>
      <c r="B853" s="47" t="s">
        <v>286</v>
      </c>
      <c r="C853" s="47" t="s">
        <v>251</v>
      </c>
      <c r="D853" s="47" t="s">
        <v>396</v>
      </c>
      <c r="E853">
        <v>137.39188096556512</v>
      </c>
      <c r="F853">
        <v>127.43790261083484</v>
      </c>
      <c r="G853">
        <v>142.14463488325754</v>
      </c>
      <c r="H853">
        <v>168.08714584582469</v>
      </c>
      <c r="I853">
        <v>163.05714731627461</v>
      </c>
    </row>
    <row r="854" spans="1:9" x14ac:dyDescent="0.55000000000000004">
      <c r="A854" s="47" t="str">
        <f t="shared" si="13"/>
        <v>n6</v>
      </c>
      <c r="B854" s="47" t="s">
        <v>286</v>
      </c>
      <c r="C854" s="47" t="s">
        <v>251</v>
      </c>
      <c r="D854" s="47" t="s">
        <v>397</v>
      </c>
      <c r="E854">
        <v>139.33502521884813</v>
      </c>
      <c r="F854">
        <v>140.70711245088702</v>
      </c>
      <c r="G854">
        <v>163.76606665273519</v>
      </c>
      <c r="H854">
        <v>175.35645700925244</v>
      </c>
      <c r="I854">
        <v>164.98197579339049</v>
      </c>
    </row>
    <row r="855" spans="1:9" x14ac:dyDescent="0.55000000000000004">
      <c r="A855" s="47" t="str">
        <f t="shared" si="13"/>
        <v>n6</v>
      </c>
      <c r="B855" s="47" t="s">
        <v>286</v>
      </c>
      <c r="C855" s="47" t="s">
        <v>252</v>
      </c>
      <c r="D855" s="47" t="s">
        <v>396</v>
      </c>
      <c r="E855">
        <v>143.95421076884872</v>
      </c>
      <c r="F855">
        <v>132.02691652955599</v>
      </c>
      <c r="G855">
        <v>146.94739618982121</v>
      </c>
      <c r="H855">
        <v>172.80060824368968</v>
      </c>
      <c r="I855">
        <v>165.93447215315251</v>
      </c>
    </row>
    <row r="856" spans="1:9" x14ac:dyDescent="0.55000000000000004">
      <c r="A856" s="47" t="str">
        <f t="shared" si="13"/>
        <v>n6</v>
      </c>
      <c r="B856" s="47" t="s">
        <v>286</v>
      </c>
      <c r="C856" s="47" t="s">
        <v>252</v>
      </c>
      <c r="D856" s="47" t="s">
        <v>397</v>
      </c>
      <c r="E856">
        <v>144.44200537905203</v>
      </c>
      <c r="F856">
        <v>144.39358311366649</v>
      </c>
      <c r="G856">
        <v>170.63591909785563</v>
      </c>
      <c r="H856">
        <v>180.90118639125279</v>
      </c>
      <c r="I856">
        <v>169.64667935855451</v>
      </c>
    </row>
    <row r="857" spans="1:9" x14ac:dyDescent="0.55000000000000004">
      <c r="A857" s="47" t="str">
        <f t="shared" si="13"/>
        <v>n6</v>
      </c>
      <c r="B857" s="47" t="s">
        <v>286</v>
      </c>
      <c r="C857" s="47" t="s">
        <v>253</v>
      </c>
      <c r="D857" s="47" t="s">
        <v>396</v>
      </c>
      <c r="E857">
        <v>133.78420505413891</v>
      </c>
      <c r="F857">
        <v>127.86824735169121</v>
      </c>
      <c r="G857">
        <v>141.00749877993513</v>
      </c>
      <c r="H857">
        <v>171.69748172474402</v>
      </c>
      <c r="I857">
        <v>156.19405118858677</v>
      </c>
    </row>
    <row r="858" spans="1:9" x14ac:dyDescent="0.55000000000000004">
      <c r="A858" s="47" t="str">
        <f t="shared" si="13"/>
        <v>n6</v>
      </c>
      <c r="B858" s="47" t="s">
        <v>286</v>
      </c>
      <c r="C858" s="47" t="s">
        <v>253</v>
      </c>
      <c r="D858" s="47" t="s">
        <v>397</v>
      </c>
      <c r="E858">
        <v>134.07903802248188</v>
      </c>
      <c r="F858">
        <v>138.89056093625771</v>
      </c>
      <c r="G858">
        <v>156.85037699635214</v>
      </c>
      <c r="H858">
        <v>177.27529241675109</v>
      </c>
      <c r="I858">
        <v>157.05489266844194</v>
      </c>
    </row>
    <row r="859" spans="1:9" x14ac:dyDescent="0.55000000000000004">
      <c r="A859" s="47" t="str">
        <f t="shared" si="13"/>
        <v>n6</v>
      </c>
      <c r="B859" s="47" t="s">
        <v>287</v>
      </c>
      <c r="C859" s="47" t="s">
        <v>250</v>
      </c>
      <c r="D859" s="47" t="s">
        <v>396</v>
      </c>
      <c r="E859">
        <v>132.96922093649704</v>
      </c>
      <c r="F859">
        <v>126.26171969280148</v>
      </c>
      <c r="G859">
        <v>138.8309154011921</v>
      </c>
      <c r="H859">
        <v>170.06599928931686</v>
      </c>
      <c r="I859">
        <v>157.12424860155892</v>
      </c>
    </row>
    <row r="860" spans="1:9" x14ac:dyDescent="0.55000000000000004">
      <c r="A860" s="47" t="str">
        <f t="shared" si="13"/>
        <v>n6</v>
      </c>
      <c r="B860" s="47" t="s">
        <v>287</v>
      </c>
      <c r="C860" s="47" t="s">
        <v>250</v>
      </c>
      <c r="D860" s="47" t="s">
        <v>397</v>
      </c>
      <c r="E860">
        <v>133.37614254941667</v>
      </c>
      <c r="F860">
        <v>141.30015802193185</v>
      </c>
      <c r="G860">
        <v>156.65148904581233</v>
      </c>
      <c r="H860">
        <v>177.4127974358093</v>
      </c>
      <c r="I860">
        <v>159.75356738384534</v>
      </c>
    </row>
    <row r="861" spans="1:9" x14ac:dyDescent="0.55000000000000004">
      <c r="A861" s="47" t="str">
        <f t="shared" si="13"/>
        <v>n6</v>
      </c>
      <c r="B861" s="47" t="s">
        <v>287</v>
      </c>
      <c r="C861" s="47" t="s">
        <v>251</v>
      </c>
      <c r="D861" s="47" t="s">
        <v>396</v>
      </c>
      <c r="E861">
        <v>140.13912135870396</v>
      </c>
      <c r="F861">
        <v>129.98610670563963</v>
      </c>
      <c r="G861">
        <v>144.986909695094</v>
      </c>
      <c r="H861">
        <v>171.44815810790158</v>
      </c>
      <c r="I861">
        <v>166.31758147256613</v>
      </c>
    </row>
    <row r="862" spans="1:9" x14ac:dyDescent="0.55000000000000004">
      <c r="A862" s="47" t="str">
        <f t="shared" si="13"/>
        <v>n6</v>
      </c>
      <c r="B862" s="47" t="s">
        <v>287</v>
      </c>
      <c r="C862" s="47" t="s">
        <v>251</v>
      </c>
      <c r="D862" s="47" t="s">
        <v>397</v>
      </c>
      <c r="E862">
        <v>142.32530436497024</v>
      </c>
      <c r="F862">
        <v>143.62947934892253</v>
      </c>
      <c r="G862">
        <v>167.33830149656123</v>
      </c>
      <c r="H862">
        <v>179.02080705181112</v>
      </c>
      <c r="I862">
        <v>168.55934540272048</v>
      </c>
    </row>
    <row r="863" spans="1:9" x14ac:dyDescent="0.55000000000000004">
      <c r="A863" s="47" t="str">
        <f t="shared" si="13"/>
        <v>n6</v>
      </c>
      <c r="B863" s="47" t="s">
        <v>287</v>
      </c>
      <c r="C863" s="47" t="s">
        <v>252</v>
      </c>
      <c r="D863" s="47" t="s">
        <v>396</v>
      </c>
      <c r="E863">
        <v>146.83266923238574</v>
      </c>
      <c r="F863">
        <v>134.66688095483727</v>
      </c>
      <c r="G863">
        <v>149.88570535075655</v>
      </c>
      <c r="H863">
        <v>176.25586926486324</v>
      </c>
      <c r="I863">
        <v>169.25244029879261</v>
      </c>
    </row>
    <row r="864" spans="1:9" x14ac:dyDescent="0.55000000000000004">
      <c r="A864" s="47" t="str">
        <f t="shared" si="13"/>
        <v>n6</v>
      </c>
      <c r="B864" s="47" t="s">
        <v>287</v>
      </c>
      <c r="C864" s="47" t="s">
        <v>252</v>
      </c>
      <c r="D864" s="47" t="s">
        <v>397</v>
      </c>
      <c r="E864">
        <v>147.12899008542391</v>
      </c>
      <c r="F864">
        <v>147.19979790119214</v>
      </c>
      <c r="G864">
        <v>173.82356542270909</v>
      </c>
      <c r="H864">
        <v>184.43543443385516</v>
      </c>
      <c r="I864">
        <v>172.74493559092599</v>
      </c>
    </row>
    <row r="865" spans="1:9" x14ac:dyDescent="0.55000000000000004">
      <c r="A865" s="47" t="str">
        <f t="shared" si="13"/>
        <v>n6</v>
      </c>
      <c r="B865" s="47" t="s">
        <v>287</v>
      </c>
      <c r="C865" s="47" t="s">
        <v>253</v>
      </c>
      <c r="D865" s="47" t="s">
        <v>396</v>
      </c>
      <c r="E865">
        <v>136.45930761118751</v>
      </c>
      <c r="F865">
        <v>130.4250564706557</v>
      </c>
      <c r="G865">
        <v>143.82703581270061</v>
      </c>
      <c r="H865">
        <v>175.1306850106985</v>
      </c>
      <c r="I865">
        <v>159.31725325538747</v>
      </c>
    </row>
    <row r="866" spans="1:9" x14ac:dyDescent="0.55000000000000004">
      <c r="A866" s="47" t="str">
        <f t="shared" si="13"/>
        <v>n6</v>
      </c>
      <c r="B866" s="47" t="s">
        <v>287</v>
      </c>
      <c r="C866" s="47" t="s">
        <v>253</v>
      </c>
      <c r="D866" s="47" t="s">
        <v>397</v>
      </c>
      <c r="E866">
        <v>136.55801662993167</v>
      </c>
      <c r="F866">
        <v>141.54260336297244</v>
      </c>
      <c r="G866">
        <v>159.75608009785816</v>
      </c>
      <c r="H866">
        <v>180.68886599233642</v>
      </c>
      <c r="I866">
        <v>160.00822192364799</v>
      </c>
    </row>
    <row r="867" spans="1:9" x14ac:dyDescent="0.55000000000000004">
      <c r="A867" s="47" t="str">
        <f t="shared" si="13"/>
        <v>n6</v>
      </c>
      <c r="B867" s="47" t="s">
        <v>288</v>
      </c>
      <c r="C867" s="47" t="s">
        <v>250</v>
      </c>
      <c r="D867" s="47" t="s">
        <v>396</v>
      </c>
      <c r="E867">
        <v>135.77423966070609</v>
      </c>
      <c r="F867">
        <v>128.92524201319085</v>
      </c>
      <c r="G867">
        <v>141.75958802525309</v>
      </c>
      <c r="H867">
        <v>173.65358376185944</v>
      </c>
      <c r="I867">
        <v>160.43882363065637</v>
      </c>
    </row>
    <row r="868" spans="1:9" x14ac:dyDescent="0.55000000000000004">
      <c r="A868" s="47" t="str">
        <f t="shared" si="13"/>
        <v>n6</v>
      </c>
      <c r="B868" s="47" t="s">
        <v>288</v>
      </c>
      <c r="C868" s="47" t="s">
        <v>250</v>
      </c>
      <c r="D868" s="47" t="s">
        <v>397</v>
      </c>
      <c r="E868">
        <v>136.35747930608952</v>
      </c>
      <c r="F868">
        <v>144.35415716961171</v>
      </c>
      <c r="G868">
        <v>160.21699850618984</v>
      </c>
      <c r="H868">
        <v>181.17830590641009</v>
      </c>
      <c r="I868">
        <v>163.30431712505438</v>
      </c>
    </row>
    <row r="869" spans="1:9" x14ac:dyDescent="0.55000000000000004">
      <c r="A869" s="47" t="str">
        <f t="shared" si="13"/>
        <v>n6</v>
      </c>
      <c r="B869" s="47" t="s">
        <v>288</v>
      </c>
      <c r="C869" s="47" t="s">
        <v>251</v>
      </c>
      <c r="D869" s="47" t="s">
        <v>396</v>
      </c>
      <c r="E869">
        <v>143.0953909121904</v>
      </c>
      <c r="F869">
        <v>132.72819589461432</v>
      </c>
      <c r="G869">
        <v>148.04544454696156</v>
      </c>
      <c r="H869">
        <v>175.06489956383217</v>
      </c>
      <c r="I869">
        <v>169.82609214074938</v>
      </c>
    </row>
    <row r="870" spans="1:9" x14ac:dyDescent="0.55000000000000004">
      <c r="A870" s="47" t="str">
        <f t="shared" si="13"/>
        <v>n6</v>
      </c>
      <c r="B870" s="47" t="s">
        <v>288</v>
      </c>
      <c r="C870" s="47" t="s">
        <v>251</v>
      </c>
      <c r="D870" s="47" t="s">
        <v>397</v>
      </c>
      <c r="E870">
        <v>145.54829418685853</v>
      </c>
      <c r="F870">
        <v>146.81372916869469</v>
      </c>
      <c r="G870">
        <v>171.08396000028216</v>
      </c>
      <c r="H870">
        <v>182.92679135940938</v>
      </c>
      <c r="I870">
        <v>172.34247692260666</v>
      </c>
    </row>
    <row r="871" spans="1:9" x14ac:dyDescent="0.55000000000000004">
      <c r="A871" s="47" t="str">
        <f t="shared" si="13"/>
        <v>n6</v>
      </c>
      <c r="B871" s="47" t="s">
        <v>288</v>
      </c>
      <c r="C871" s="47" t="s">
        <v>252</v>
      </c>
      <c r="D871" s="47" t="s">
        <v>396</v>
      </c>
      <c r="E871">
        <v>149.93014083988763</v>
      </c>
      <c r="F871">
        <v>137.50771223856384</v>
      </c>
      <c r="G871">
        <v>153.04758151306743</v>
      </c>
      <c r="H871">
        <v>179.97403058112607</v>
      </c>
      <c r="I871">
        <v>172.82286254247055</v>
      </c>
    </row>
    <row r="872" spans="1:9" x14ac:dyDescent="0.55000000000000004">
      <c r="A872" s="47" t="str">
        <f t="shared" si="13"/>
        <v>n6</v>
      </c>
      <c r="B872" s="47" t="s">
        <v>288</v>
      </c>
      <c r="C872" s="47" t="s">
        <v>252</v>
      </c>
      <c r="D872" s="47" t="s">
        <v>397</v>
      </c>
      <c r="E872">
        <v>150.07712981601009</v>
      </c>
      <c r="F872">
        <v>150.22465025469717</v>
      </c>
      <c r="G872">
        <v>177.29893411589606</v>
      </c>
      <c r="H872">
        <v>188.28662524694624</v>
      </c>
      <c r="I872">
        <v>176.14221941321404</v>
      </c>
    </row>
    <row r="873" spans="1:9" x14ac:dyDescent="0.55000000000000004">
      <c r="A873" s="47" t="str">
        <f t="shared" si="13"/>
        <v>n6</v>
      </c>
      <c r="B873" s="47" t="s">
        <v>288</v>
      </c>
      <c r="C873" s="47" t="s">
        <v>253</v>
      </c>
      <c r="D873" s="47" t="s">
        <v>396</v>
      </c>
      <c r="E873">
        <v>139.33795058018555</v>
      </c>
      <c r="F873">
        <v>133.1764054138892</v>
      </c>
      <c r="G873">
        <v>146.86110283708956</v>
      </c>
      <c r="H873">
        <v>178.82511028580166</v>
      </c>
      <c r="I873">
        <v>162.67809026205342</v>
      </c>
    </row>
    <row r="874" spans="1:9" x14ac:dyDescent="0.55000000000000004">
      <c r="A874" s="47" t="str">
        <f t="shared" si="13"/>
        <v>n6</v>
      </c>
      <c r="B874" s="47" t="s">
        <v>288</v>
      </c>
      <c r="C874" s="47" t="s">
        <v>253</v>
      </c>
      <c r="D874" s="47" t="s">
        <v>397</v>
      </c>
      <c r="E874">
        <v>139.22307551222431</v>
      </c>
      <c r="F874">
        <v>144.4381763126099</v>
      </c>
      <c r="G874">
        <v>162.90890332310516</v>
      </c>
      <c r="H874">
        <v>184.41112107159233</v>
      </c>
      <c r="I874">
        <v>163.22133546482863</v>
      </c>
    </row>
    <row r="875" spans="1:9" x14ac:dyDescent="0.55000000000000004">
      <c r="A875" s="47" t="str">
        <f t="shared" si="13"/>
        <v>n6</v>
      </c>
      <c r="B875" s="47" t="s">
        <v>289</v>
      </c>
      <c r="C875" s="47" t="s">
        <v>250</v>
      </c>
      <c r="D875" s="47" t="s">
        <v>396</v>
      </c>
      <c r="E875">
        <v>138.69259247478226</v>
      </c>
      <c r="F875">
        <v>131.69638139703031</v>
      </c>
      <c r="G875">
        <v>144.80659085634679</v>
      </c>
      <c r="H875">
        <v>177.38612114238356</v>
      </c>
      <c r="I875">
        <v>163.88732088315172</v>
      </c>
    </row>
    <row r="876" spans="1:9" x14ac:dyDescent="0.55000000000000004">
      <c r="A876" s="47" t="str">
        <f t="shared" si="13"/>
        <v>n6</v>
      </c>
      <c r="B876" s="47" t="s">
        <v>289</v>
      </c>
      <c r="C876" s="47" t="s">
        <v>250</v>
      </c>
      <c r="D876" s="47" t="s">
        <v>397</v>
      </c>
      <c r="E876">
        <v>139.41630173815628</v>
      </c>
      <c r="F876">
        <v>147.41395345987786</v>
      </c>
      <c r="G876">
        <v>163.83209668083333</v>
      </c>
      <c r="H876">
        <v>185.09888578525889</v>
      </c>
      <c r="I876">
        <v>166.97650724017058</v>
      </c>
    </row>
    <row r="877" spans="1:9" x14ac:dyDescent="0.55000000000000004">
      <c r="A877" s="47" t="str">
        <f t="shared" si="13"/>
        <v>n6</v>
      </c>
      <c r="B877" s="47" t="s">
        <v>289</v>
      </c>
      <c r="C877" s="47" t="s">
        <v>251</v>
      </c>
      <c r="D877" s="47" t="s">
        <v>396</v>
      </c>
      <c r="E877">
        <v>146.17110570016109</v>
      </c>
      <c r="F877">
        <v>135.58107656597184</v>
      </c>
      <c r="G877">
        <v>151.2275565645611</v>
      </c>
      <c r="H877">
        <v>178.82777198767917</v>
      </c>
      <c r="I877">
        <v>173.47636081572793</v>
      </c>
    </row>
    <row r="878" spans="1:9" x14ac:dyDescent="0.55000000000000004">
      <c r="A878" s="47" t="str">
        <f t="shared" si="13"/>
        <v>n6</v>
      </c>
      <c r="B878" s="47" t="s">
        <v>289</v>
      </c>
      <c r="C878" s="47" t="s">
        <v>251</v>
      </c>
      <c r="D878" s="47" t="s">
        <v>397</v>
      </c>
      <c r="E878">
        <v>148.86787410415127</v>
      </c>
      <c r="F878">
        <v>150.11805948665045</v>
      </c>
      <c r="G878">
        <v>174.98864689256871</v>
      </c>
      <c r="H878">
        <v>187.01841868585333</v>
      </c>
      <c r="I878">
        <v>176.26384891957349</v>
      </c>
    </row>
    <row r="879" spans="1:9" x14ac:dyDescent="0.55000000000000004">
      <c r="A879" s="47" t="str">
        <f t="shared" si="13"/>
        <v>n6</v>
      </c>
      <c r="B879" s="47" t="s">
        <v>289</v>
      </c>
      <c r="C879" s="47" t="s">
        <v>252</v>
      </c>
      <c r="D879" s="47" t="s">
        <v>396</v>
      </c>
      <c r="E879">
        <v>153.15276281536936</v>
      </c>
      <c r="F879">
        <v>140.46332458425917</v>
      </c>
      <c r="G879">
        <v>156.33721024759285</v>
      </c>
      <c r="H879">
        <v>183.84242063743989</v>
      </c>
      <c r="I879">
        <v>176.53754427074153</v>
      </c>
    </row>
    <row r="880" spans="1:9" x14ac:dyDescent="0.55000000000000004">
      <c r="A880" s="47" t="str">
        <f t="shared" si="13"/>
        <v>n6</v>
      </c>
      <c r="B880" s="47" t="s">
        <v>289</v>
      </c>
      <c r="C880" s="47" t="s">
        <v>252</v>
      </c>
      <c r="D880" s="47" t="s">
        <v>397</v>
      </c>
      <c r="E880">
        <v>153.1169900994982</v>
      </c>
      <c r="F880">
        <v>153.35243509593343</v>
      </c>
      <c r="G880">
        <v>181.01664521641706</v>
      </c>
      <c r="H880">
        <v>192.40011596081212</v>
      </c>
      <c r="I880">
        <v>179.83093273290976</v>
      </c>
    </row>
    <row r="881" spans="1:9" x14ac:dyDescent="0.55000000000000004">
      <c r="A881" s="47" t="str">
        <f t="shared" si="13"/>
        <v>n6</v>
      </c>
      <c r="B881" s="47" t="s">
        <v>289</v>
      </c>
      <c r="C881" s="47" t="s">
        <v>253</v>
      </c>
      <c r="D881" s="47" t="s">
        <v>396</v>
      </c>
      <c r="E881">
        <v>142.12598485877663</v>
      </c>
      <c r="F881">
        <v>136.43140049065732</v>
      </c>
      <c r="G881">
        <v>150.13254414461056</v>
      </c>
      <c r="H881">
        <v>182.36834102242898</v>
      </c>
      <c r="I881">
        <v>165.81121612225462</v>
      </c>
    </row>
    <row r="882" spans="1:9" x14ac:dyDescent="0.55000000000000004">
      <c r="A882" s="47" t="str">
        <f t="shared" si="13"/>
        <v>n6</v>
      </c>
      <c r="B882" s="47" t="s">
        <v>289</v>
      </c>
      <c r="C882" s="47" t="s">
        <v>253</v>
      </c>
      <c r="D882" s="47" t="s">
        <v>397</v>
      </c>
      <c r="E882">
        <v>142.17450673032837</v>
      </c>
      <c r="F882">
        <v>147.54467634289139</v>
      </c>
      <c r="G882">
        <v>166.26141176647974</v>
      </c>
      <c r="H882">
        <v>188.28590711271002</v>
      </c>
      <c r="I882">
        <v>166.6087501681186</v>
      </c>
    </row>
    <row r="883" spans="1:9" x14ac:dyDescent="0.55000000000000004">
      <c r="A883" s="47" t="str">
        <f t="shared" si="13"/>
        <v>n6</v>
      </c>
      <c r="B883" s="47" t="s">
        <v>290</v>
      </c>
      <c r="C883" s="47" t="s">
        <v>250</v>
      </c>
      <c r="D883" s="47" t="s">
        <v>396</v>
      </c>
      <c r="E883">
        <v>141.90465520851706</v>
      </c>
      <c r="F883">
        <v>134.59181731555452</v>
      </c>
      <c r="G883">
        <v>148.09901836692768</v>
      </c>
      <c r="H883">
        <v>181.28664252739276</v>
      </c>
      <c r="I883">
        <v>167.61274659951721</v>
      </c>
    </row>
    <row r="884" spans="1:9" x14ac:dyDescent="0.55000000000000004">
      <c r="A884" s="47" t="str">
        <f t="shared" si="13"/>
        <v>n6</v>
      </c>
      <c r="B884" s="47" t="s">
        <v>290</v>
      </c>
      <c r="C884" s="47" t="s">
        <v>250</v>
      </c>
      <c r="D884" s="47" t="s">
        <v>397</v>
      </c>
      <c r="E884">
        <v>142.43702468451312</v>
      </c>
      <c r="F884">
        <v>150.2932105537333</v>
      </c>
      <c r="G884">
        <v>166.98897499820129</v>
      </c>
      <c r="H884">
        <v>188.93397869549375</v>
      </c>
      <c r="I884">
        <v>170.49951725155481</v>
      </c>
    </row>
    <row r="885" spans="1:9" x14ac:dyDescent="0.55000000000000004">
      <c r="A885" s="47" t="str">
        <f t="shared" si="13"/>
        <v>n6</v>
      </c>
      <c r="B885" s="47" t="s">
        <v>290</v>
      </c>
      <c r="C885" s="47" t="s">
        <v>251</v>
      </c>
      <c r="D885" s="47" t="s">
        <v>396</v>
      </c>
      <c r="E885">
        <v>149.36626572261608</v>
      </c>
      <c r="F885">
        <v>138.54474871971223</v>
      </c>
      <c r="G885">
        <v>154.53324574789269</v>
      </c>
      <c r="H885">
        <v>182.73677537944252</v>
      </c>
      <c r="I885">
        <v>177.26838749750175</v>
      </c>
    </row>
    <row r="886" spans="1:9" x14ac:dyDescent="0.55000000000000004">
      <c r="A886" s="47" t="str">
        <f t="shared" si="13"/>
        <v>n6</v>
      </c>
      <c r="B886" s="47" t="s">
        <v>290</v>
      </c>
      <c r="C886" s="47" t="s">
        <v>251</v>
      </c>
      <c r="D886" s="47" t="s">
        <v>397</v>
      </c>
      <c r="E886">
        <v>152.37133840757593</v>
      </c>
      <c r="F886">
        <v>153.79732475575778</v>
      </c>
      <c r="G886">
        <v>179.49343515691461</v>
      </c>
      <c r="H886">
        <v>191.38423949517397</v>
      </c>
      <c r="I886">
        <v>180.43920145451983</v>
      </c>
    </row>
    <row r="887" spans="1:9" x14ac:dyDescent="0.55000000000000004">
      <c r="A887" s="47" t="str">
        <f t="shared" si="13"/>
        <v>n6</v>
      </c>
      <c r="B887" s="47" t="s">
        <v>290</v>
      </c>
      <c r="C887" s="47" t="s">
        <v>252</v>
      </c>
      <c r="D887" s="47" t="s">
        <v>396</v>
      </c>
      <c r="E887">
        <v>156.3234421086498</v>
      </c>
      <c r="F887">
        <v>143.45245259823855</v>
      </c>
      <c r="G887">
        <v>159.70174249111966</v>
      </c>
      <c r="H887">
        <v>188.07889796741927</v>
      </c>
      <c r="I887">
        <v>180.30076110556877</v>
      </c>
    </row>
    <row r="888" spans="1:9" x14ac:dyDescent="0.55000000000000004">
      <c r="A888" s="47" t="str">
        <f t="shared" si="13"/>
        <v>n6</v>
      </c>
      <c r="B888" s="47" t="s">
        <v>290</v>
      </c>
      <c r="C888" s="47" t="s">
        <v>252</v>
      </c>
      <c r="D888" s="47" t="s">
        <v>397</v>
      </c>
      <c r="E888">
        <v>156.46760998589215</v>
      </c>
      <c r="F888">
        <v>156.74423101223857</v>
      </c>
      <c r="G888">
        <v>185.00057311691887</v>
      </c>
      <c r="H888">
        <v>196.66466058053823</v>
      </c>
      <c r="I888">
        <v>183.76195868138589</v>
      </c>
    </row>
    <row r="889" spans="1:9" x14ac:dyDescent="0.55000000000000004">
      <c r="A889" s="47" t="str">
        <f t="shared" si="13"/>
        <v>n6</v>
      </c>
      <c r="B889" s="47" t="s">
        <v>290</v>
      </c>
      <c r="C889" s="47" t="s">
        <v>253</v>
      </c>
      <c r="D889" s="47" t="s">
        <v>396</v>
      </c>
      <c r="E889">
        <v>144.69679574238805</v>
      </c>
      <c r="F889">
        <v>139.23072424875676</v>
      </c>
      <c r="G889">
        <v>153.12262723450783</v>
      </c>
      <c r="H889">
        <v>186.01341729866499</v>
      </c>
      <c r="I889">
        <v>169.08826136253322</v>
      </c>
    </row>
    <row r="890" spans="1:9" x14ac:dyDescent="0.55000000000000004">
      <c r="A890" s="47" t="str">
        <f t="shared" si="13"/>
        <v>n6</v>
      </c>
      <c r="B890" s="47" t="s">
        <v>290</v>
      </c>
      <c r="C890" s="47" t="s">
        <v>253</v>
      </c>
      <c r="D890" s="47" t="s">
        <v>397</v>
      </c>
      <c r="E890">
        <v>145.28230493669102</v>
      </c>
      <c r="F890">
        <v>150.7698613007442</v>
      </c>
      <c r="G890">
        <v>169.89572658956726</v>
      </c>
      <c r="H890">
        <v>192.40165625695107</v>
      </c>
      <c r="I890">
        <v>170.2506574751643</v>
      </c>
    </row>
    <row r="891" spans="1:9" x14ac:dyDescent="0.55000000000000004">
      <c r="A891" s="47" t="str">
        <f t="shared" si="13"/>
        <v>n6</v>
      </c>
      <c r="B891" s="47" t="s">
        <v>291</v>
      </c>
      <c r="C891" s="47" t="s">
        <v>250</v>
      </c>
      <c r="D891" s="47" t="s">
        <v>396</v>
      </c>
      <c r="E891">
        <v>144.62908943140451</v>
      </c>
      <c r="F891">
        <v>137.21478900674828</v>
      </c>
      <c r="G891">
        <v>151.13383908456191</v>
      </c>
      <c r="H891">
        <v>184.75501772431494</v>
      </c>
      <c r="I891">
        <v>171.00983660297561</v>
      </c>
    </row>
    <row r="892" spans="1:9" x14ac:dyDescent="0.55000000000000004">
      <c r="A892" s="47" t="str">
        <f t="shared" si="13"/>
        <v>n6</v>
      </c>
      <c r="B892" s="47" t="s">
        <v>291</v>
      </c>
      <c r="C892" s="47" t="s">
        <v>250</v>
      </c>
      <c r="D892" s="47" t="s">
        <v>397</v>
      </c>
      <c r="E892">
        <v>145.28462613762213</v>
      </c>
      <c r="F892">
        <v>153.29787289986953</v>
      </c>
      <c r="G892">
        <v>170.32741912051637</v>
      </c>
      <c r="H892">
        <v>192.71114740192104</v>
      </c>
      <c r="I892">
        <v>173.9081441458282</v>
      </c>
    </row>
    <row r="893" spans="1:9" x14ac:dyDescent="0.55000000000000004">
      <c r="A893" s="47" t="str">
        <f t="shared" si="13"/>
        <v>n6</v>
      </c>
      <c r="B893" s="47" t="s">
        <v>291</v>
      </c>
      <c r="C893" s="47" t="s">
        <v>251</v>
      </c>
      <c r="D893" s="47" t="s">
        <v>396</v>
      </c>
      <c r="E893">
        <v>152.98192756557216</v>
      </c>
      <c r="F893">
        <v>141.77593900821785</v>
      </c>
      <c r="G893">
        <v>158.10961331252426</v>
      </c>
      <c r="H893">
        <v>186.51856828495517</v>
      </c>
      <c r="I893">
        <v>181.28764619910885</v>
      </c>
    </row>
    <row r="894" spans="1:9" x14ac:dyDescent="0.55000000000000004">
      <c r="A894" s="47" t="str">
        <f t="shared" si="13"/>
        <v>n6</v>
      </c>
      <c r="B894" s="47" t="s">
        <v>291</v>
      </c>
      <c r="C894" s="47" t="s">
        <v>251</v>
      </c>
      <c r="D894" s="47" t="s">
        <v>397</v>
      </c>
      <c r="E894">
        <v>155.41754669241351</v>
      </c>
      <c r="F894">
        <v>156.87204136422955</v>
      </c>
      <c r="G894">
        <v>183.08186848672102</v>
      </c>
      <c r="H894">
        <v>195.21039382334621</v>
      </c>
      <c r="I894">
        <v>184.04654254717317</v>
      </c>
    </row>
    <row r="895" spans="1:9" x14ac:dyDescent="0.55000000000000004">
      <c r="A895" s="47" t="str">
        <f t="shared" si="13"/>
        <v>n6</v>
      </c>
      <c r="B895" s="47" t="s">
        <v>291</v>
      </c>
      <c r="C895" s="47" t="s">
        <v>252</v>
      </c>
      <c r="D895" s="47" t="s">
        <v>396</v>
      </c>
      <c r="E895">
        <v>159.51030168607758</v>
      </c>
      <c r="F895">
        <v>146.50590901693451</v>
      </c>
      <c r="G895">
        <v>162.95153906753382</v>
      </c>
      <c r="H895">
        <v>192.19208231349501</v>
      </c>
      <c r="I895">
        <v>183.76402411607575</v>
      </c>
    </row>
    <row r="896" spans="1:9" x14ac:dyDescent="0.55000000000000004">
      <c r="A896" s="47" t="str">
        <f t="shared" si="13"/>
        <v>n6</v>
      </c>
      <c r="B896" s="47" t="s">
        <v>291</v>
      </c>
      <c r="C896" s="47" t="s">
        <v>252</v>
      </c>
      <c r="D896" s="47" t="s">
        <v>397</v>
      </c>
      <c r="E896">
        <v>159.59571094522627</v>
      </c>
      <c r="F896">
        <v>159.87786218001625</v>
      </c>
      <c r="G896">
        <v>188.69910516643745</v>
      </c>
      <c r="H896">
        <v>200.59638110393965</v>
      </c>
      <c r="I896">
        <v>187.43572834714729</v>
      </c>
    </row>
    <row r="897" spans="1:9" x14ac:dyDescent="0.55000000000000004">
      <c r="A897" s="47" t="str">
        <f t="shared" si="13"/>
        <v>n6</v>
      </c>
      <c r="B897" s="47" t="s">
        <v>291</v>
      </c>
      <c r="C897" s="47" t="s">
        <v>253</v>
      </c>
      <c r="D897" s="47" t="s">
        <v>396</v>
      </c>
      <c r="E897">
        <v>147.20764523889301</v>
      </c>
      <c r="F897">
        <v>141.72284603392939</v>
      </c>
      <c r="G897">
        <v>155.87983480425353</v>
      </c>
      <c r="H897">
        <v>189.48334738887127</v>
      </c>
      <c r="I897">
        <v>172.14849128369724</v>
      </c>
    </row>
    <row r="898" spans="1:9" x14ac:dyDescent="0.55000000000000004">
      <c r="A898" s="47" t="str">
        <f t="shared" si="13"/>
        <v>n6</v>
      </c>
      <c r="B898" s="47" t="s">
        <v>291</v>
      </c>
      <c r="C898" s="47" t="s">
        <v>253</v>
      </c>
      <c r="D898" s="47" t="s">
        <v>397</v>
      </c>
      <c r="E898">
        <v>148.10943723267718</v>
      </c>
      <c r="F898">
        <v>153.53917505036003</v>
      </c>
      <c r="G898">
        <v>172.98077482236698</v>
      </c>
      <c r="H898">
        <v>196.11978858657776</v>
      </c>
      <c r="I898">
        <v>173.57895566601672</v>
      </c>
    </row>
    <row r="899" spans="1:9" x14ac:dyDescent="0.55000000000000004">
      <c r="A899" s="47" t="str">
        <f t="shared" si="13"/>
        <v>n6</v>
      </c>
      <c r="B899" s="47" t="s">
        <v>292</v>
      </c>
      <c r="C899" s="47" t="s">
        <v>250</v>
      </c>
      <c r="D899" s="47" t="s">
        <v>396</v>
      </c>
      <c r="E899">
        <v>147.68745916437413</v>
      </c>
      <c r="F899">
        <v>140.01963586172542</v>
      </c>
      <c r="G899">
        <v>154.20665594337464</v>
      </c>
      <c r="H899">
        <v>188.38506302331325</v>
      </c>
      <c r="I899">
        <v>174.69908990259702</v>
      </c>
    </row>
    <row r="900" spans="1:9" x14ac:dyDescent="0.55000000000000004">
      <c r="A900" s="47" t="str">
        <f t="shared" si="13"/>
        <v>n6</v>
      </c>
      <c r="B900" s="47" t="s">
        <v>292</v>
      </c>
      <c r="C900" s="47" t="s">
        <v>250</v>
      </c>
      <c r="D900" s="47" t="s">
        <v>397</v>
      </c>
      <c r="E900">
        <v>148.14714611673958</v>
      </c>
      <c r="F900">
        <v>156.28890140327599</v>
      </c>
      <c r="G900">
        <v>173.68470614961379</v>
      </c>
      <c r="H900">
        <v>196.46138713439106</v>
      </c>
      <c r="I900">
        <v>177.37815849565206</v>
      </c>
    </row>
    <row r="901" spans="1:9" x14ac:dyDescent="0.55000000000000004">
      <c r="A901" s="47" t="str">
        <f t="shared" ref="A901:A962" si="14">A900</f>
        <v>n6</v>
      </c>
      <c r="B901" s="47" t="s">
        <v>292</v>
      </c>
      <c r="C901" s="47" t="s">
        <v>251</v>
      </c>
      <c r="D901" s="47" t="s">
        <v>396</v>
      </c>
      <c r="E901">
        <v>156.38681182355779</v>
      </c>
      <c r="F901">
        <v>144.80106770932531</v>
      </c>
      <c r="G901">
        <v>161.55438500828836</v>
      </c>
      <c r="H901">
        <v>190.27408741461812</v>
      </c>
      <c r="I901">
        <v>185.2099035084471</v>
      </c>
    </row>
    <row r="902" spans="1:9" x14ac:dyDescent="0.55000000000000004">
      <c r="A902" s="47" t="str">
        <f t="shared" si="14"/>
        <v>n6</v>
      </c>
      <c r="B902" s="47" t="s">
        <v>292</v>
      </c>
      <c r="C902" s="47" t="s">
        <v>251</v>
      </c>
      <c r="D902" s="47" t="s">
        <v>397</v>
      </c>
      <c r="E902">
        <v>158.49421706009946</v>
      </c>
      <c r="F902">
        <v>159.97750513878603</v>
      </c>
      <c r="G902">
        <v>186.70618614982544</v>
      </c>
      <c r="H902">
        <v>199.07480969480011</v>
      </c>
      <c r="I902">
        <v>187.68995705075307</v>
      </c>
    </row>
    <row r="903" spans="1:9" x14ac:dyDescent="0.55000000000000004">
      <c r="A903" s="47" t="str">
        <f t="shared" si="14"/>
        <v>n6</v>
      </c>
      <c r="B903" s="47" t="s">
        <v>292</v>
      </c>
      <c r="C903" s="47" t="s">
        <v>252</v>
      </c>
      <c r="D903" s="47" t="s">
        <v>396</v>
      </c>
      <c r="E903">
        <v>162.67825998395233</v>
      </c>
      <c r="F903">
        <v>149.4510069582584</v>
      </c>
      <c r="G903">
        <v>166.20548448603324</v>
      </c>
      <c r="H903">
        <v>196.2471172233391</v>
      </c>
      <c r="I903">
        <v>187.30347194212254</v>
      </c>
    </row>
    <row r="904" spans="1:9" x14ac:dyDescent="0.55000000000000004">
      <c r="A904" s="47" t="str">
        <f t="shared" si="14"/>
        <v>n6</v>
      </c>
      <c r="B904" s="47" t="s">
        <v>292</v>
      </c>
      <c r="C904" s="47" t="s">
        <v>252</v>
      </c>
      <c r="D904" s="47" t="s">
        <v>397</v>
      </c>
      <c r="E904">
        <v>162.73807622491449</v>
      </c>
      <c r="F904">
        <v>162.79680590238627</v>
      </c>
      <c r="G904">
        <v>191.99638017301777</v>
      </c>
      <c r="H904">
        <v>204.50919867357621</v>
      </c>
      <c r="I904">
        <v>190.99490258434065</v>
      </c>
    </row>
    <row r="905" spans="1:9" x14ac:dyDescent="0.55000000000000004">
      <c r="A905" s="47" t="str">
        <f t="shared" si="14"/>
        <v>n6</v>
      </c>
      <c r="B905" s="47" t="s">
        <v>292</v>
      </c>
      <c r="C905" s="47" t="s">
        <v>253</v>
      </c>
      <c r="D905" s="47" t="s">
        <v>396</v>
      </c>
      <c r="E905">
        <v>150.12179109720901</v>
      </c>
      <c r="F905">
        <v>144.52841393856028</v>
      </c>
      <c r="G905">
        <v>158.96565670061369</v>
      </c>
      <c r="H905">
        <v>193.23438974212019</v>
      </c>
      <c r="I905">
        <v>175.55637008017965</v>
      </c>
    </row>
    <row r="906" spans="1:9" x14ac:dyDescent="0.55000000000000004">
      <c r="A906" s="47" t="str">
        <f t="shared" si="14"/>
        <v>n6</v>
      </c>
      <c r="B906" s="47" t="s">
        <v>292</v>
      </c>
      <c r="C906" s="47" t="s">
        <v>253</v>
      </c>
      <c r="D906" s="47" t="s">
        <v>397</v>
      </c>
      <c r="E906">
        <v>150.85730863732402</v>
      </c>
      <c r="F906">
        <v>156.74205055836873</v>
      </c>
      <c r="G906">
        <v>176.54064436080336</v>
      </c>
      <c r="H906">
        <v>199.98309082988618</v>
      </c>
      <c r="I906">
        <v>176.93932599114399</v>
      </c>
    </row>
    <row r="907" spans="1:9" x14ac:dyDescent="0.55000000000000004">
      <c r="A907" s="47" t="str">
        <f t="shared" si="14"/>
        <v>n6</v>
      </c>
      <c r="B907" s="47" t="s">
        <v>293</v>
      </c>
      <c r="C907" s="47" t="s">
        <v>250</v>
      </c>
      <c r="D907" s="47" t="s">
        <v>396</v>
      </c>
      <c r="E907">
        <v>151.57621217331501</v>
      </c>
      <c r="F907">
        <v>143.70648769971433</v>
      </c>
      <c r="G907">
        <v>158.26706568088036</v>
      </c>
      <c r="H907">
        <v>193.34542312982757</v>
      </c>
      <c r="I907">
        <v>179.29908515853708</v>
      </c>
    </row>
    <row r="908" spans="1:9" x14ac:dyDescent="0.55000000000000004">
      <c r="A908" s="47" t="str">
        <f t="shared" si="14"/>
        <v>n6</v>
      </c>
      <c r="B908" s="47" t="s">
        <v>293</v>
      </c>
      <c r="C908" s="47" t="s">
        <v>250</v>
      </c>
      <c r="D908" s="47" t="s">
        <v>397</v>
      </c>
      <c r="E908">
        <v>152.16172984722371</v>
      </c>
      <c r="F908">
        <v>160.09195617218637</v>
      </c>
      <c r="G908">
        <v>177.8926960653194</v>
      </c>
      <c r="H908">
        <v>201.42810588767802</v>
      </c>
      <c r="I908">
        <v>182.09260801149793</v>
      </c>
    </row>
    <row r="909" spans="1:9" x14ac:dyDescent="0.55000000000000004">
      <c r="A909" s="47" t="str">
        <f t="shared" si="14"/>
        <v>n6</v>
      </c>
      <c r="B909" s="47" t="s">
        <v>293</v>
      </c>
      <c r="C909" s="47" t="s">
        <v>251</v>
      </c>
      <c r="D909" s="47" t="s">
        <v>396</v>
      </c>
      <c r="E909">
        <v>160.50462716467396</v>
      </c>
      <c r="F909">
        <v>148.61381925193103</v>
      </c>
      <c r="G909">
        <v>165.80826752724582</v>
      </c>
      <c r="H909">
        <v>195.28418735230844</v>
      </c>
      <c r="I909">
        <v>190.0866586075548</v>
      </c>
    </row>
    <row r="910" spans="1:9" x14ac:dyDescent="0.55000000000000004">
      <c r="A910" s="47" t="str">
        <f t="shared" si="14"/>
        <v>n6</v>
      </c>
      <c r="B910" s="47" t="s">
        <v>293</v>
      </c>
      <c r="C910" s="47" t="s">
        <v>251</v>
      </c>
      <c r="D910" s="47" t="s">
        <v>397</v>
      </c>
      <c r="E910">
        <v>162.75890365393434</v>
      </c>
      <c r="F910">
        <v>164.51058330335417</v>
      </c>
      <c r="G910">
        <v>192.36972548090151</v>
      </c>
      <c r="H910">
        <v>204.64300270870811</v>
      </c>
      <c r="I910">
        <v>192.85517510669072</v>
      </c>
    </row>
    <row r="911" spans="1:9" x14ac:dyDescent="0.55000000000000004">
      <c r="A911" s="47" t="str">
        <f t="shared" si="14"/>
        <v>n6</v>
      </c>
      <c r="B911" s="47" t="s">
        <v>293</v>
      </c>
      <c r="C911" s="47" t="s">
        <v>252</v>
      </c>
      <c r="D911" s="47" t="s">
        <v>396</v>
      </c>
      <c r="E911">
        <v>166.96173521320497</v>
      </c>
      <c r="F911">
        <v>153.38619587874302</v>
      </c>
      <c r="G911">
        <v>170.58183493281135</v>
      </c>
      <c r="H911">
        <v>201.41449278735939</v>
      </c>
      <c r="I911">
        <v>192.23535271399851</v>
      </c>
    </row>
    <row r="912" spans="1:9" x14ac:dyDescent="0.55000000000000004">
      <c r="A912" s="47" t="str">
        <f t="shared" si="14"/>
        <v>n6</v>
      </c>
      <c r="B912" s="47" t="s">
        <v>293</v>
      </c>
      <c r="C912" s="47" t="s">
        <v>252</v>
      </c>
      <c r="D912" s="47" t="s">
        <v>397</v>
      </c>
      <c r="E912">
        <v>166.93405748270533</v>
      </c>
      <c r="F912">
        <v>167.04737677721181</v>
      </c>
      <c r="G912">
        <v>196.9439867651194</v>
      </c>
      <c r="H912">
        <v>209.97439010636316</v>
      </c>
      <c r="I912">
        <v>195.95829413516338</v>
      </c>
    </row>
    <row r="913" spans="1:9" x14ac:dyDescent="0.55000000000000004">
      <c r="A913" s="47" t="str">
        <f t="shared" si="14"/>
        <v>n6</v>
      </c>
      <c r="B913" s="47" t="s">
        <v>293</v>
      </c>
      <c r="C913" s="47" t="s">
        <v>253</v>
      </c>
      <c r="D913" s="47" t="s">
        <v>396</v>
      </c>
      <c r="E913">
        <v>154.07464240997427</v>
      </c>
      <c r="F913">
        <v>148.33398624484184</v>
      </c>
      <c r="G913">
        <v>163.151375510528</v>
      </c>
      <c r="H913">
        <v>198.32243729058655</v>
      </c>
      <c r="I913">
        <v>180.17893834867562</v>
      </c>
    </row>
    <row r="914" spans="1:9" x14ac:dyDescent="0.55000000000000004">
      <c r="A914" s="47" t="str">
        <f t="shared" si="14"/>
        <v>n6</v>
      </c>
      <c r="B914" s="47" t="s">
        <v>293</v>
      </c>
      <c r="C914" s="47" t="s">
        <v>253</v>
      </c>
      <c r="D914" s="47" t="s">
        <v>397</v>
      </c>
      <c r="E914">
        <v>154.70998272896296</v>
      </c>
      <c r="F914">
        <v>160.8566503461463</v>
      </c>
      <c r="G914">
        <v>180.83227391780161</v>
      </c>
      <c r="H914">
        <v>205.01622679232742</v>
      </c>
      <c r="I914">
        <v>181.36132494722153</v>
      </c>
    </row>
    <row r="915" spans="1:9" x14ac:dyDescent="0.55000000000000004">
      <c r="A915" s="47" t="str">
        <f t="shared" si="14"/>
        <v>n6</v>
      </c>
      <c r="B915" s="47" t="s">
        <v>294</v>
      </c>
      <c r="C915" s="47" t="s">
        <v>250</v>
      </c>
      <c r="D915" s="47" t="s">
        <v>396</v>
      </c>
      <c r="E915">
        <v>155.43658012379649</v>
      </c>
      <c r="F915">
        <v>147.36642821041869</v>
      </c>
      <c r="G915">
        <v>162.29783739110505</v>
      </c>
      <c r="H915">
        <v>198.26957622826512</v>
      </c>
      <c r="I915">
        <v>183.86550380676948</v>
      </c>
    </row>
    <row r="916" spans="1:9" x14ac:dyDescent="0.55000000000000004">
      <c r="A916" s="47" t="str">
        <f t="shared" si="14"/>
        <v>n6</v>
      </c>
      <c r="B916" s="47" t="s">
        <v>294</v>
      </c>
      <c r="C916" s="47" t="s">
        <v>250</v>
      </c>
      <c r="D916" s="47" t="s">
        <v>397</v>
      </c>
      <c r="E916">
        <v>156.11895961883323</v>
      </c>
      <c r="F916">
        <v>164.04460648632124</v>
      </c>
      <c r="G916">
        <v>182.61679206955174</v>
      </c>
      <c r="H916">
        <v>206.53787892388428</v>
      </c>
      <c r="I916">
        <v>186.80185598749108</v>
      </c>
    </row>
    <row r="917" spans="1:9" x14ac:dyDescent="0.55000000000000004">
      <c r="A917" s="47" t="str">
        <f t="shared" si="14"/>
        <v>n6</v>
      </c>
      <c r="B917" s="47" t="s">
        <v>294</v>
      </c>
      <c r="C917" s="47" t="s">
        <v>251</v>
      </c>
      <c r="D917" s="47" t="s">
        <v>396</v>
      </c>
      <c r="E917">
        <v>164.59238545950461</v>
      </c>
      <c r="F917">
        <v>152.39874049130606</v>
      </c>
      <c r="G917">
        <v>170.0310998088386</v>
      </c>
      <c r="H917">
        <v>200.25771721746085</v>
      </c>
      <c r="I917">
        <v>194.92781695411423</v>
      </c>
    </row>
    <row r="918" spans="1:9" x14ac:dyDescent="0.55000000000000004">
      <c r="A918" s="47" t="str">
        <f t="shared" si="14"/>
        <v>n6</v>
      </c>
      <c r="B918" s="47" t="s">
        <v>294</v>
      </c>
      <c r="C918" s="47" t="s">
        <v>251</v>
      </c>
      <c r="D918" s="47" t="s">
        <v>397</v>
      </c>
      <c r="E918">
        <v>167.10958180110279</v>
      </c>
      <c r="F918">
        <v>168.94078809438162</v>
      </c>
      <c r="G918">
        <v>197.45669972955244</v>
      </c>
      <c r="H918">
        <v>209.94027137257672</v>
      </c>
      <c r="I918">
        <v>198.06949579750531</v>
      </c>
    </row>
    <row r="919" spans="1:9" x14ac:dyDescent="0.55000000000000004">
      <c r="A919" s="47" t="str">
        <f t="shared" si="14"/>
        <v>n6</v>
      </c>
      <c r="B919" s="47" t="s">
        <v>294</v>
      </c>
      <c r="C919" s="47" t="s">
        <v>252</v>
      </c>
      <c r="D919" s="47" t="s">
        <v>396</v>
      </c>
      <c r="E919">
        <v>171.21394419990833</v>
      </c>
      <c r="F919">
        <v>157.29266079250877</v>
      </c>
      <c r="G919">
        <v>174.9262412157444</v>
      </c>
      <c r="H919">
        <v>206.54415028156933</v>
      </c>
      <c r="I919">
        <v>197.13123435615279</v>
      </c>
    </row>
    <row r="920" spans="1:9" x14ac:dyDescent="0.55000000000000004">
      <c r="A920" s="47" t="str">
        <f t="shared" si="14"/>
        <v>n6</v>
      </c>
      <c r="B920" s="47" t="s">
        <v>294</v>
      </c>
      <c r="C920" s="47" t="s">
        <v>252</v>
      </c>
      <c r="D920" s="47" t="s">
        <v>397</v>
      </c>
      <c r="E920">
        <v>171.13706622762692</v>
      </c>
      <c r="F920">
        <v>171.22987672193926</v>
      </c>
      <c r="G920">
        <v>201.87892046548868</v>
      </c>
      <c r="H920">
        <v>215.51209270442536</v>
      </c>
      <c r="I920">
        <v>200.86569864007004</v>
      </c>
    </row>
    <row r="921" spans="1:9" x14ac:dyDescent="0.55000000000000004">
      <c r="A921" s="47" t="str">
        <f t="shared" si="14"/>
        <v>n6</v>
      </c>
      <c r="B921" s="47" t="s">
        <v>294</v>
      </c>
      <c r="C921" s="47" t="s">
        <v>253</v>
      </c>
      <c r="D921" s="47" t="s">
        <v>396</v>
      </c>
      <c r="E921">
        <v>157.99864079344928</v>
      </c>
      <c r="F921">
        <v>152.11178065107754</v>
      </c>
      <c r="G921">
        <v>167.30654162839915</v>
      </c>
      <c r="H921">
        <v>203.37334580585247</v>
      </c>
      <c r="I921">
        <v>184.76776524294905</v>
      </c>
    </row>
    <row r="922" spans="1:9" x14ac:dyDescent="0.55000000000000004">
      <c r="A922" s="47" t="str">
        <f t="shared" si="14"/>
        <v>n6</v>
      </c>
      <c r="B922" s="47" t="s">
        <v>294</v>
      </c>
      <c r="C922" s="47" t="s">
        <v>253</v>
      </c>
      <c r="D922" s="47" t="s">
        <v>397</v>
      </c>
      <c r="E922">
        <v>158.37191148599376</v>
      </c>
      <c r="F922">
        <v>164.8302749409234</v>
      </c>
      <c r="G922">
        <v>185.0847823739287</v>
      </c>
      <c r="H922">
        <v>209.96199284016311</v>
      </c>
      <c r="I922">
        <v>185.68415015567345</v>
      </c>
    </row>
    <row r="923" spans="1:9" x14ac:dyDescent="0.55000000000000004">
      <c r="A923" s="47" t="str">
        <f t="shared" si="14"/>
        <v>n6</v>
      </c>
      <c r="B923" s="47" t="s">
        <v>295</v>
      </c>
      <c r="C923" s="47" t="s">
        <v>250</v>
      </c>
      <c r="D923" s="47" t="s">
        <v>396</v>
      </c>
      <c r="E923">
        <v>159.35371819119669</v>
      </c>
      <c r="F923">
        <v>151.08019137569221</v>
      </c>
      <c r="G923">
        <v>166.38788515589181</v>
      </c>
      <c r="H923">
        <v>203.26614334285614</v>
      </c>
      <c r="I923">
        <v>188.49907567041706</v>
      </c>
    </row>
    <row r="924" spans="1:9" x14ac:dyDescent="0.55000000000000004">
      <c r="A924" s="47" t="str">
        <f t="shared" si="14"/>
        <v>n6</v>
      </c>
      <c r="B924" s="47" t="s">
        <v>295</v>
      </c>
      <c r="C924" s="47" t="s">
        <v>250</v>
      </c>
      <c r="D924" s="47" t="s">
        <v>397</v>
      </c>
      <c r="E924">
        <v>160.18277868249294</v>
      </c>
      <c r="F924">
        <v>168.21405152641108</v>
      </c>
      <c r="G924">
        <v>187.50864956831731</v>
      </c>
      <c r="H924">
        <v>211.79598071785472</v>
      </c>
      <c r="I924">
        <v>191.69621915685977</v>
      </c>
    </row>
    <row r="925" spans="1:9" x14ac:dyDescent="0.55000000000000004">
      <c r="A925" s="47" t="str">
        <f t="shared" si="14"/>
        <v>n6</v>
      </c>
      <c r="B925" s="47" t="s">
        <v>295</v>
      </c>
      <c r="C925" s="47" t="s">
        <v>251</v>
      </c>
      <c r="D925" s="47" t="s">
        <v>396</v>
      </c>
      <c r="E925">
        <v>168.74025784690627</v>
      </c>
      <c r="F925">
        <v>156.23932233714248</v>
      </c>
      <c r="G925">
        <v>174.3160325651607</v>
      </c>
      <c r="H925">
        <v>205.30438722768906</v>
      </c>
      <c r="I925">
        <v>199.84016880577016</v>
      </c>
    </row>
    <row r="926" spans="1:9" x14ac:dyDescent="0.55000000000000004">
      <c r="A926" s="47" t="str">
        <f t="shared" si="14"/>
        <v>n6</v>
      </c>
      <c r="B926" s="47" t="s">
        <v>295</v>
      </c>
      <c r="C926" s="47" t="s">
        <v>251</v>
      </c>
      <c r="D926" s="47" t="s">
        <v>397</v>
      </c>
      <c r="E926">
        <v>171.52508505825372</v>
      </c>
      <c r="F926">
        <v>173.35764991958527</v>
      </c>
      <c r="G926">
        <v>202.66001152625824</v>
      </c>
      <c r="H926">
        <v>215.35799273351444</v>
      </c>
      <c r="I926">
        <v>203.34014328007621</v>
      </c>
    </row>
    <row r="927" spans="1:9" x14ac:dyDescent="0.55000000000000004">
      <c r="A927" s="47" t="str">
        <f t="shared" si="14"/>
        <v>n6</v>
      </c>
      <c r="B927" s="47" t="s">
        <v>295</v>
      </c>
      <c r="C927" s="47" t="s">
        <v>252</v>
      </c>
      <c r="D927" s="47" t="s">
        <v>396</v>
      </c>
      <c r="E927">
        <v>175.52868567171026</v>
      </c>
      <c r="F927">
        <v>161.25657371971224</v>
      </c>
      <c r="G927">
        <v>179.33453582636758</v>
      </c>
      <c r="H927">
        <v>211.74924391539992</v>
      </c>
      <c r="I927">
        <v>202.09911425775056</v>
      </c>
    </row>
    <row r="928" spans="1:9" x14ac:dyDescent="0.55000000000000004">
      <c r="A928" s="47" t="str">
        <f t="shared" si="14"/>
        <v>n6</v>
      </c>
      <c r="B928" s="47" t="s">
        <v>295</v>
      </c>
      <c r="C928" s="47" t="s">
        <v>252</v>
      </c>
      <c r="D928" s="47" t="s">
        <v>397</v>
      </c>
      <c r="E928">
        <v>175.41748043128891</v>
      </c>
      <c r="F928">
        <v>175.58959056096359</v>
      </c>
      <c r="G928">
        <v>206.83154934059888</v>
      </c>
      <c r="H928">
        <v>220.89497908510566</v>
      </c>
      <c r="I928">
        <v>205.61876111064083</v>
      </c>
    </row>
    <row r="929" spans="1:9" x14ac:dyDescent="0.55000000000000004">
      <c r="A929" s="47" t="str">
        <f t="shared" si="14"/>
        <v>n6</v>
      </c>
      <c r="B929" s="47" t="s">
        <v>295</v>
      </c>
      <c r="C929" s="47" t="s">
        <v>253</v>
      </c>
      <c r="D929" s="47" t="s">
        <v>396</v>
      </c>
      <c r="E929">
        <v>161.9803450355048</v>
      </c>
      <c r="F929">
        <v>155.94513085740488</v>
      </c>
      <c r="G929">
        <v>171.52281313035661</v>
      </c>
      <c r="H929">
        <v>208.4985323875193</v>
      </c>
      <c r="I929">
        <v>189.42407488566761</v>
      </c>
    </row>
    <row r="930" spans="1:9" x14ac:dyDescent="0.55000000000000004">
      <c r="A930" s="47" t="str">
        <f t="shared" si="14"/>
        <v>n6</v>
      </c>
      <c r="B930" s="47" t="s">
        <v>295</v>
      </c>
      <c r="C930" s="47" t="s">
        <v>253</v>
      </c>
      <c r="D930" s="47" t="s">
        <v>397</v>
      </c>
      <c r="E930">
        <v>162.07672644317478</v>
      </c>
      <c r="F930">
        <v>168.8007123247981</v>
      </c>
      <c r="G930">
        <v>189.45340726321734</v>
      </c>
      <c r="H930">
        <v>215.16876697210174</v>
      </c>
      <c r="I930">
        <v>190.22056114156061</v>
      </c>
    </row>
    <row r="931" spans="1:9" x14ac:dyDescent="0.55000000000000004">
      <c r="A931" s="47" t="str">
        <f t="shared" si="14"/>
        <v>n6</v>
      </c>
      <c r="B931" s="47" t="s">
        <v>296</v>
      </c>
      <c r="C931" s="47" t="s">
        <v>250</v>
      </c>
      <c r="D931" s="47" t="s">
        <v>396</v>
      </c>
      <c r="E931">
        <v>163.32762637551585</v>
      </c>
      <c r="F931">
        <v>154.84777719553489</v>
      </c>
      <c r="G931">
        <v>170.53720897524076</v>
      </c>
      <c r="H931">
        <v>208.33512447360073</v>
      </c>
      <c r="I931">
        <v>193.19980074947983</v>
      </c>
    </row>
    <row r="932" spans="1:9" x14ac:dyDescent="0.55000000000000004">
      <c r="A932" s="47" t="str">
        <f t="shared" si="14"/>
        <v>n6</v>
      </c>
      <c r="B932" s="47" t="s">
        <v>296</v>
      </c>
      <c r="C932" s="47" t="s">
        <v>250</v>
      </c>
      <c r="D932" s="47" t="s">
        <v>397</v>
      </c>
      <c r="E932">
        <v>164.3569082259373</v>
      </c>
      <c r="F932">
        <v>172.38608126997147</v>
      </c>
      <c r="G932">
        <v>192.31190199306951</v>
      </c>
      <c r="H932">
        <v>217.05945918045126</v>
      </c>
      <c r="I932">
        <v>196.63097786154319</v>
      </c>
    </row>
    <row r="933" spans="1:9" x14ac:dyDescent="0.55000000000000004">
      <c r="A933" s="47" t="str">
        <f t="shared" si="14"/>
        <v>n6</v>
      </c>
      <c r="B933" s="47" t="s">
        <v>296</v>
      </c>
      <c r="C933" s="47" t="s">
        <v>251</v>
      </c>
      <c r="D933" s="47" t="s">
        <v>396</v>
      </c>
      <c r="E933">
        <v>172.94824432687903</v>
      </c>
      <c r="F933">
        <v>160.13556478944031</v>
      </c>
      <c r="G933">
        <v>178.66306579621207</v>
      </c>
      <c r="H933">
        <v>210.42419738299304</v>
      </c>
      <c r="I933">
        <v>204.82371416252252</v>
      </c>
    </row>
    <row r="934" spans="1:9" x14ac:dyDescent="0.55000000000000004">
      <c r="A934" s="47" t="str">
        <f t="shared" si="14"/>
        <v>n6</v>
      </c>
      <c r="B934" s="47" t="s">
        <v>296</v>
      </c>
      <c r="C934" s="47" t="s">
        <v>251</v>
      </c>
      <c r="D934" s="47" t="s">
        <v>397</v>
      </c>
      <c r="E934">
        <v>176.01779385744015</v>
      </c>
      <c r="F934">
        <v>177.78428653687439</v>
      </c>
      <c r="G934">
        <v>208.06305076521002</v>
      </c>
      <c r="H934">
        <v>220.96308548513389</v>
      </c>
      <c r="I934">
        <v>208.82726366945298</v>
      </c>
    </row>
    <row r="935" spans="1:9" x14ac:dyDescent="0.55000000000000004">
      <c r="A935" s="47" t="str">
        <f t="shared" si="14"/>
        <v>n6</v>
      </c>
      <c r="B935" s="47" t="s">
        <v>296</v>
      </c>
      <c r="C935" s="47" t="s">
        <v>252</v>
      </c>
      <c r="D935" s="47" t="s">
        <v>396</v>
      </c>
      <c r="E935">
        <v>179.90595962861073</v>
      </c>
      <c r="F935">
        <v>165.27793466035342</v>
      </c>
      <c r="G935">
        <v>183.80671876468102</v>
      </c>
      <c r="H935">
        <v>217.02977368885126</v>
      </c>
      <c r="I935">
        <v>207.1389924187917</v>
      </c>
    </row>
    <row r="936" spans="1:9" x14ac:dyDescent="0.55000000000000004">
      <c r="A936" s="47" t="str">
        <f t="shared" si="14"/>
        <v>n6</v>
      </c>
      <c r="B936" s="47" t="s">
        <v>296</v>
      </c>
      <c r="C936" s="47" t="s">
        <v>252</v>
      </c>
      <c r="D936" s="47" t="s">
        <v>397</v>
      </c>
      <c r="E936">
        <v>179.59468966599655</v>
      </c>
      <c r="F936">
        <v>179.98276218230876</v>
      </c>
      <c r="G936">
        <v>211.72549998857266</v>
      </c>
      <c r="H936">
        <v>226.32238709836707</v>
      </c>
      <c r="I936">
        <v>210.37064672944661</v>
      </c>
    </row>
    <row r="937" spans="1:9" x14ac:dyDescent="0.55000000000000004">
      <c r="A937" s="47" t="str">
        <f t="shared" si="14"/>
        <v>n6</v>
      </c>
      <c r="B937" s="47" t="s">
        <v>296</v>
      </c>
      <c r="C937" s="47" t="s">
        <v>253</v>
      </c>
      <c r="D937" s="47" t="s">
        <v>396</v>
      </c>
      <c r="E937">
        <v>165.8600638014496</v>
      </c>
      <c r="F937">
        <v>160.3149438644059</v>
      </c>
      <c r="G937">
        <v>176.03640216643745</v>
      </c>
      <c r="H937">
        <v>213.61642869096744</v>
      </c>
      <c r="I937">
        <v>193.90268702165559</v>
      </c>
    </row>
    <row r="938" spans="1:9" x14ac:dyDescent="0.55000000000000004">
      <c r="A938" s="47" t="str">
        <f t="shared" si="14"/>
        <v>n6</v>
      </c>
      <c r="B938" s="47" t="s">
        <v>296</v>
      </c>
      <c r="C938" s="47" t="s">
        <v>253</v>
      </c>
      <c r="D938" s="47" t="s">
        <v>397</v>
      </c>
      <c r="E938">
        <v>166.00307486791525</v>
      </c>
      <c r="F938">
        <v>172.87458502274893</v>
      </c>
      <c r="G938">
        <v>194.0515114026029</v>
      </c>
      <c r="H938">
        <v>220.47189673191551</v>
      </c>
      <c r="I938">
        <v>194.88008828201603</v>
      </c>
    </row>
    <row r="939" spans="1:9" x14ac:dyDescent="0.55000000000000004">
      <c r="A939" s="47" t="str">
        <f t="shared" si="14"/>
        <v>n6</v>
      </c>
      <c r="B939" s="47" t="s">
        <v>297</v>
      </c>
      <c r="C939" s="47" t="s">
        <v>250</v>
      </c>
      <c r="D939" s="47" t="s">
        <v>396</v>
      </c>
      <c r="E939">
        <v>167.60236699731954</v>
      </c>
      <c r="F939">
        <v>158.78518974131191</v>
      </c>
      <c r="G939">
        <v>174.92330447354192</v>
      </c>
      <c r="H939">
        <v>213.38771721373791</v>
      </c>
      <c r="I939">
        <v>198.09337337544142</v>
      </c>
    </row>
    <row r="940" spans="1:9" x14ac:dyDescent="0.55000000000000004">
      <c r="A940" s="47" t="str">
        <f t="shared" si="14"/>
        <v>n6</v>
      </c>
      <c r="B940" s="47" t="s">
        <v>297</v>
      </c>
      <c r="C940" s="47" t="s">
        <v>250</v>
      </c>
      <c r="D940" s="47" t="s">
        <v>397</v>
      </c>
      <c r="E940">
        <v>168.40960070456978</v>
      </c>
      <c r="F940">
        <v>176.57345314640429</v>
      </c>
      <c r="G940">
        <v>197.08999172658983</v>
      </c>
      <c r="H940">
        <v>222.30913518099206</v>
      </c>
      <c r="I940">
        <v>201.3739235217908</v>
      </c>
    </row>
    <row r="941" spans="1:9" x14ac:dyDescent="0.55000000000000004">
      <c r="A941" s="47" t="str">
        <f t="shared" si="14"/>
        <v>n6</v>
      </c>
      <c r="B941" s="47" t="s">
        <v>297</v>
      </c>
      <c r="C941" s="47" t="s">
        <v>251</v>
      </c>
      <c r="D941" s="47" t="s">
        <v>396</v>
      </c>
      <c r="E941">
        <v>177.15623080685174</v>
      </c>
      <c r="F941">
        <v>164.03180724173814</v>
      </c>
      <c r="G941">
        <v>183.01009902726346</v>
      </c>
      <c r="H941">
        <v>215.544007538297</v>
      </c>
      <c r="I941">
        <v>209.80725951927491</v>
      </c>
    </row>
    <row r="942" spans="1:9" x14ac:dyDescent="0.55000000000000004">
      <c r="A942" s="47" t="str">
        <f t="shared" si="14"/>
        <v>n6</v>
      </c>
      <c r="B942" s="47" t="s">
        <v>297</v>
      </c>
      <c r="C942" s="47" t="s">
        <v>251</v>
      </c>
      <c r="D942" s="47" t="s">
        <v>397</v>
      </c>
      <c r="E942">
        <v>180.62495537485751</v>
      </c>
      <c r="F942">
        <v>182.27262144993477</v>
      </c>
      <c r="G942">
        <v>213.4944721637217</v>
      </c>
      <c r="H942">
        <v>226.58640777272248</v>
      </c>
      <c r="I942">
        <v>214.35391830987905</v>
      </c>
    </row>
    <row r="943" spans="1:9" x14ac:dyDescent="0.55000000000000004">
      <c r="A943" s="47" t="str">
        <f t="shared" si="14"/>
        <v>n6</v>
      </c>
      <c r="B943" s="47" t="s">
        <v>297</v>
      </c>
      <c r="C943" s="47" t="s">
        <v>252</v>
      </c>
      <c r="D943" s="47" t="s">
        <v>396</v>
      </c>
      <c r="E943">
        <v>183.93167131373517</v>
      </c>
      <c r="F943">
        <v>169.12603531019647</v>
      </c>
      <c r="G943">
        <v>188.04990813502985</v>
      </c>
      <c r="H943">
        <v>222.43474628404988</v>
      </c>
      <c r="I943">
        <v>211.92181392121941</v>
      </c>
    </row>
    <row r="944" spans="1:9" x14ac:dyDescent="0.55000000000000004">
      <c r="A944" s="47" t="str">
        <f t="shared" si="14"/>
        <v>n6</v>
      </c>
      <c r="B944" s="47" t="s">
        <v>297</v>
      </c>
      <c r="C944" s="47" t="s">
        <v>252</v>
      </c>
      <c r="D944" s="47" t="s">
        <v>397</v>
      </c>
      <c r="E944">
        <v>183.84211003397644</v>
      </c>
      <c r="F944">
        <v>184.35858773004625</v>
      </c>
      <c r="G944">
        <v>216.76560141939126</v>
      </c>
      <c r="H944">
        <v>231.78428603722128</v>
      </c>
      <c r="I944">
        <v>215.30509401027521</v>
      </c>
    </row>
    <row r="945" spans="1:9" x14ac:dyDescent="0.55000000000000004">
      <c r="A945" s="47" t="str">
        <f t="shared" si="14"/>
        <v>n6</v>
      </c>
      <c r="B945" s="47" t="s">
        <v>297</v>
      </c>
      <c r="C945" s="47" t="s">
        <v>253</v>
      </c>
      <c r="D945" s="47" t="s">
        <v>396</v>
      </c>
      <c r="E945">
        <v>169.36499403957845</v>
      </c>
      <c r="F945">
        <v>164.00651186514656</v>
      </c>
      <c r="G945">
        <v>180.13017085467146</v>
      </c>
      <c r="H945">
        <v>218.54628188492694</v>
      </c>
      <c r="I945">
        <v>198.35226126864882</v>
      </c>
    </row>
    <row r="946" spans="1:9" x14ac:dyDescent="0.55000000000000004">
      <c r="A946" s="47" t="str">
        <f t="shared" si="14"/>
        <v>n6</v>
      </c>
      <c r="B946" s="47" t="s">
        <v>297</v>
      </c>
      <c r="C946" s="47" t="s">
        <v>253</v>
      </c>
      <c r="D946" s="47" t="s">
        <v>397</v>
      </c>
      <c r="E946">
        <v>170.04207912260901</v>
      </c>
      <c r="F946">
        <v>177.08077930554089</v>
      </c>
      <c r="G946">
        <v>198.77295936860295</v>
      </c>
      <c r="H946">
        <v>225.83617645775288</v>
      </c>
      <c r="I946">
        <v>199.62169626941301</v>
      </c>
    </row>
    <row r="947" spans="1:9" x14ac:dyDescent="0.55000000000000004">
      <c r="A947" s="47" t="str">
        <f t="shared" si="14"/>
        <v>n6</v>
      </c>
      <c r="B947" s="47" t="s">
        <v>298</v>
      </c>
      <c r="C947" s="47" t="s">
        <v>250</v>
      </c>
      <c r="D947" s="47" t="s">
        <v>396</v>
      </c>
      <c r="E947">
        <v>171.90272397382506</v>
      </c>
      <c r="F947">
        <v>162.84047825472618</v>
      </c>
      <c r="G947">
        <v>179.55851826648268</v>
      </c>
      <c r="H947">
        <v>218.45941865753969</v>
      </c>
      <c r="I947">
        <v>203.12693551427054</v>
      </c>
    </row>
    <row r="948" spans="1:9" x14ac:dyDescent="0.55000000000000004">
      <c r="A948" s="47" t="str">
        <f t="shared" si="14"/>
        <v>n6</v>
      </c>
      <c r="B948" s="47" t="s">
        <v>298</v>
      </c>
      <c r="C948" s="47" t="s">
        <v>250</v>
      </c>
      <c r="D948" s="47" t="s">
        <v>397</v>
      </c>
      <c r="E948">
        <v>172.52412097967297</v>
      </c>
      <c r="F948">
        <v>180.88742960603821</v>
      </c>
      <c r="G948">
        <v>201.90522057094489</v>
      </c>
      <c r="H948">
        <v>227.74050869067355</v>
      </c>
      <c r="I948">
        <v>206.29381578292714</v>
      </c>
    </row>
    <row r="949" spans="1:9" x14ac:dyDescent="0.55000000000000004">
      <c r="A949" s="47" t="str">
        <f t="shared" si="14"/>
        <v>n6</v>
      </c>
      <c r="B949" s="47" t="s">
        <v>298</v>
      </c>
      <c r="C949" s="47" t="s">
        <v>251</v>
      </c>
      <c r="D949" s="47" t="s">
        <v>396</v>
      </c>
      <c r="E949">
        <v>182.4284406558977</v>
      </c>
      <c r="F949">
        <v>168.71108855764822</v>
      </c>
      <c r="G949">
        <v>188.23249007283187</v>
      </c>
      <c r="H949">
        <v>221.48779975605174</v>
      </c>
      <c r="I949">
        <v>215.98639728952847</v>
      </c>
    </row>
    <row r="950" spans="1:9" x14ac:dyDescent="0.55000000000000004">
      <c r="A950" s="47" t="str">
        <f t="shared" si="14"/>
        <v>n6</v>
      </c>
      <c r="B950" s="47" t="s">
        <v>298</v>
      </c>
      <c r="C950" s="47" t="s">
        <v>251</v>
      </c>
      <c r="D950" s="47" t="s">
        <v>397</v>
      </c>
      <c r="E950">
        <v>185.03791661917026</v>
      </c>
      <c r="F950">
        <v>186.72583785454805</v>
      </c>
      <c r="G950">
        <v>218.71048912869895</v>
      </c>
      <c r="H950">
        <v>232.12228200402078</v>
      </c>
      <c r="I950">
        <v>219.59093294113501</v>
      </c>
    </row>
    <row r="951" spans="1:9" x14ac:dyDescent="0.55000000000000004">
      <c r="A951" s="47" t="str">
        <f t="shared" si="14"/>
        <v>n6</v>
      </c>
      <c r="B951" s="47" t="s">
        <v>298</v>
      </c>
      <c r="C951" s="47" t="s">
        <v>252</v>
      </c>
      <c r="D951" s="47" t="s">
        <v>396</v>
      </c>
      <c r="E951">
        <v>187.86798938923488</v>
      </c>
      <c r="F951">
        <v>172.87181625508262</v>
      </c>
      <c r="G951">
        <v>192.23974642284014</v>
      </c>
      <c r="H951">
        <v>227.87912659338986</v>
      </c>
      <c r="I951">
        <v>216.54886910106939</v>
      </c>
    </row>
    <row r="952" spans="1:9" x14ac:dyDescent="0.55000000000000004">
      <c r="A952" s="47" t="str">
        <f t="shared" si="14"/>
        <v>n6</v>
      </c>
      <c r="B952" s="47" t="s">
        <v>298</v>
      </c>
      <c r="C952" s="47" t="s">
        <v>252</v>
      </c>
      <c r="D952" s="47" t="s">
        <v>397</v>
      </c>
      <c r="E952">
        <v>188.33367159571591</v>
      </c>
      <c r="F952">
        <v>188.86276768137412</v>
      </c>
      <c r="G952">
        <v>222.06153738891831</v>
      </c>
      <c r="H952">
        <v>237.44715288305764</v>
      </c>
      <c r="I952">
        <v>220.56534740991552</v>
      </c>
    </row>
    <row r="953" spans="1:9" x14ac:dyDescent="0.55000000000000004">
      <c r="A953" s="47" t="str">
        <f t="shared" si="14"/>
        <v>n6</v>
      </c>
      <c r="B953" s="47" t="s">
        <v>298</v>
      </c>
      <c r="C953" s="47" t="s">
        <v>253</v>
      </c>
      <c r="D953" s="47" t="s">
        <v>396</v>
      </c>
      <c r="E953">
        <v>173.18771019850928</v>
      </c>
      <c r="F953">
        <v>167.82319451380806</v>
      </c>
      <c r="G953">
        <v>184.28700909251228</v>
      </c>
      <c r="H953">
        <v>223.52688919455912</v>
      </c>
      <c r="I953">
        <v>202.8258178393821</v>
      </c>
    </row>
    <row r="954" spans="1:9" x14ac:dyDescent="0.55000000000000004">
      <c r="A954" s="47" t="str">
        <f t="shared" si="14"/>
        <v>n6</v>
      </c>
      <c r="B954" s="47" t="s">
        <v>298</v>
      </c>
      <c r="C954" s="47" t="s">
        <v>253</v>
      </c>
      <c r="D954" s="47" t="s">
        <v>397</v>
      </c>
      <c r="E954">
        <v>174.0914265448437</v>
      </c>
      <c r="F954">
        <v>181.14239593033744</v>
      </c>
      <c r="G954">
        <v>203.22288140567645</v>
      </c>
      <c r="H954">
        <v>231.16804257381017</v>
      </c>
      <c r="I954">
        <v>204.32341551175406</v>
      </c>
    </row>
    <row r="955" spans="1:9" x14ac:dyDescent="0.55000000000000004">
      <c r="A955" s="47" t="str">
        <f t="shared" si="14"/>
        <v>n6</v>
      </c>
      <c r="B955" s="47" t="s">
        <v>299</v>
      </c>
      <c r="C955" s="47" t="s">
        <v>250</v>
      </c>
      <c r="D955" s="47" t="s">
        <v>396</v>
      </c>
      <c r="E955">
        <v>175.97818722474995</v>
      </c>
      <c r="F955">
        <v>166.62223430457098</v>
      </c>
      <c r="G955">
        <v>183.73080215929537</v>
      </c>
      <c r="H955">
        <v>223.79449594810666</v>
      </c>
      <c r="I955">
        <v>208.24505789334466</v>
      </c>
    </row>
    <row r="956" spans="1:9" x14ac:dyDescent="0.55000000000000004">
      <c r="A956" s="47" t="str">
        <f t="shared" si="14"/>
        <v>n6</v>
      </c>
      <c r="B956" s="47" t="s">
        <v>299</v>
      </c>
      <c r="C956" s="47" t="s">
        <v>250</v>
      </c>
      <c r="D956" s="47" t="s">
        <v>397</v>
      </c>
      <c r="E956">
        <v>176.72204354981545</v>
      </c>
      <c r="F956">
        <v>185.2214245860815</v>
      </c>
      <c r="G956">
        <v>206.74777871435126</v>
      </c>
      <c r="H956">
        <v>233.13055688635737</v>
      </c>
      <c r="I956">
        <v>211.27607524233184</v>
      </c>
    </row>
    <row r="957" spans="1:9" x14ac:dyDescent="0.55000000000000004">
      <c r="A957" s="47" t="str">
        <f t="shared" si="14"/>
        <v>n6</v>
      </c>
      <c r="B957" s="47" t="s">
        <v>299</v>
      </c>
      <c r="C957" s="47" t="s">
        <v>251</v>
      </c>
      <c r="D957" s="47" t="s">
        <v>396</v>
      </c>
      <c r="E957">
        <v>187.75257293496284</v>
      </c>
      <c r="F957">
        <v>173.48471282624419</v>
      </c>
      <c r="G957">
        <v>193.54455993986534</v>
      </c>
      <c r="H957">
        <v>227.19331927603196</v>
      </c>
      <c r="I957">
        <v>222.06496554332881</v>
      </c>
    </row>
    <row r="958" spans="1:9" x14ac:dyDescent="0.55000000000000004">
      <c r="A958" s="47" t="str">
        <f t="shared" si="14"/>
        <v>n6</v>
      </c>
      <c r="B958" s="47" t="s">
        <v>299</v>
      </c>
      <c r="C958" s="47" t="s">
        <v>251</v>
      </c>
      <c r="D958" s="47" t="s">
        <v>397</v>
      </c>
      <c r="E958">
        <v>189.4202322992864</v>
      </c>
      <c r="F958">
        <v>191.14812914524038</v>
      </c>
      <c r="G958">
        <v>223.89028375364165</v>
      </c>
      <c r="H958">
        <v>237.61971266426835</v>
      </c>
      <c r="I958">
        <v>224.79157941522948</v>
      </c>
    </row>
    <row r="959" spans="1:9" x14ac:dyDescent="0.55000000000000004">
      <c r="A959" s="47" t="str">
        <f t="shared" si="14"/>
        <v>n6</v>
      </c>
      <c r="B959" s="47" t="s">
        <v>299</v>
      </c>
      <c r="C959" s="47" t="s">
        <v>252</v>
      </c>
      <c r="D959" s="47" t="s">
        <v>396</v>
      </c>
      <c r="E959">
        <v>191.95081911232211</v>
      </c>
      <c r="F959">
        <v>176.66019803371785</v>
      </c>
      <c r="G959">
        <v>196.49201054526861</v>
      </c>
      <c r="H959">
        <v>233.03482353278318</v>
      </c>
      <c r="I959">
        <v>220.97813843831935</v>
      </c>
    </row>
    <row r="960" spans="1:9" x14ac:dyDescent="0.55000000000000004">
      <c r="A960" s="47" t="str">
        <f t="shared" si="14"/>
        <v>n6</v>
      </c>
      <c r="B960" s="47" t="s">
        <v>299</v>
      </c>
      <c r="C960" s="47" t="s">
        <v>252</v>
      </c>
      <c r="D960" s="47" t="s">
        <v>397</v>
      </c>
      <c r="E960">
        <v>192.76635147712184</v>
      </c>
      <c r="F960">
        <v>193.39189511656619</v>
      </c>
      <c r="G960">
        <v>227.35274732456892</v>
      </c>
      <c r="H960">
        <v>243.26203942727994</v>
      </c>
      <c r="I960">
        <v>225.80113335373099</v>
      </c>
    </row>
    <row r="961" spans="1:9" x14ac:dyDescent="0.55000000000000004">
      <c r="A961" s="47" t="str">
        <f t="shared" si="14"/>
        <v>n6</v>
      </c>
      <c r="B961" s="47" t="s">
        <v>299</v>
      </c>
      <c r="C961" s="47" t="s">
        <v>253</v>
      </c>
      <c r="D961" s="47" t="s">
        <v>396</v>
      </c>
      <c r="E961">
        <v>177.28937342447597</v>
      </c>
      <c r="F961">
        <v>171.7978080970268</v>
      </c>
      <c r="G961">
        <v>188.65154077522664</v>
      </c>
      <c r="H961">
        <v>228.82075225431763</v>
      </c>
      <c r="I961">
        <v>207.62941041159672</v>
      </c>
    </row>
    <row r="962" spans="1:9" x14ac:dyDescent="0.55000000000000004">
      <c r="A962" s="47" t="str">
        <f t="shared" si="14"/>
        <v>n6</v>
      </c>
      <c r="B962" s="47" t="s">
        <v>299</v>
      </c>
      <c r="C962" s="47" t="s">
        <v>253</v>
      </c>
      <c r="D962" s="47" t="s">
        <v>397</v>
      </c>
      <c r="E962">
        <v>177.8959779913061</v>
      </c>
      <c r="F962">
        <v>185.15604576975988</v>
      </c>
      <c r="G962">
        <v>207.56373697127293</v>
      </c>
      <c r="H962">
        <v>236.26190440400197</v>
      </c>
      <c r="I962">
        <v>208.83621657808118</v>
      </c>
    </row>
    <row r="963" spans="1:9" x14ac:dyDescent="0.55000000000000004">
      <c r="A963" s="47" t="s">
        <v>581</v>
      </c>
      <c r="B963" s="47" t="s">
        <v>276</v>
      </c>
      <c r="C963" s="47" t="s">
        <v>250</v>
      </c>
      <c r="D963" s="47" t="s">
        <v>396</v>
      </c>
      <c r="E963">
        <v>83.636481891025639</v>
      </c>
      <c r="F963">
        <v>79.563253846153842</v>
      </c>
      <c r="G963">
        <v>87.124123525641011</v>
      </c>
      <c r="H963">
        <v>107.58158664529914</v>
      </c>
      <c r="I963">
        <v>98.759019123931623</v>
      </c>
    </row>
    <row r="964" spans="1:9" x14ac:dyDescent="0.55000000000000004">
      <c r="A964" s="47" t="str">
        <f>A963</f>
        <v>n7</v>
      </c>
      <c r="B964" s="47" t="s">
        <v>276</v>
      </c>
      <c r="C964" s="47" t="s">
        <v>250</v>
      </c>
      <c r="D964" s="47" t="s">
        <v>397</v>
      </c>
      <c r="E964">
        <v>83.648645897435898</v>
      </c>
      <c r="F964">
        <v>88.717736923076913</v>
      </c>
      <c r="G964">
        <v>98.044325692307694</v>
      </c>
      <c r="H964">
        <v>111.61129076923078</v>
      </c>
      <c r="I964">
        <v>100.08801589743589</v>
      </c>
    </row>
    <row r="965" spans="1:9" x14ac:dyDescent="0.55000000000000004">
      <c r="A965" s="47" t="str">
        <f t="shared" ref="A965:A1028" si="15">A964</f>
        <v>n7</v>
      </c>
      <c r="B965" s="47" t="s">
        <v>276</v>
      </c>
      <c r="C965" s="47" t="s">
        <v>251</v>
      </c>
      <c r="D965" s="47" t="s">
        <v>396</v>
      </c>
      <c r="E965">
        <v>87.682712820512833</v>
      </c>
      <c r="F965">
        <v>81.539736538461526</v>
      </c>
      <c r="G965">
        <v>91.007826923076919</v>
      </c>
      <c r="H965">
        <v>107.88488076923076</v>
      </c>
      <c r="I965">
        <v>103.94709743589743</v>
      </c>
    </row>
    <row r="966" spans="1:9" x14ac:dyDescent="0.55000000000000004">
      <c r="A966" s="47" t="str">
        <f t="shared" si="15"/>
        <v>n7</v>
      </c>
      <c r="B966" s="47" t="s">
        <v>276</v>
      </c>
      <c r="C966" s="47" t="s">
        <v>251</v>
      </c>
      <c r="D966" s="47" t="s">
        <v>397</v>
      </c>
      <c r="E966">
        <v>89.325312820512821</v>
      </c>
      <c r="F966">
        <v>90.450547692307694</v>
      </c>
      <c r="G966">
        <v>104.80434461538462</v>
      </c>
      <c r="H966">
        <v>112.88511384615386</v>
      </c>
      <c r="I966">
        <v>105.78882717948719</v>
      </c>
    </row>
    <row r="967" spans="1:9" x14ac:dyDescent="0.55000000000000004">
      <c r="A967" s="47" t="str">
        <f t="shared" si="15"/>
        <v>n7</v>
      </c>
      <c r="B967" s="47" t="s">
        <v>276</v>
      </c>
      <c r="C967" s="47" t="s">
        <v>252</v>
      </c>
      <c r="D967" s="47" t="s">
        <v>396</v>
      </c>
      <c r="E967">
        <v>93.509489652014651</v>
      </c>
      <c r="F967">
        <v>85.578809340659348</v>
      </c>
      <c r="G967">
        <v>95.05261398351648</v>
      </c>
      <c r="H967">
        <v>111.27243717948718</v>
      </c>
      <c r="I967">
        <v>108.01746135531135</v>
      </c>
    </row>
    <row r="968" spans="1:9" x14ac:dyDescent="0.55000000000000004">
      <c r="A968" s="47" t="str">
        <f t="shared" si="15"/>
        <v>n7</v>
      </c>
      <c r="B968" s="47" t="s">
        <v>276</v>
      </c>
      <c r="C968" s="47" t="s">
        <v>252</v>
      </c>
      <c r="D968" s="47" t="s">
        <v>397</v>
      </c>
      <c r="E968">
        <v>93.83139461538461</v>
      </c>
      <c r="F968">
        <v>93.35345384615384</v>
      </c>
      <c r="G968">
        <v>110.90758799999999</v>
      </c>
      <c r="H968">
        <v>116.79718564102566</v>
      </c>
      <c r="I968">
        <v>110.41269230769231</v>
      </c>
    </row>
    <row r="969" spans="1:9" x14ac:dyDescent="0.55000000000000004">
      <c r="A969" s="47" t="str">
        <f t="shared" si="15"/>
        <v>n7</v>
      </c>
      <c r="B969" s="47" t="s">
        <v>276</v>
      </c>
      <c r="C969" s="47" t="s">
        <v>253</v>
      </c>
      <c r="D969" s="47" t="s">
        <v>396</v>
      </c>
      <c r="E969">
        <v>86.347470650183169</v>
      </c>
      <c r="F969">
        <v>82.108696153846154</v>
      </c>
      <c r="G969">
        <v>90.65590417582419</v>
      </c>
      <c r="H969">
        <v>110.74363653846152</v>
      </c>
      <c r="I969">
        <v>100.71608406593407</v>
      </c>
    </row>
    <row r="970" spans="1:9" x14ac:dyDescent="0.55000000000000004">
      <c r="A970" s="47" t="str">
        <f t="shared" si="15"/>
        <v>n7</v>
      </c>
      <c r="B970" s="47" t="s">
        <v>276</v>
      </c>
      <c r="C970" s="47" t="s">
        <v>253</v>
      </c>
      <c r="D970" s="47" t="s">
        <v>397</v>
      </c>
      <c r="E970">
        <v>86.727418974358983</v>
      </c>
      <c r="F970">
        <v>90.25793153846152</v>
      </c>
      <c r="G970">
        <v>102.34773200000002</v>
      </c>
      <c r="H970">
        <v>114.77395692307691</v>
      </c>
      <c r="I970">
        <v>101.5842805128205</v>
      </c>
    </row>
    <row r="971" spans="1:9" x14ac:dyDescent="0.55000000000000004">
      <c r="A971" s="47" t="str">
        <f t="shared" si="15"/>
        <v>n7</v>
      </c>
      <c r="B971" s="47" t="s">
        <v>277</v>
      </c>
      <c r="C971" s="47" t="s">
        <v>250</v>
      </c>
      <c r="D971" s="47" t="s">
        <v>396</v>
      </c>
      <c r="E971">
        <v>82.771654437165182</v>
      </c>
      <c r="F971">
        <v>78.791447905093833</v>
      </c>
      <c r="G971">
        <v>86.465448314515527</v>
      </c>
      <c r="H971">
        <v>106.47545771378789</v>
      </c>
      <c r="I971">
        <v>97.798720314232867</v>
      </c>
    </row>
    <row r="972" spans="1:9" x14ac:dyDescent="0.55000000000000004">
      <c r="A972" s="47" t="str">
        <f t="shared" si="15"/>
        <v>n7</v>
      </c>
      <c r="B972" s="47" t="s">
        <v>277</v>
      </c>
      <c r="C972" s="47" t="s">
        <v>250</v>
      </c>
      <c r="D972" s="47" t="s">
        <v>397</v>
      </c>
      <c r="E972">
        <v>82.747342285060967</v>
      </c>
      <c r="F972">
        <v>87.761814494057063</v>
      </c>
      <c r="G972">
        <v>96.987910445279141</v>
      </c>
      <c r="H972">
        <v>110.40869318414278</v>
      </c>
      <c r="I972">
        <v>99.009580146133857</v>
      </c>
    </row>
    <row r="973" spans="1:9" x14ac:dyDescent="0.55000000000000004">
      <c r="A973" s="47" t="str">
        <f t="shared" si="15"/>
        <v>n7</v>
      </c>
      <c r="B973" s="47" t="s">
        <v>277</v>
      </c>
      <c r="C973" s="47" t="s">
        <v>251</v>
      </c>
      <c r="D973" s="47" t="s">
        <v>396</v>
      </c>
      <c r="E973">
        <v>86.880375845001709</v>
      </c>
      <c r="F973">
        <v>80.828297157708178</v>
      </c>
      <c r="G973">
        <v>90.157308362430769</v>
      </c>
      <c r="H973">
        <v>106.72582604868387</v>
      </c>
      <c r="I973">
        <v>103.05017746652325</v>
      </c>
    </row>
    <row r="974" spans="1:9" x14ac:dyDescent="0.55000000000000004">
      <c r="A974" s="47" t="str">
        <f t="shared" si="15"/>
        <v>n7</v>
      </c>
      <c r="B974" s="47" t="s">
        <v>277</v>
      </c>
      <c r="C974" s="47" t="s">
        <v>251</v>
      </c>
      <c r="D974" s="47" t="s">
        <v>397</v>
      </c>
      <c r="E974">
        <v>88.362843837806693</v>
      </c>
      <c r="F974">
        <v>89.475954445737656</v>
      </c>
      <c r="G974">
        <v>103.6750910168236</v>
      </c>
      <c r="H974">
        <v>111.66879097802703</v>
      </c>
      <c r="I974">
        <v>104.64896590543034</v>
      </c>
    </row>
    <row r="975" spans="1:9" x14ac:dyDescent="0.55000000000000004">
      <c r="A975" s="47" t="str">
        <f t="shared" si="15"/>
        <v>n7</v>
      </c>
      <c r="B975" s="47" t="s">
        <v>277</v>
      </c>
      <c r="C975" s="47" t="s">
        <v>252</v>
      </c>
      <c r="D975" s="47" t="s">
        <v>396</v>
      </c>
      <c r="E975">
        <v>92.285509860435099</v>
      </c>
      <c r="F975">
        <v>84.461849047215964</v>
      </c>
      <c r="G975">
        <v>93.894934072862043</v>
      </c>
      <c r="H975">
        <v>110.12122796791891</v>
      </c>
      <c r="I975">
        <v>106.5338561329489</v>
      </c>
    </row>
    <row r="976" spans="1:9" x14ac:dyDescent="0.55000000000000004">
      <c r="A976" s="47" t="str">
        <f t="shared" si="15"/>
        <v>n7</v>
      </c>
      <c r="B976" s="47" t="s">
        <v>277</v>
      </c>
      <c r="C976" s="47" t="s">
        <v>252</v>
      </c>
      <c r="D976" s="47" t="s">
        <v>397</v>
      </c>
      <c r="E976">
        <v>92.820373169505871</v>
      </c>
      <c r="F976">
        <v>92.347582151800509</v>
      </c>
      <c r="G976">
        <v>109.71257272352132</v>
      </c>
      <c r="H976">
        <v>115.53871069257809</v>
      </c>
      <c r="I976">
        <v>109.22300946989738</v>
      </c>
    </row>
    <row r="977" spans="1:9" x14ac:dyDescent="0.55000000000000004">
      <c r="A977" s="47" t="str">
        <f t="shared" si="15"/>
        <v>n7</v>
      </c>
      <c r="B977" s="47" t="s">
        <v>277</v>
      </c>
      <c r="C977" s="47" t="s">
        <v>253</v>
      </c>
      <c r="D977" s="47" t="s">
        <v>396</v>
      </c>
      <c r="E977">
        <v>85.425764685394839</v>
      </c>
      <c r="F977">
        <v>81.27630770553381</v>
      </c>
      <c r="G977">
        <v>89.665114454819587</v>
      </c>
      <c r="H977">
        <v>109.49745983523201</v>
      </c>
      <c r="I977">
        <v>99.567831083424466</v>
      </c>
    </row>
    <row r="978" spans="1:9" x14ac:dyDescent="0.55000000000000004">
      <c r="A978" s="47" t="str">
        <f t="shared" si="15"/>
        <v>n7</v>
      </c>
      <c r="B978" s="47" t="s">
        <v>277</v>
      </c>
      <c r="C978" s="47" t="s">
        <v>253</v>
      </c>
      <c r="D978" s="47" t="s">
        <v>397</v>
      </c>
      <c r="E978">
        <v>85.824176228223095</v>
      </c>
      <c r="F978">
        <v>89.152884390162797</v>
      </c>
      <c r="G978">
        <v>101.0090093666203</v>
      </c>
      <c r="H978">
        <v>113.44971119890731</v>
      </c>
      <c r="I978">
        <v>100.46053704290131</v>
      </c>
    </row>
    <row r="979" spans="1:9" x14ac:dyDescent="0.55000000000000004">
      <c r="A979" s="47" t="str">
        <f t="shared" si="15"/>
        <v>n7</v>
      </c>
      <c r="B979" s="47" t="s">
        <v>278</v>
      </c>
      <c r="C979" s="47" t="s">
        <v>250</v>
      </c>
      <c r="D979" s="47" t="s">
        <v>396</v>
      </c>
      <c r="E979">
        <v>82.438406285783998</v>
      </c>
      <c r="F979">
        <v>78.399306124572377</v>
      </c>
      <c r="G979">
        <v>86.120848280693409</v>
      </c>
      <c r="H979">
        <v>105.86509091130861</v>
      </c>
      <c r="I979">
        <v>97.491701962755286</v>
      </c>
    </row>
    <row r="980" spans="1:9" x14ac:dyDescent="0.55000000000000004">
      <c r="A980" s="47" t="str">
        <f t="shared" si="15"/>
        <v>n7</v>
      </c>
      <c r="B980" s="47" t="s">
        <v>278</v>
      </c>
      <c r="C980" s="47" t="s">
        <v>250</v>
      </c>
      <c r="D980" s="47" t="s">
        <v>397</v>
      </c>
      <c r="E980">
        <v>82.219815817559976</v>
      </c>
      <c r="F980">
        <v>87.358726359071355</v>
      </c>
      <c r="G980">
        <v>96.588862975034971</v>
      </c>
      <c r="H980">
        <v>109.78345105915699</v>
      </c>
      <c r="I980">
        <v>98.395598749848148</v>
      </c>
    </row>
    <row r="981" spans="1:9" x14ac:dyDescent="0.55000000000000004">
      <c r="A981" s="47" t="str">
        <f t="shared" si="15"/>
        <v>n7</v>
      </c>
      <c r="B981" s="47" t="s">
        <v>278</v>
      </c>
      <c r="C981" s="47" t="s">
        <v>251</v>
      </c>
      <c r="D981" s="47" t="s">
        <v>396</v>
      </c>
      <c r="E981">
        <v>86.603190348170102</v>
      </c>
      <c r="F981">
        <v>80.546406102969712</v>
      </c>
      <c r="G981">
        <v>89.755713381211876</v>
      </c>
      <c r="H981">
        <v>106.25105124384251</v>
      </c>
      <c r="I981">
        <v>102.72130796564738</v>
      </c>
    </row>
    <row r="982" spans="1:9" x14ac:dyDescent="0.55000000000000004">
      <c r="A982" s="47" t="str">
        <f t="shared" si="15"/>
        <v>n7</v>
      </c>
      <c r="B982" s="47" t="s">
        <v>278</v>
      </c>
      <c r="C982" s="47" t="s">
        <v>251</v>
      </c>
      <c r="D982" s="47" t="s">
        <v>397</v>
      </c>
      <c r="E982">
        <v>87.830414187799065</v>
      </c>
      <c r="F982">
        <v>88.936817756145743</v>
      </c>
      <c r="G982">
        <v>103.0503975367686</v>
      </c>
      <c r="H982">
        <v>110.99593151906325</v>
      </c>
      <c r="I982">
        <v>104.01840434956912</v>
      </c>
    </row>
    <row r="983" spans="1:9" x14ac:dyDescent="0.55000000000000004">
      <c r="A983" s="47" t="str">
        <f t="shared" si="15"/>
        <v>n7</v>
      </c>
      <c r="B983" s="47" t="s">
        <v>278</v>
      </c>
      <c r="C983" s="47" t="s">
        <v>252</v>
      </c>
      <c r="D983" s="47" t="s">
        <v>396</v>
      </c>
      <c r="E983">
        <v>91.676413795865244</v>
      </c>
      <c r="F983">
        <v>83.877029484093399</v>
      </c>
      <c r="G983">
        <v>93.26641145522521</v>
      </c>
      <c r="H983">
        <v>109.40253894972902</v>
      </c>
      <c r="I983">
        <v>105.69390077005374</v>
      </c>
    </row>
    <row r="984" spans="1:9" x14ac:dyDescent="0.55000000000000004">
      <c r="A984" s="47" t="str">
        <f t="shared" si="15"/>
        <v>n7</v>
      </c>
      <c r="B984" s="47" t="s">
        <v>278</v>
      </c>
      <c r="C984" s="47" t="s">
        <v>252</v>
      </c>
      <c r="D984" s="47" t="s">
        <v>397</v>
      </c>
      <c r="E984">
        <v>92.188814747095719</v>
      </c>
      <c r="F984">
        <v>91.773125734817683</v>
      </c>
      <c r="G984">
        <v>108.97919608367719</v>
      </c>
      <c r="H984">
        <v>114.83734610687036</v>
      </c>
      <c r="I984">
        <v>108.46384462203545</v>
      </c>
    </row>
    <row r="985" spans="1:9" x14ac:dyDescent="0.55000000000000004">
      <c r="A985" s="47" t="str">
        <f t="shared" si="15"/>
        <v>n7</v>
      </c>
      <c r="B985" s="47" t="s">
        <v>278</v>
      </c>
      <c r="C985" s="47" t="s">
        <v>253</v>
      </c>
      <c r="D985" s="47" t="s">
        <v>396</v>
      </c>
      <c r="E985">
        <v>84.91103238369837</v>
      </c>
      <c r="F985">
        <v>80.786577925616342</v>
      </c>
      <c r="G985">
        <v>89.12483798301767</v>
      </c>
      <c r="H985">
        <v>108.83768371571499</v>
      </c>
      <c r="I985">
        <v>98.967885867162806</v>
      </c>
    </row>
    <row r="986" spans="1:9" x14ac:dyDescent="0.55000000000000004">
      <c r="A986" s="47" t="str">
        <f t="shared" si="15"/>
        <v>n7</v>
      </c>
      <c r="B986" s="47" t="s">
        <v>278</v>
      </c>
      <c r="C986" s="47" t="s">
        <v>253</v>
      </c>
      <c r="D986" s="47" t="s">
        <v>397</v>
      </c>
      <c r="E986">
        <v>85.254826352124496</v>
      </c>
      <c r="F986">
        <v>88.437311959417244</v>
      </c>
      <c r="G986">
        <v>100.0735753693386</v>
      </c>
      <c r="H986">
        <v>112.6305995896042</v>
      </c>
      <c r="I986">
        <v>99.805709749157316</v>
      </c>
    </row>
    <row r="987" spans="1:9" x14ac:dyDescent="0.55000000000000004">
      <c r="A987" s="47" t="str">
        <f t="shared" si="15"/>
        <v>n7</v>
      </c>
      <c r="B987" s="47" t="s">
        <v>279</v>
      </c>
      <c r="C987" s="47" t="s">
        <v>250</v>
      </c>
      <c r="D987" s="47" t="s">
        <v>396</v>
      </c>
      <c r="E987">
        <v>81.900221306534291</v>
      </c>
      <c r="F987">
        <v>77.887489717137527</v>
      </c>
      <c r="G987">
        <v>85.558623111222801</v>
      </c>
      <c r="H987">
        <v>105.17396884427279</v>
      </c>
      <c r="I987">
        <v>96.855244127605545</v>
      </c>
    </row>
    <row r="988" spans="1:9" x14ac:dyDescent="0.55000000000000004">
      <c r="A988" s="47" t="str">
        <f t="shared" si="15"/>
        <v>n7</v>
      </c>
      <c r="B988" s="47" t="s">
        <v>279</v>
      </c>
      <c r="C988" s="47" t="s">
        <v>250</v>
      </c>
      <c r="D988" s="47" t="s">
        <v>397</v>
      </c>
      <c r="E988">
        <v>81.759889521146107</v>
      </c>
      <c r="F988">
        <v>86.836475578231003</v>
      </c>
      <c r="G988">
        <v>96.030040605103508</v>
      </c>
      <c r="H988">
        <v>109.07466623386904</v>
      </c>
      <c r="I988">
        <v>97.807482998830238</v>
      </c>
    </row>
    <row r="989" spans="1:9" x14ac:dyDescent="0.55000000000000004">
      <c r="A989" s="47" t="str">
        <f t="shared" si="15"/>
        <v>n7</v>
      </c>
      <c r="B989" s="47" t="s">
        <v>279</v>
      </c>
      <c r="C989" s="47" t="s">
        <v>251</v>
      </c>
      <c r="D989" s="47" t="s">
        <v>396</v>
      </c>
      <c r="E989">
        <v>86.037816291338956</v>
      </c>
      <c r="F989">
        <v>80.020572722022365</v>
      </c>
      <c r="G989">
        <v>89.169758619105565</v>
      </c>
      <c r="H989">
        <v>105.55740950105222</v>
      </c>
      <c r="I989">
        <v>102.0507095457271</v>
      </c>
    </row>
    <row r="990" spans="1:9" x14ac:dyDescent="0.55000000000000004">
      <c r="A990" s="47" t="str">
        <f t="shared" si="15"/>
        <v>n7</v>
      </c>
      <c r="B990" s="47" t="s">
        <v>279</v>
      </c>
      <c r="C990" s="47" t="s">
        <v>251</v>
      </c>
      <c r="D990" s="47" t="s">
        <v>397</v>
      </c>
      <c r="E990">
        <v>87.32697104844874</v>
      </c>
      <c r="F990">
        <v>88.389218876662085</v>
      </c>
      <c r="G990">
        <v>102.48095723165098</v>
      </c>
      <c r="H990">
        <v>110.29169364264806</v>
      </c>
      <c r="I990">
        <v>103.44391713234343</v>
      </c>
    </row>
    <row r="991" spans="1:9" x14ac:dyDescent="0.55000000000000004">
      <c r="A991" s="47" t="str">
        <f t="shared" si="15"/>
        <v>n7</v>
      </c>
      <c r="B991" s="47" t="s">
        <v>279</v>
      </c>
      <c r="C991" s="47" t="s">
        <v>252</v>
      </c>
      <c r="D991" s="47" t="s">
        <v>396</v>
      </c>
      <c r="E991">
        <v>91.077920070921351</v>
      </c>
      <c r="F991">
        <v>83.329452700331544</v>
      </c>
      <c r="G991">
        <v>92.657537703593988</v>
      </c>
      <c r="H991">
        <v>108.68832326061909</v>
      </c>
      <c r="I991">
        <v>105.00389628845861</v>
      </c>
    </row>
    <row r="992" spans="1:9" x14ac:dyDescent="0.55000000000000004">
      <c r="A992" s="47" t="str">
        <f t="shared" si="15"/>
        <v>n7</v>
      </c>
      <c r="B992" s="47" t="s">
        <v>279</v>
      </c>
      <c r="C992" s="47" t="s">
        <v>252</v>
      </c>
      <c r="D992" s="47" t="s">
        <v>397</v>
      </c>
      <c r="E992">
        <v>91.487652434440463</v>
      </c>
      <c r="F992">
        <v>91.154481766983594</v>
      </c>
      <c r="G992">
        <v>108.14338099406714</v>
      </c>
      <c r="H992">
        <v>114.05711438048884</v>
      </c>
      <c r="I992">
        <v>107.59491084110527</v>
      </c>
    </row>
    <row r="993" spans="1:9" x14ac:dyDescent="0.55000000000000004">
      <c r="A993" s="47" t="str">
        <f t="shared" si="15"/>
        <v>n7</v>
      </c>
      <c r="B993" s="47" t="s">
        <v>279</v>
      </c>
      <c r="C993" s="47" t="s">
        <v>253</v>
      </c>
      <c r="D993" s="47" t="s">
        <v>396</v>
      </c>
      <c r="E993">
        <v>84.35670528956372</v>
      </c>
      <c r="F993">
        <v>80.259176624166756</v>
      </c>
      <c r="G993">
        <v>88.543001782615605</v>
      </c>
      <c r="H993">
        <v>108.12715558700432</v>
      </c>
      <c r="I993">
        <v>98.321791018881001</v>
      </c>
    </row>
    <row r="994" spans="1:9" x14ac:dyDescent="0.55000000000000004">
      <c r="A994" s="47" t="str">
        <f t="shared" si="15"/>
        <v>n7</v>
      </c>
      <c r="B994" s="47" t="s">
        <v>279</v>
      </c>
      <c r="C994" s="47" t="s">
        <v>253</v>
      </c>
      <c r="D994" s="47" t="s">
        <v>397</v>
      </c>
      <c r="E994">
        <v>84.637794867545722</v>
      </c>
      <c r="F994">
        <v>87.783405875707288</v>
      </c>
      <c r="G994">
        <v>99.35307176822559</v>
      </c>
      <c r="H994">
        <v>111.8939295242042</v>
      </c>
      <c r="I994">
        <v>99.153126994842239</v>
      </c>
    </row>
    <row r="995" spans="1:9" x14ac:dyDescent="0.55000000000000004">
      <c r="A995" s="47" t="str">
        <f t="shared" si="15"/>
        <v>n7</v>
      </c>
      <c r="B995" s="47" t="s">
        <v>280</v>
      </c>
      <c r="C995" s="47" t="s">
        <v>250</v>
      </c>
      <c r="D995" s="47" t="s">
        <v>396</v>
      </c>
      <c r="E995">
        <v>81.957883982882464</v>
      </c>
      <c r="F995">
        <v>77.942327189362686</v>
      </c>
      <c r="G995">
        <v>85.618861522237509</v>
      </c>
      <c r="H995">
        <v>105.2480176371695</v>
      </c>
      <c r="I995">
        <v>96.923436038514438</v>
      </c>
    </row>
    <row r="996" spans="1:9" x14ac:dyDescent="0.55000000000000004">
      <c r="A996" s="47" t="str">
        <f t="shared" si="15"/>
        <v>n7</v>
      </c>
      <c r="B996" s="47" t="s">
        <v>280</v>
      </c>
      <c r="C996" s="47" t="s">
        <v>250</v>
      </c>
      <c r="D996" s="47" t="s">
        <v>397</v>
      </c>
      <c r="E996">
        <v>81.844179091650119</v>
      </c>
      <c r="F996">
        <v>86.912275106220392</v>
      </c>
      <c r="G996">
        <v>96.119209214121966</v>
      </c>
      <c r="H996">
        <v>109.1804969718274</v>
      </c>
      <c r="I996">
        <v>97.965806010494674</v>
      </c>
    </row>
    <row r="997" spans="1:9" x14ac:dyDescent="0.55000000000000004">
      <c r="A997" s="47" t="str">
        <f t="shared" si="15"/>
        <v>n7</v>
      </c>
      <c r="B997" s="47" t="s">
        <v>280</v>
      </c>
      <c r="C997" s="47" t="s">
        <v>251</v>
      </c>
      <c r="D997" s="47" t="s">
        <v>396</v>
      </c>
      <c r="E997">
        <v>86.098392083142301</v>
      </c>
      <c r="F997">
        <v>80.07691201283815</v>
      </c>
      <c r="G997">
        <v>89.23253948647411</v>
      </c>
      <c r="H997">
        <v>105.63172825920833</v>
      </c>
      <c r="I997">
        <v>102.12255937643285</v>
      </c>
    </row>
    <row r="998" spans="1:9" x14ac:dyDescent="0.55000000000000004">
      <c r="A998" s="47" t="str">
        <f t="shared" si="15"/>
        <v>n7</v>
      </c>
      <c r="B998" s="47" t="s">
        <v>280</v>
      </c>
      <c r="C998" s="47" t="s">
        <v>251</v>
      </c>
      <c r="D998" s="47" t="s">
        <v>397</v>
      </c>
      <c r="E998">
        <v>87.483340877273434</v>
      </c>
      <c r="F998">
        <v>88.503872297111414</v>
      </c>
      <c r="G998">
        <v>102.66593957634113</v>
      </c>
      <c r="H998">
        <v>110.36283474858628</v>
      </c>
      <c r="I998">
        <v>103.55830255234602</v>
      </c>
    </row>
    <row r="999" spans="1:9" x14ac:dyDescent="0.55000000000000004">
      <c r="A999" s="47" t="str">
        <f t="shared" si="15"/>
        <v>n7</v>
      </c>
      <c r="B999" s="47" t="s">
        <v>280</v>
      </c>
      <c r="C999" s="47" t="s">
        <v>252</v>
      </c>
      <c r="D999" s="47" t="s">
        <v>396</v>
      </c>
      <c r="E999">
        <v>91.14204439859391</v>
      </c>
      <c r="F999">
        <v>83.388121641448876</v>
      </c>
      <c r="G999">
        <v>92.722774176983037</v>
      </c>
      <c r="H999">
        <v>108.76484637016661</v>
      </c>
      <c r="I999">
        <v>105.07782534005807</v>
      </c>
    </row>
    <row r="1000" spans="1:9" x14ac:dyDescent="0.55000000000000004">
      <c r="A1000" s="47" t="str">
        <f t="shared" si="15"/>
        <v>n7</v>
      </c>
      <c r="B1000" s="47" t="s">
        <v>280</v>
      </c>
      <c r="C1000" s="47" t="s">
        <v>252</v>
      </c>
      <c r="D1000" s="47" t="s">
        <v>397</v>
      </c>
      <c r="E1000">
        <v>91.419368591952136</v>
      </c>
      <c r="F1000">
        <v>91.144407325604249</v>
      </c>
      <c r="G1000">
        <v>108.05810345031769</v>
      </c>
      <c r="H1000">
        <v>114.11165435601845</v>
      </c>
      <c r="I1000">
        <v>107.54444757276045</v>
      </c>
    </row>
    <row r="1001" spans="1:9" x14ac:dyDescent="0.55000000000000004">
      <c r="A1001" s="47" t="str">
        <f t="shared" si="15"/>
        <v>n7</v>
      </c>
      <c r="B1001" s="47" t="s">
        <v>280</v>
      </c>
      <c r="C1001" s="47" t="s">
        <v>253</v>
      </c>
      <c r="D1001" s="47" t="s">
        <v>396</v>
      </c>
      <c r="E1001">
        <v>84.416097478221005</v>
      </c>
      <c r="F1001">
        <v>80.315683906464926</v>
      </c>
      <c r="G1001">
        <v>88.60534137551582</v>
      </c>
      <c r="H1001">
        <v>108.20328360079475</v>
      </c>
      <c r="I1001">
        <v>98.391015466911213</v>
      </c>
    </row>
    <row r="1002" spans="1:9" x14ac:dyDescent="0.55000000000000004">
      <c r="A1002" s="47" t="str">
        <f t="shared" si="15"/>
        <v>n7</v>
      </c>
      <c r="B1002" s="47" t="s">
        <v>280</v>
      </c>
      <c r="C1002" s="47" t="s">
        <v>253</v>
      </c>
      <c r="D1002" s="47" t="s">
        <v>397</v>
      </c>
      <c r="E1002">
        <v>84.695456319294337</v>
      </c>
      <c r="F1002">
        <v>87.809489776642437</v>
      </c>
      <c r="G1002">
        <v>99.427944437545037</v>
      </c>
      <c r="H1002">
        <v>111.97671731621581</v>
      </c>
      <c r="I1002">
        <v>99.223490724656671</v>
      </c>
    </row>
    <row r="1003" spans="1:9" x14ac:dyDescent="0.55000000000000004">
      <c r="A1003" s="47" t="str">
        <f t="shared" si="15"/>
        <v>n7</v>
      </c>
      <c r="B1003" s="47" t="s">
        <v>281</v>
      </c>
      <c r="C1003" s="47" t="s">
        <v>250</v>
      </c>
      <c r="D1003" s="47" t="s">
        <v>396</v>
      </c>
      <c r="E1003">
        <v>82.784382343873077</v>
      </c>
      <c r="F1003">
        <v>78.728330957923333</v>
      </c>
      <c r="G1003">
        <v>86.482278746781674</v>
      </c>
      <c r="H1003">
        <v>106.30938366868878</v>
      </c>
      <c r="I1003">
        <v>97.900853428208677</v>
      </c>
    </row>
    <row r="1004" spans="1:9" x14ac:dyDescent="0.55000000000000004">
      <c r="A1004" s="47" t="str">
        <f t="shared" si="15"/>
        <v>n7</v>
      </c>
      <c r="B1004" s="47" t="s">
        <v>281</v>
      </c>
      <c r="C1004" s="47" t="s">
        <v>250</v>
      </c>
      <c r="D1004" s="47" t="s">
        <v>397</v>
      </c>
      <c r="E1004">
        <v>82.742561731190506</v>
      </c>
      <c r="F1004">
        <v>87.911211469406538</v>
      </c>
      <c r="G1004">
        <v>97.191252974567661</v>
      </c>
      <c r="H1004">
        <v>110.31254072412484</v>
      </c>
      <c r="I1004">
        <v>99.031879768699767</v>
      </c>
    </row>
    <row r="1005" spans="1:9" x14ac:dyDescent="0.55000000000000004">
      <c r="A1005" s="47" t="str">
        <f t="shared" si="15"/>
        <v>n7</v>
      </c>
      <c r="B1005" s="47" t="s">
        <v>281</v>
      </c>
      <c r="C1005" s="47" t="s">
        <v>251</v>
      </c>
      <c r="D1005" s="47" t="s">
        <v>396</v>
      </c>
      <c r="E1005">
        <v>86.966645098990099</v>
      </c>
      <c r="F1005">
        <v>80.884441847864423</v>
      </c>
      <c r="G1005">
        <v>90.132398585423061</v>
      </c>
      <c r="H1005">
        <v>106.69696379277914</v>
      </c>
      <c r="I1005">
        <v>103.15240694988185</v>
      </c>
    </row>
    <row r="1006" spans="1:9" x14ac:dyDescent="0.55000000000000004">
      <c r="A1006" s="47" t="str">
        <f t="shared" si="15"/>
        <v>n7</v>
      </c>
      <c r="B1006" s="47" t="s">
        <v>281</v>
      </c>
      <c r="C1006" s="47" t="s">
        <v>251</v>
      </c>
      <c r="D1006" s="47" t="s">
        <v>397</v>
      </c>
      <c r="E1006">
        <v>88.422669744824177</v>
      </c>
      <c r="F1006">
        <v>89.446287469932628</v>
      </c>
      <c r="G1006">
        <v>103.8013074720488</v>
      </c>
      <c r="H1006">
        <v>111.47365308256622</v>
      </c>
      <c r="I1006">
        <v>104.65098562056926</v>
      </c>
    </row>
    <row r="1007" spans="1:9" x14ac:dyDescent="0.55000000000000004">
      <c r="A1007" s="47" t="str">
        <f t="shared" si="15"/>
        <v>n7</v>
      </c>
      <c r="B1007" s="47" t="s">
        <v>281</v>
      </c>
      <c r="C1007" s="47" t="s">
        <v>252</v>
      </c>
      <c r="D1007" s="47" t="s">
        <v>396</v>
      </c>
      <c r="E1007">
        <v>92.061159761900569</v>
      </c>
      <c r="F1007">
        <v>84.229043130797464</v>
      </c>
      <c r="G1007">
        <v>93.657830295559549</v>
      </c>
      <c r="H1007">
        <v>109.86167760701397</v>
      </c>
      <c r="I1007">
        <v>106.13747507965059</v>
      </c>
    </row>
    <row r="1008" spans="1:9" x14ac:dyDescent="0.55000000000000004">
      <c r="A1008" s="47" t="str">
        <f t="shared" si="15"/>
        <v>n7</v>
      </c>
      <c r="B1008" s="47" t="s">
        <v>281</v>
      </c>
      <c r="C1008" s="47" t="s">
        <v>252</v>
      </c>
      <c r="D1008" s="47" t="s">
        <v>397</v>
      </c>
      <c r="E1008">
        <v>92.244428755787993</v>
      </c>
      <c r="F1008">
        <v>92.035361384333228</v>
      </c>
      <c r="G1008">
        <v>108.96966096701283</v>
      </c>
      <c r="H1008">
        <v>115.195886795468</v>
      </c>
      <c r="I1008">
        <v>108.4166368734391</v>
      </c>
    </row>
    <row r="1009" spans="1:9" x14ac:dyDescent="0.55000000000000004">
      <c r="A1009" s="47" t="str">
        <f t="shared" si="15"/>
        <v>n7</v>
      </c>
      <c r="B1009" s="47" t="s">
        <v>281</v>
      </c>
      <c r="C1009" s="47" t="s">
        <v>253</v>
      </c>
      <c r="D1009" s="47" t="s">
        <v>396</v>
      </c>
      <c r="E1009">
        <v>85.267385515642076</v>
      </c>
      <c r="F1009">
        <v>81.125621619405365</v>
      </c>
      <c r="G1009">
        <v>89.498875540418993</v>
      </c>
      <c r="H1009">
        <v>109.29445179845754</v>
      </c>
      <c r="I1009">
        <v>99.383232555343938</v>
      </c>
    </row>
    <row r="1010" spans="1:9" x14ac:dyDescent="0.55000000000000004">
      <c r="A1010" s="47" t="str">
        <f t="shared" si="15"/>
        <v>n7</v>
      </c>
      <c r="B1010" s="47" t="s">
        <v>281</v>
      </c>
      <c r="C1010" s="47" t="s">
        <v>253</v>
      </c>
      <c r="D1010" s="47" t="s">
        <v>397</v>
      </c>
      <c r="E1010">
        <v>85.530115170385926</v>
      </c>
      <c r="F1010">
        <v>88.589925714424268</v>
      </c>
      <c r="G1010">
        <v>100.44213488966399</v>
      </c>
      <c r="H1010">
        <v>113.16424297416248</v>
      </c>
      <c r="I1010">
        <v>100.31098628647679</v>
      </c>
    </row>
    <row r="1011" spans="1:9" x14ac:dyDescent="0.55000000000000004">
      <c r="A1011" s="47" t="str">
        <f t="shared" si="15"/>
        <v>n7</v>
      </c>
      <c r="B1011" s="47" t="s">
        <v>282</v>
      </c>
      <c r="C1011" s="47" t="s">
        <v>250</v>
      </c>
      <c r="D1011" s="47" t="s">
        <v>396</v>
      </c>
      <c r="E1011">
        <v>83.630101596979742</v>
      </c>
      <c r="F1011">
        <v>79.532613883892367</v>
      </c>
      <c r="G1011">
        <v>87.365775441664027</v>
      </c>
      <c r="H1011">
        <v>107.39543263117366</v>
      </c>
      <c r="I1011">
        <v>98.9010014548725</v>
      </c>
    </row>
    <row r="1012" spans="1:9" x14ac:dyDescent="0.55000000000000004">
      <c r="A1012" s="47" t="str">
        <f t="shared" si="15"/>
        <v>n7</v>
      </c>
      <c r="B1012" s="47" t="s">
        <v>282</v>
      </c>
      <c r="C1012" s="47" t="s">
        <v>250</v>
      </c>
      <c r="D1012" s="47" t="s">
        <v>397</v>
      </c>
      <c r="E1012">
        <v>83.678349959547674</v>
      </c>
      <c r="F1012">
        <v>88.897579535102111</v>
      </c>
      <c r="G1012">
        <v>98.264596922283346</v>
      </c>
      <c r="H1012">
        <v>111.4736893904329</v>
      </c>
      <c r="I1012">
        <v>100.15264995739233</v>
      </c>
    </row>
    <row r="1013" spans="1:9" x14ac:dyDescent="0.55000000000000004">
      <c r="A1013" s="47" t="str">
        <f t="shared" si="15"/>
        <v>n7</v>
      </c>
      <c r="B1013" s="47" t="s">
        <v>282</v>
      </c>
      <c r="C1013" s="47" t="s">
        <v>251</v>
      </c>
      <c r="D1013" s="47" t="s">
        <v>396</v>
      </c>
      <c r="E1013">
        <v>87.855090045439056</v>
      </c>
      <c r="F1013">
        <v>81.710751446495948</v>
      </c>
      <c r="G1013">
        <v>91.053184640161533</v>
      </c>
      <c r="H1013">
        <v>107.78697224573529</v>
      </c>
      <c r="I1013">
        <v>104.20620446689946</v>
      </c>
    </row>
    <row r="1014" spans="1:9" x14ac:dyDescent="0.55000000000000004">
      <c r="A1014" s="47" t="str">
        <f t="shared" si="15"/>
        <v>n7</v>
      </c>
      <c r="B1014" s="47" t="s">
        <v>282</v>
      </c>
      <c r="C1014" s="47" t="s">
        <v>251</v>
      </c>
      <c r="D1014" s="47" t="s">
        <v>397</v>
      </c>
      <c r="E1014">
        <v>89.353785470908434</v>
      </c>
      <c r="F1014">
        <v>90.33427101100412</v>
      </c>
      <c r="G1014">
        <v>104.9586932897048</v>
      </c>
      <c r="H1014">
        <v>112.6132414609859</v>
      </c>
      <c r="I1014">
        <v>105.77040889088748</v>
      </c>
    </row>
    <row r="1015" spans="1:9" x14ac:dyDescent="0.55000000000000004">
      <c r="A1015" s="47" t="str">
        <f t="shared" si="15"/>
        <v>n7</v>
      </c>
      <c r="B1015" s="47" t="s">
        <v>282</v>
      </c>
      <c r="C1015" s="47" t="s">
        <v>252</v>
      </c>
      <c r="D1015" s="47" t="s">
        <v>396</v>
      </c>
      <c r="E1015">
        <v>93.001649901098048</v>
      </c>
      <c r="F1015">
        <v>85.089520933851787</v>
      </c>
      <c r="G1015">
        <v>94.614631905265753</v>
      </c>
      <c r="H1015">
        <v>110.98401654704381</v>
      </c>
      <c r="I1015">
        <v>107.22176783644294</v>
      </c>
    </row>
    <row r="1016" spans="1:9" x14ac:dyDescent="0.55000000000000004">
      <c r="A1016" s="47" t="str">
        <f t="shared" si="15"/>
        <v>n7</v>
      </c>
      <c r="B1016" s="47" t="s">
        <v>282</v>
      </c>
      <c r="C1016" s="47" t="s">
        <v>252</v>
      </c>
      <c r="D1016" s="47" t="s">
        <v>397</v>
      </c>
      <c r="E1016">
        <v>93.038825402867403</v>
      </c>
      <c r="F1016">
        <v>92.91514550234038</v>
      </c>
      <c r="G1016">
        <v>109.93447752985826</v>
      </c>
      <c r="H1016">
        <v>116.34319277677007</v>
      </c>
      <c r="I1016">
        <v>109.39312559803868</v>
      </c>
    </row>
    <row r="1017" spans="1:9" x14ac:dyDescent="0.55000000000000004">
      <c r="A1017" s="47" t="str">
        <f t="shared" si="15"/>
        <v>n7</v>
      </c>
      <c r="B1017" s="47" t="s">
        <v>282</v>
      </c>
      <c r="C1017" s="47" t="s">
        <v>253</v>
      </c>
      <c r="D1017" s="47" t="s">
        <v>396</v>
      </c>
      <c r="E1017">
        <v>86.160689365606316</v>
      </c>
      <c r="F1017">
        <v>82.174328627608048</v>
      </c>
      <c r="G1017">
        <v>90.737337683017927</v>
      </c>
      <c r="H1017">
        <v>110.42912315781231</v>
      </c>
      <c r="I1017">
        <v>100.38245601735687</v>
      </c>
    </row>
    <row r="1018" spans="1:9" x14ac:dyDescent="0.55000000000000004">
      <c r="A1018" s="47" t="str">
        <f t="shared" si="15"/>
        <v>n7</v>
      </c>
      <c r="B1018" s="47" t="s">
        <v>282</v>
      </c>
      <c r="C1018" s="47" t="s">
        <v>253</v>
      </c>
      <c r="D1018" s="47" t="s">
        <v>397</v>
      </c>
      <c r="E1018">
        <v>86.433823227465638</v>
      </c>
      <c r="F1018">
        <v>89.516947331499324</v>
      </c>
      <c r="G1018">
        <v>101.44749890064543</v>
      </c>
      <c r="H1018">
        <v>114.33103297769783</v>
      </c>
      <c r="I1018">
        <v>101.3237108303648</v>
      </c>
    </row>
    <row r="1019" spans="1:9" x14ac:dyDescent="0.55000000000000004">
      <c r="A1019" s="47" t="str">
        <f t="shared" si="15"/>
        <v>n7</v>
      </c>
      <c r="B1019" s="47" t="s">
        <v>283</v>
      </c>
      <c r="C1019" s="47" t="s">
        <v>250</v>
      </c>
      <c r="D1019" s="47" t="s">
        <v>396</v>
      </c>
      <c r="E1019">
        <v>84.584028509867665</v>
      </c>
      <c r="F1019">
        <v>80.407952154533916</v>
      </c>
      <c r="G1019">
        <v>88.336741456004063</v>
      </c>
      <c r="H1019">
        <v>108.53665487107966</v>
      </c>
      <c r="I1019">
        <v>99.965515050778464</v>
      </c>
    </row>
    <row r="1020" spans="1:9" x14ac:dyDescent="0.55000000000000004">
      <c r="A1020" s="47" t="str">
        <f t="shared" si="15"/>
        <v>n7</v>
      </c>
      <c r="B1020" s="47" t="s">
        <v>283</v>
      </c>
      <c r="C1020" s="47" t="s">
        <v>250</v>
      </c>
      <c r="D1020" s="47" t="s">
        <v>397</v>
      </c>
      <c r="E1020">
        <v>84.749716537579815</v>
      </c>
      <c r="F1020">
        <v>89.994336313970308</v>
      </c>
      <c r="G1020">
        <v>99.515785461785327</v>
      </c>
      <c r="H1020">
        <v>112.8451243172386</v>
      </c>
      <c r="I1020">
        <v>101.40517510692578</v>
      </c>
    </row>
    <row r="1021" spans="1:9" x14ac:dyDescent="0.55000000000000004">
      <c r="A1021" s="47" t="str">
        <f t="shared" si="15"/>
        <v>n7</v>
      </c>
      <c r="B1021" s="47" t="s">
        <v>283</v>
      </c>
      <c r="C1021" s="47" t="s">
        <v>251</v>
      </c>
      <c r="D1021" s="47" t="s">
        <v>396</v>
      </c>
      <c r="E1021">
        <v>88.884878506095788</v>
      </c>
      <c r="F1021">
        <v>82.668519390364338</v>
      </c>
      <c r="G1021">
        <v>92.120459385426585</v>
      </c>
      <c r="H1021">
        <v>109.05039113438906</v>
      </c>
      <c r="I1021">
        <v>105.42765158889711</v>
      </c>
    </row>
    <row r="1022" spans="1:9" x14ac:dyDescent="0.55000000000000004">
      <c r="A1022" s="47" t="str">
        <f t="shared" si="15"/>
        <v>n7</v>
      </c>
      <c r="B1022" s="47" t="s">
        <v>283</v>
      </c>
      <c r="C1022" s="47" t="s">
        <v>251</v>
      </c>
      <c r="D1022" s="47" t="s">
        <v>397</v>
      </c>
      <c r="E1022">
        <v>90.469394601982145</v>
      </c>
      <c r="F1022">
        <v>91.407204736712174</v>
      </c>
      <c r="G1022">
        <v>106.3090300181286</v>
      </c>
      <c r="H1022">
        <v>113.93659198603321</v>
      </c>
      <c r="I1022">
        <v>107.1068630322482</v>
      </c>
    </row>
    <row r="1023" spans="1:9" x14ac:dyDescent="0.55000000000000004">
      <c r="A1023" s="47" t="str">
        <f t="shared" si="15"/>
        <v>n7</v>
      </c>
      <c r="B1023" s="47" t="s">
        <v>283</v>
      </c>
      <c r="C1023" s="47" t="s">
        <v>252</v>
      </c>
      <c r="D1023" s="47" t="s">
        <v>396</v>
      </c>
      <c r="E1023">
        <v>93.839756784282514</v>
      </c>
      <c r="F1023">
        <v>85.931606189758213</v>
      </c>
      <c r="G1023">
        <v>95.602488577991238</v>
      </c>
      <c r="H1023">
        <v>112.35789726756889</v>
      </c>
      <c r="I1023">
        <v>108.3550736710485</v>
      </c>
    </row>
    <row r="1024" spans="1:9" x14ac:dyDescent="0.55000000000000004">
      <c r="A1024" s="47" t="str">
        <f t="shared" si="15"/>
        <v>n7</v>
      </c>
      <c r="B1024" s="47" t="s">
        <v>283</v>
      </c>
      <c r="C1024" s="47" t="s">
        <v>252</v>
      </c>
      <c r="D1024" s="47" t="s">
        <v>397</v>
      </c>
      <c r="E1024">
        <v>94.123419197027943</v>
      </c>
      <c r="F1024">
        <v>94.000601901386091</v>
      </c>
      <c r="G1024">
        <v>111.1918404204846</v>
      </c>
      <c r="H1024">
        <v>117.72104508940852</v>
      </c>
      <c r="I1024">
        <v>110.63678532171787</v>
      </c>
    </row>
    <row r="1025" spans="1:9" x14ac:dyDescent="0.55000000000000004">
      <c r="A1025" s="47" t="str">
        <f t="shared" si="15"/>
        <v>n7</v>
      </c>
      <c r="B1025" s="47" t="s">
        <v>283</v>
      </c>
      <c r="C1025" s="47" t="s">
        <v>253</v>
      </c>
      <c r="D1025" s="47" t="s">
        <v>396</v>
      </c>
      <c r="E1025">
        <v>87.086429437634052</v>
      </c>
      <c r="F1025">
        <v>83.157811634571289</v>
      </c>
      <c r="G1025">
        <v>91.80448991659992</v>
      </c>
      <c r="H1025">
        <v>111.72665378858875</v>
      </c>
      <c r="I1025">
        <v>101.59639800008566</v>
      </c>
    </row>
    <row r="1026" spans="1:9" x14ac:dyDescent="0.55000000000000004">
      <c r="A1026" s="47" t="str">
        <f t="shared" si="15"/>
        <v>n7</v>
      </c>
      <c r="B1026" s="47" t="s">
        <v>283</v>
      </c>
      <c r="C1026" s="47" t="s">
        <v>253</v>
      </c>
      <c r="D1026" s="47" t="s">
        <v>397</v>
      </c>
      <c r="E1026">
        <v>87.446952389635427</v>
      </c>
      <c r="F1026">
        <v>90.56621515818432</v>
      </c>
      <c r="G1026">
        <v>102.63661001163898</v>
      </c>
      <c r="H1026">
        <v>115.67115770347641</v>
      </c>
      <c r="I1026">
        <v>102.51137096650561</v>
      </c>
    </row>
    <row r="1027" spans="1:9" x14ac:dyDescent="0.55000000000000004">
      <c r="A1027" s="47" t="str">
        <f t="shared" si="15"/>
        <v>n7</v>
      </c>
      <c r="B1027" s="47" t="s">
        <v>284</v>
      </c>
      <c r="C1027" s="47" t="s">
        <v>250</v>
      </c>
      <c r="D1027" s="47" t="s">
        <v>396</v>
      </c>
      <c r="E1027">
        <v>85.778508344208134</v>
      </c>
      <c r="F1027">
        <v>81.501569547314205</v>
      </c>
      <c r="G1027">
        <v>89.600913246834551</v>
      </c>
      <c r="H1027">
        <v>109.85792810823467</v>
      </c>
      <c r="I1027">
        <v>101.39501946932913</v>
      </c>
    </row>
    <row r="1028" spans="1:9" x14ac:dyDescent="0.55000000000000004">
      <c r="A1028" s="47" t="str">
        <f t="shared" si="15"/>
        <v>n7</v>
      </c>
      <c r="B1028" s="47" t="s">
        <v>284</v>
      </c>
      <c r="C1028" s="47" t="s">
        <v>250</v>
      </c>
      <c r="D1028" s="47" t="s">
        <v>397</v>
      </c>
      <c r="E1028">
        <v>85.866364324762799</v>
      </c>
      <c r="F1028">
        <v>91.180086315381089</v>
      </c>
      <c r="G1028">
        <v>100.82698845060489</v>
      </c>
      <c r="H1028">
        <v>114.33195239774746</v>
      </c>
      <c r="I1028">
        <v>102.74127237094248</v>
      </c>
    </row>
    <row r="1029" spans="1:9" x14ac:dyDescent="0.55000000000000004">
      <c r="A1029" s="47" t="str">
        <f t="shared" ref="A1029:A1092" si="16">A1028</f>
        <v>n7</v>
      </c>
      <c r="B1029" s="47" t="s">
        <v>284</v>
      </c>
      <c r="C1029" s="47" t="s">
        <v>251</v>
      </c>
      <c r="D1029" s="47" t="s">
        <v>396</v>
      </c>
      <c r="E1029">
        <v>90.268827760730773</v>
      </c>
      <c r="F1029">
        <v>83.855391254893661</v>
      </c>
      <c r="G1029">
        <v>93.512989336225445</v>
      </c>
      <c r="H1029">
        <v>110.54806116342773</v>
      </c>
      <c r="I1029">
        <v>107.04033164626907</v>
      </c>
    </row>
    <row r="1030" spans="1:9" x14ac:dyDescent="0.55000000000000004">
      <c r="A1030" s="47" t="str">
        <f t="shared" si="16"/>
        <v>n7</v>
      </c>
      <c r="B1030" s="47" t="s">
        <v>284</v>
      </c>
      <c r="C1030" s="47" t="s">
        <v>251</v>
      </c>
      <c r="D1030" s="47" t="s">
        <v>397</v>
      </c>
      <c r="E1030">
        <v>91.661403890240891</v>
      </c>
      <c r="F1030">
        <v>92.611570451098629</v>
      </c>
      <c r="G1030">
        <v>107.70973963672274</v>
      </c>
      <c r="H1030">
        <v>115.43780105808909</v>
      </c>
      <c r="I1030">
        <v>108.51808476234143</v>
      </c>
    </row>
    <row r="1031" spans="1:9" x14ac:dyDescent="0.55000000000000004">
      <c r="A1031" s="47" t="str">
        <f t="shared" si="16"/>
        <v>n7</v>
      </c>
      <c r="B1031" s="47" t="s">
        <v>284</v>
      </c>
      <c r="C1031" s="47" t="s">
        <v>252</v>
      </c>
      <c r="D1031" s="47" t="s">
        <v>396</v>
      </c>
      <c r="E1031">
        <v>94.867129591980699</v>
      </c>
      <c r="F1031">
        <v>86.953465392299108</v>
      </c>
      <c r="G1031">
        <v>96.793633873966485</v>
      </c>
      <c r="H1031">
        <v>113.89893182673202</v>
      </c>
      <c r="I1031">
        <v>109.49220131488565</v>
      </c>
    </row>
    <row r="1032" spans="1:9" x14ac:dyDescent="0.55000000000000004">
      <c r="A1032" s="47" t="str">
        <f t="shared" si="16"/>
        <v>n7</v>
      </c>
      <c r="B1032" s="47" t="s">
        <v>284</v>
      </c>
      <c r="C1032" s="47" t="s">
        <v>252</v>
      </c>
      <c r="D1032" s="47" t="s">
        <v>397</v>
      </c>
      <c r="E1032">
        <v>95.363573289128723</v>
      </c>
      <c r="F1032">
        <v>95.239137773780541</v>
      </c>
      <c r="G1032">
        <v>112.65688511480263</v>
      </c>
      <c r="H1032">
        <v>119.27211746905091</v>
      </c>
      <c r="I1032">
        <v>112.09451670487545</v>
      </c>
    </row>
    <row r="1033" spans="1:9" x14ac:dyDescent="0.55000000000000004">
      <c r="A1033" s="47" t="str">
        <f t="shared" si="16"/>
        <v>n7</v>
      </c>
      <c r="B1033" s="47" t="s">
        <v>284</v>
      </c>
      <c r="C1033" s="47" t="s">
        <v>253</v>
      </c>
      <c r="D1033" s="47" t="s">
        <v>396</v>
      </c>
      <c r="E1033">
        <v>88.148416534405541</v>
      </c>
      <c r="F1033">
        <v>84.250480275455857</v>
      </c>
      <c r="G1033">
        <v>92.907736992558085</v>
      </c>
      <c r="H1033">
        <v>113.12890883386827</v>
      </c>
      <c r="I1033">
        <v>102.91392977815397</v>
      </c>
    </row>
    <row r="1034" spans="1:9" x14ac:dyDescent="0.55000000000000004">
      <c r="A1034" s="47" t="str">
        <f t="shared" si="16"/>
        <v>n7</v>
      </c>
      <c r="B1034" s="47" t="s">
        <v>284</v>
      </c>
      <c r="C1034" s="47" t="s">
        <v>253</v>
      </c>
      <c r="D1034" s="47" t="s">
        <v>397</v>
      </c>
      <c r="E1034">
        <v>88.613320353015467</v>
      </c>
      <c r="F1034">
        <v>91.669333569387959</v>
      </c>
      <c r="G1034">
        <v>103.82805117231233</v>
      </c>
      <c r="H1034">
        <v>117.15624872920139</v>
      </c>
      <c r="I1034">
        <v>103.81857132494588</v>
      </c>
    </row>
    <row r="1035" spans="1:9" x14ac:dyDescent="0.55000000000000004">
      <c r="A1035" s="47" t="str">
        <f t="shared" si="16"/>
        <v>n7</v>
      </c>
      <c r="B1035" s="47" t="s">
        <v>285</v>
      </c>
      <c r="C1035" s="47" t="s">
        <v>250</v>
      </c>
      <c r="D1035" s="47" t="s">
        <v>396</v>
      </c>
      <c r="E1035">
        <v>87.203523979825775</v>
      </c>
      <c r="F1035">
        <v>82.80462819454732</v>
      </c>
      <c r="G1035">
        <v>91.047724992769702</v>
      </c>
      <c r="H1035">
        <v>111.53223537544525</v>
      </c>
      <c r="I1035">
        <v>103.04481055267519</v>
      </c>
    </row>
    <row r="1036" spans="1:9" x14ac:dyDescent="0.55000000000000004">
      <c r="A1036" s="47" t="str">
        <f t="shared" si="16"/>
        <v>n7</v>
      </c>
      <c r="B1036" s="47" t="s">
        <v>285</v>
      </c>
      <c r="C1036" s="47" t="s">
        <v>250</v>
      </c>
      <c r="D1036" s="47" t="s">
        <v>397</v>
      </c>
      <c r="E1036">
        <v>87.210120226431073</v>
      </c>
      <c r="F1036">
        <v>92.58111720217731</v>
      </c>
      <c r="G1036">
        <v>102.49443447898516</v>
      </c>
      <c r="H1036">
        <v>116.20466568758157</v>
      </c>
      <c r="I1036">
        <v>104.46679524957185</v>
      </c>
    </row>
    <row r="1037" spans="1:9" x14ac:dyDescent="0.55000000000000004">
      <c r="A1037" s="47" t="str">
        <f t="shared" si="16"/>
        <v>n7</v>
      </c>
      <c r="B1037" s="47" t="s">
        <v>285</v>
      </c>
      <c r="C1037" s="47" t="s">
        <v>251</v>
      </c>
      <c r="D1037" s="47" t="s">
        <v>396</v>
      </c>
      <c r="E1037">
        <v>91.905669175513481</v>
      </c>
      <c r="F1037">
        <v>85.247145868162093</v>
      </c>
      <c r="G1037">
        <v>95.084932943956545</v>
      </c>
      <c r="H1037">
        <v>112.43867912860483</v>
      </c>
      <c r="I1037">
        <v>109.07395788335155</v>
      </c>
    </row>
    <row r="1038" spans="1:9" x14ac:dyDescent="0.55000000000000004">
      <c r="A1038" s="47" t="str">
        <f t="shared" si="16"/>
        <v>n7</v>
      </c>
      <c r="B1038" s="47" t="s">
        <v>285</v>
      </c>
      <c r="C1038" s="47" t="s">
        <v>251</v>
      </c>
      <c r="D1038" s="47" t="s">
        <v>397</v>
      </c>
      <c r="E1038">
        <v>93.058932021302866</v>
      </c>
      <c r="F1038">
        <v>94.023585426586237</v>
      </c>
      <c r="G1038">
        <v>109.35195091369522</v>
      </c>
      <c r="H1038">
        <v>117.19783928049944</v>
      </c>
      <c r="I1038">
        <v>110.17262058383005</v>
      </c>
    </row>
    <row r="1039" spans="1:9" x14ac:dyDescent="0.55000000000000004">
      <c r="A1039" s="47" t="str">
        <f t="shared" si="16"/>
        <v>n7</v>
      </c>
      <c r="B1039" s="47" t="s">
        <v>285</v>
      </c>
      <c r="C1039" s="47" t="s">
        <v>252</v>
      </c>
      <c r="D1039" s="47" t="s">
        <v>396</v>
      </c>
      <c r="E1039">
        <v>96.295414098449299</v>
      </c>
      <c r="F1039">
        <v>88.316878898176554</v>
      </c>
      <c r="G1039">
        <v>98.297648198074285</v>
      </c>
      <c r="H1039">
        <v>115.59165958687498</v>
      </c>
      <c r="I1039">
        <v>110.99868926274704</v>
      </c>
    </row>
    <row r="1040" spans="1:9" x14ac:dyDescent="0.55000000000000004">
      <c r="A1040" s="47" t="str">
        <f t="shared" si="16"/>
        <v>n7</v>
      </c>
      <c r="B1040" s="47" t="s">
        <v>285</v>
      </c>
      <c r="C1040" s="47" t="s">
        <v>252</v>
      </c>
      <c r="D1040" s="47" t="s">
        <v>397</v>
      </c>
      <c r="E1040">
        <v>96.735570577128811</v>
      </c>
      <c r="F1040">
        <v>96.652246891686943</v>
      </c>
      <c r="G1040">
        <v>114.30915170438</v>
      </c>
      <c r="H1040">
        <v>121.07054232460493</v>
      </c>
      <c r="I1040">
        <v>113.70171600955976</v>
      </c>
    </row>
    <row r="1041" spans="1:9" x14ac:dyDescent="0.55000000000000004">
      <c r="A1041" s="47" t="str">
        <f t="shared" si="16"/>
        <v>n7</v>
      </c>
      <c r="B1041" s="47" t="s">
        <v>285</v>
      </c>
      <c r="C1041" s="47" t="s">
        <v>253</v>
      </c>
      <c r="D1041" s="47" t="s">
        <v>396</v>
      </c>
      <c r="E1041">
        <v>89.492383423270908</v>
      </c>
      <c r="F1041">
        <v>85.535016746023345</v>
      </c>
      <c r="G1041">
        <v>94.324267511727157</v>
      </c>
      <c r="H1041">
        <v>114.85374421519182</v>
      </c>
      <c r="I1041">
        <v>104.48302108418862</v>
      </c>
    </row>
    <row r="1042" spans="1:9" x14ac:dyDescent="0.55000000000000004">
      <c r="A1042" s="47" t="str">
        <f t="shared" si="16"/>
        <v>n7</v>
      </c>
      <c r="B1042" s="47" t="s">
        <v>285</v>
      </c>
      <c r="C1042" s="47" t="s">
        <v>253</v>
      </c>
      <c r="D1042" s="47" t="s">
        <v>397</v>
      </c>
      <c r="E1042">
        <v>89.877090033707688</v>
      </c>
      <c r="F1042">
        <v>93.01912577011251</v>
      </c>
      <c r="G1042">
        <v>105.14404451939075</v>
      </c>
      <c r="H1042">
        <v>118.75359481758036</v>
      </c>
      <c r="I1042">
        <v>105.21118279862885</v>
      </c>
    </row>
    <row r="1043" spans="1:9" x14ac:dyDescent="0.55000000000000004">
      <c r="A1043" s="47" t="str">
        <f t="shared" si="16"/>
        <v>n7</v>
      </c>
      <c r="B1043" s="47" t="s">
        <v>286</v>
      </c>
      <c r="C1043" s="47" t="s">
        <v>250</v>
      </c>
      <c r="D1043" s="47" t="s">
        <v>396</v>
      </c>
      <c r="E1043">
        <v>88.609411181797327</v>
      </c>
      <c r="F1043">
        <v>84.139596802807475</v>
      </c>
      <c r="G1043">
        <v>92.515588050294511</v>
      </c>
      <c r="H1043">
        <v>113.3303478273904</v>
      </c>
      <c r="I1043">
        <v>104.70608952139102</v>
      </c>
    </row>
    <row r="1044" spans="1:9" x14ac:dyDescent="0.55000000000000004">
      <c r="A1044" s="47" t="str">
        <f t="shared" si="16"/>
        <v>n7</v>
      </c>
      <c r="B1044" s="47" t="s">
        <v>286</v>
      </c>
      <c r="C1044" s="47" t="s">
        <v>250</v>
      </c>
      <c r="D1044" s="47" t="s">
        <v>397</v>
      </c>
      <c r="E1044">
        <v>88.769455444201483</v>
      </c>
      <c r="F1044">
        <v>94.142974486224261</v>
      </c>
      <c r="G1044">
        <v>104.31961478462304</v>
      </c>
      <c r="H1044">
        <v>118.19580877341021</v>
      </c>
      <c r="I1044">
        <v>106.32536138863415</v>
      </c>
    </row>
    <row r="1045" spans="1:9" x14ac:dyDescent="0.55000000000000004">
      <c r="A1045" s="47" t="str">
        <f t="shared" si="16"/>
        <v>n7</v>
      </c>
      <c r="B1045" s="47" t="s">
        <v>286</v>
      </c>
      <c r="C1045" s="47" t="s">
        <v>251</v>
      </c>
      <c r="D1045" s="47" t="s">
        <v>396</v>
      </c>
      <c r="E1045">
        <v>93.387363930330721</v>
      </c>
      <c r="F1045">
        <v>86.621492521955361</v>
      </c>
      <c r="G1045">
        <v>96.61788349716079</v>
      </c>
      <c r="H1045">
        <v>114.2514051834609</v>
      </c>
      <c r="I1045">
        <v>110.83243821141797</v>
      </c>
    </row>
    <row r="1046" spans="1:9" x14ac:dyDescent="0.55000000000000004">
      <c r="A1046" s="47" t="str">
        <f t="shared" si="16"/>
        <v>n7</v>
      </c>
      <c r="B1046" s="47" t="s">
        <v>286</v>
      </c>
      <c r="C1046" s="47" t="s">
        <v>251</v>
      </c>
      <c r="D1046" s="47" t="s">
        <v>397</v>
      </c>
      <c r="E1046">
        <v>94.708148814234818</v>
      </c>
      <c r="F1046">
        <v>95.640777502204358</v>
      </c>
      <c r="G1046">
        <v>111.31430153264205</v>
      </c>
      <c r="H1046">
        <v>119.19246721981213</v>
      </c>
      <c r="I1046">
        <v>112.14077358198429</v>
      </c>
    </row>
    <row r="1047" spans="1:9" x14ac:dyDescent="0.55000000000000004">
      <c r="A1047" s="47" t="str">
        <f t="shared" si="16"/>
        <v>n7</v>
      </c>
      <c r="B1047" s="47" t="s">
        <v>286</v>
      </c>
      <c r="C1047" s="47" t="s">
        <v>252</v>
      </c>
      <c r="D1047" s="47" t="s">
        <v>396</v>
      </c>
      <c r="E1047">
        <v>97.847879917616012</v>
      </c>
      <c r="F1047">
        <v>89.740715505854752</v>
      </c>
      <c r="G1047">
        <v>99.882393851444277</v>
      </c>
      <c r="H1047">
        <v>117.45521770300613</v>
      </c>
      <c r="I1047">
        <v>112.78819993328162</v>
      </c>
    </row>
    <row r="1048" spans="1:9" x14ac:dyDescent="0.55000000000000004">
      <c r="A1048" s="47" t="str">
        <f t="shared" si="16"/>
        <v>n7</v>
      </c>
      <c r="B1048" s="47" t="s">
        <v>286</v>
      </c>
      <c r="C1048" s="47" t="s">
        <v>252</v>
      </c>
      <c r="D1048" s="47" t="s">
        <v>397</v>
      </c>
      <c r="E1048">
        <v>98.179441378643901</v>
      </c>
      <c r="F1048">
        <v>98.146528023880066</v>
      </c>
      <c r="G1048">
        <v>115.98384536544634</v>
      </c>
      <c r="H1048">
        <v>122.96130462892984</v>
      </c>
      <c r="I1048">
        <v>115.31144397681105</v>
      </c>
    </row>
    <row r="1049" spans="1:9" x14ac:dyDescent="0.55000000000000004">
      <c r="A1049" s="47" t="str">
        <f t="shared" si="16"/>
        <v>n7</v>
      </c>
      <c r="B1049" s="47" t="s">
        <v>286</v>
      </c>
      <c r="C1049" s="47" t="s">
        <v>253</v>
      </c>
      <c r="D1049" s="47" t="s">
        <v>396</v>
      </c>
      <c r="E1049">
        <v>90.935171406905795</v>
      </c>
      <c r="F1049">
        <v>86.914004427661979</v>
      </c>
      <c r="G1049">
        <v>95.844954686717443</v>
      </c>
      <c r="H1049">
        <v>116.70540572749505</v>
      </c>
      <c r="I1049">
        <v>106.1674867509611</v>
      </c>
    </row>
    <row r="1050" spans="1:9" x14ac:dyDescent="0.55000000000000004">
      <c r="A1050" s="47" t="str">
        <f t="shared" si="16"/>
        <v>n7</v>
      </c>
      <c r="B1050" s="47" t="s">
        <v>286</v>
      </c>
      <c r="C1050" s="47" t="s">
        <v>253</v>
      </c>
      <c r="D1050" s="47" t="s">
        <v>397</v>
      </c>
      <c r="E1050">
        <v>91.135573887167396</v>
      </c>
      <c r="F1050">
        <v>94.406039639947394</v>
      </c>
      <c r="G1050">
        <v>106.61360144591904</v>
      </c>
      <c r="H1050">
        <v>120.49672900925073</v>
      </c>
      <c r="I1050">
        <v>106.75261387783773</v>
      </c>
    </row>
    <row r="1051" spans="1:9" x14ac:dyDescent="0.55000000000000004">
      <c r="A1051" s="47" t="str">
        <f t="shared" si="16"/>
        <v>n7</v>
      </c>
      <c r="B1051" s="47" t="s">
        <v>287</v>
      </c>
      <c r="C1051" s="47" t="s">
        <v>250</v>
      </c>
      <c r="D1051" s="47" t="s">
        <v>396</v>
      </c>
      <c r="E1051">
        <v>90.38121423085741</v>
      </c>
      <c r="F1051">
        <v>85.822022994039429</v>
      </c>
      <c r="G1051">
        <v>94.365497657038048</v>
      </c>
      <c r="H1051">
        <v>115.59646215038973</v>
      </c>
      <c r="I1051">
        <v>106.79975616689592</v>
      </c>
    </row>
    <row r="1052" spans="1:9" x14ac:dyDescent="0.55000000000000004">
      <c r="A1052" s="47" t="str">
        <f t="shared" si="16"/>
        <v>n7</v>
      </c>
      <c r="B1052" s="47" t="s">
        <v>287</v>
      </c>
      <c r="C1052" s="47" t="s">
        <v>250</v>
      </c>
      <c r="D1052" s="47" t="s">
        <v>397</v>
      </c>
      <c r="E1052">
        <v>90.657805078073267</v>
      </c>
      <c r="F1052">
        <v>96.043879651918076</v>
      </c>
      <c r="G1052">
        <v>106.47841426245607</v>
      </c>
      <c r="H1052">
        <v>120.5901932748739</v>
      </c>
      <c r="I1052">
        <v>108.58694437834326</v>
      </c>
    </row>
    <row r="1053" spans="1:9" x14ac:dyDescent="0.55000000000000004">
      <c r="A1053" s="47" t="str">
        <f t="shared" si="16"/>
        <v>n7</v>
      </c>
      <c r="B1053" s="47" t="s">
        <v>287</v>
      </c>
      <c r="C1053" s="47" t="s">
        <v>251</v>
      </c>
      <c r="D1053" s="47" t="s">
        <v>396</v>
      </c>
      <c r="E1053">
        <v>95.254705265168894</v>
      </c>
      <c r="F1053">
        <v>88.353545839064651</v>
      </c>
      <c r="G1053">
        <v>98.549821180651065</v>
      </c>
      <c r="H1053">
        <v>116.53593664985482</v>
      </c>
      <c r="I1053">
        <v>113.04860520021396</v>
      </c>
    </row>
    <row r="1054" spans="1:9" x14ac:dyDescent="0.55000000000000004">
      <c r="A1054" s="47" t="str">
        <f t="shared" si="16"/>
        <v>n7</v>
      </c>
      <c r="B1054" s="47" t="s">
        <v>287</v>
      </c>
      <c r="C1054" s="47" t="s">
        <v>251</v>
      </c>
      <c r="D1054" s="47" t="s">
        <v>397</v>
      </c>
      <c r="E1054">
        <v>96.740687308574053</v>
      </c>
      <c r="F1054">
        <v>97.62715500229254</v>
      </c>
      <c r="G1054">
        <v>113.74240422008252</v>
      </c>
      <c r="H1054">
        <v>121.68318201742321</v>
      </c>
      <c r="I1054">
        <v>114.57236644811249</v>
      </c>
    </row>
    <row r="1055" spans="1:9" x14ac:dyDescent="0.55000000000000004">
      <c r="A1055" s="47" t="str">
        <f t="shared" si="16"/>
        <v>n7</v>
      </c>
      <c r="B1055" s="47" t="s">
        <v>287</v>
      </c>
      <c r="C1055" s="47" t="s">
        <v>252</v>
      </c>
      <c r="D1055" s="47" t="s">
        <v>396</v>
      </c>
      <c r="E1055">
        <v>99.804412182867196</v>
      </c>
      <c r="F1055">
        <v>91.535139723750575</v>
      </c>
      <c r="G1055">
        <v>101.87960755158184</v>
      </c>
      <c r="H1055">
        <v>119.80381149319884</v>
      </c>
      <c r="I1055">
        <v>115.04347365505119</v>
      </c>
    </row>
    <row r="1056" spans="1:9" x14ac:dyDescent="0.55000000000000004">
      <c r="A1056" s="47" t="str">
        <f t="shared" si="16"/>
        <v>n7</v>
      </c>
      <c r="B1056" s="47" t="s">
        <v>287</v>
      </c>
      <c r="C1056" s="47" t="s">
        <v>252</v>
      </c>
      <c r="D1056" s="47" t="s">
        <v>397</v>
      </c>
      <c r="E1056">
        <v>100.00582600112443</v>
      </c>
      <c r="F1056">
        <v>100.05395515703808</v>
      </c>
      <c r="G1056">
        <v>118.1505373513788</v>
      </c>
      <c r="H1056">
        <v>125.36358710628588</v>
      </c>
      <c r="I1056">
        <v>117.41737614899239</v>
      </c>
    </row>
    <row r="1057" spans="1:9" x14ac:dyDescent="0.55000000000000004">
      <c r="A1057" s="47" t="str">
        <f t="shared" si="16"/>
        <v>n7</v>
      </c>
      <c r="B1057" s="47" t="s">
        <v>287</v>
      </c>
      <c r="C1057" s="47" t="s">
        <v>253</v>
      </c>
      <c r="D1057" s="47" t="s">
        <v>396</v>
      </c>
      <c r="E1057">
        <v>92.753479550664821</v>
      </c>
      <c r="F1057">
        <v>88.651906711370941</v>
      </c>
      <c r="G1057">
        <v>97.761437153828524</v>
      </c>
      <c r="H1057">
        <v>119.03900653752103</v>
      </c>
      <c r="I1057">
        <v>108.29037498853738</v>
      </c>
    </row>
    <row r="1058" spans="1:9" x14ac:dyDescent="0.55000000000000004">
      <c r="A1058" s="47" t="str">
        <f t="shared" si="16"/>
        <v>n7</v>
      </c>
      <c r="B1058" s="47" t="s">
        <v>287</v>
      </c>
      <c r="C1058" s="47" t="s">
        <v>253</v>
      </c>
      <c r="D1058" s="47" t="s">
        <v>397</v>
      </c>
      <c r="E1058">
        <v>92.820573581199085</v>
      </c>
      <c r="F1058">
        <v>96.208673460241044</v>
      </c>
      <c r="G1058">
        <v>108.58865230850856</v>
      </c>
      <c r="H1058">
        <v>122.81698720475535</v>
      </c>
      <c r="I1058">
        <v>108.76003696589594</v>
      </c>
    </row>
    <row r="1059" spans="1:9" x14ac:dyDescent="0.55000000000000004">
      <c r="A1059" s="47" t="str">
        <f t="shared" si="16"/>
        <v>n7</v>
      </c>
      <c r="B1059" s="47" t="s">
        <v>288</v>
      </c>
      <c r="C1059" s="47" t="s">
        <v>250</v>
      </c>
      <c r="D1059" s="47" t="s">
        <v>396</v>
      </c>
      <c r="E1059">
        <v>92.287828381476402</v>
      </c>
      <c r="F1059">
        <v>87.632459873734703</v>
      </c>
      <c r="G1059">
        <v>96.356161255599048</v>
      </c>
      <c r="H1059">
        <v>118.03499821535641</v>
      </c>
      <c r="I1059">
        <v>109.05272353542834</v>
      </c>
    </row>
    <row r="1060" spans="1:9" x14ac:dyDescent="0.55000000000000004">
      <c r="A1060" s="47" t="str">
        <f t="shared" si="16"/>
        <v>n7</v>
      </c>
      <c r="B1060" s="47" t="s">
        <v>288</v>
      </c>
      <c r="C1060" s="47" t="s">
        <v>250</v>
      </c>
      <c r="D1060" s="47" t="s">
        <v>397</v>
      </c>
      <c r="E1060">
        <v>92.684265293462971</v>
      </c>
      <c r="F1060">
        <v>98.119729606390862</v>
      </c>
      <c r="G1060">
        <v>108.90194560385146</v>
      </c>
      <c r="H1060">
        <v>123.14966700400115</v>
      </c>
      <c r="I1060">
        <v>111.00044331275937</v>
      </c>
    </row>
    <row r="1061" spans="1:9" x14ac:dyDescent="0.55000000000000004">
      <c r="A1061" s="47" t="str">
        <f t="shared" si="16"/>
        <v>n7</v>
      </c>
      <c r="B1061" s="47" t="s">
        <v>288</v>
      </c>
      <c r="C1061" s="47" t="s">
        <v>251</v>
      </c>
      <c r="D1061" s="47" t="s">
        <v>396</v>
      </c>
      <c r="E1061">
        <v>97.26412691896212</v>
      </c>
      <c r="F1061">
        <v>90.217385821606172</v>
      </c>
      <c r="G1061">
        <v>100.6287541226678</v>
      </c>
      <c r="H1061">
        <v>118.9942911626048</v>
      </c>
      <c r="I1061">
        <v>115.43339359033143</v>
      </c>
    </row>
    <row r="1062" spans="1:9" x14ac:dyDescent="0.55000000000000004">
      <c r="A1062" s="47" t="str">
        <f t="shared" si="16"/>
        <v>n7</v>
      </c>
      <c r="B1062" s="47" t="s">
        <v>288</v>
      </c>
      <c r="C1062" s="47" t="s">
        <v>251</v>
      </c>
      <c r="D1062" s="47" t="s">
        <v>397</v>
      </c>
      <c r="E1062">
        <v>98.931402810284624</v>
      </c>
      <c r="F1062">
        <v>99.79153833174621</v>
      </c>
      <c r="G1062">
        <v>116.2883856229676</v>
      </c>
      <c r="H1062">
        <v>124.33813932258784</v>
      </c>
      <c r="I1062">
        <v>117.14381883351557</v>
      </c>
    </row>
    <row r="1063" spans="1:9" x14ac:dyDescent="0.55000000000000004">
      <c r="A1063" s="47" t="str">
        <f t="shared" si="16"/>
        <v>n7</v>
      </c>
      <c r="B1063" s="47" t="s">
        <v>288</v>
      </c>
      <c r="C1063" s="47" t="s">
        <v>252</v>
      </c>
      <c r="D1063" s="47" t="s">
        <v>396</v>
      </c>
      <c r="E1063">
        <v>101.90981103351791</v>
      </c>
      <c r="F1063">
        <v>93.466096219094979</v>
      </c>
      <c r="G1063">
        <v>104.02878316368637</v>
      </c>
      <c r="H1063">
        <v>122.33110263699314</v>
      </c>
      <c r="I1063">
        <v>117.47034429043373</v>
      </c>
    </row>
    <row r="1064" spans="1:9" x14ac:dyDescent="0.55000000000000004">
      <c r="A1064" s="47" t="str">
        <f t="shared" si="16"/>
        <v>n7</v>
      </c>
      <c r="B1064" s="47" t="s">
        <v>288</v>
      </c>
      <c r="C1064" s="47" t="s">
        <v>252</v>
      </c>
      <c r="D1064" s="47" t="s">
        <v>397</v>
      </c>
      <c r="E1064">
        <v>102.00972168988585</v>
      </c>
      <c r="F1064">
        <v>102.10999358949167</v>
      </c>
      <c r="G1064">
        <v>120.51279863393646</v>
      </c>
      <c r="H1064">
        <v>127.98130043475706</v>
      </c>
      <c r="I1064">
        <v>119.72656194990705</v>
      </c>
    </row>
    <row r="1065" spans="1:9" x14ac:dyDescent="0.55000000000000004">
      <c r="A1065" s="47" t="str">
        <f t="shared" si="16"/>
        <v>n7</v>
      </c>
      <c r="B1065" s="47" t="s">
        <v>288</v>
      </c>
      <c r="C1065" s="47" t="s">
        <v>253</v>
      </c>
      <c r="D1065" s="47" t="s">
        <v>396</v>
      </c>
      <c r="E1065">
        <v>94.7101372271012</v>
      </c>
      <c r="F1065">
        <v>90.522040690579473</v>
      </c>
      <c r="G1065">
        <v>99.823738939089338</v>
      </c>
      <c r="H1065">
        <v>121.55016393091854</v>
      </c>
      <c r="I1065">
        <v>110.57478733114661</v>
      </c>
    </row>
    <row r="1066" spans="1:9" x14ac:dyDescent="0.55000000000000004">
      <c r="A1066" s="47" t="str">
        <f t="shared" si="16"/>
        <v>n7</v>
      </c>
      <c r="B1066" s="47" t="s">
        <v>288</v>
      </c>
      <c r="C1066" s="47" t="s">
        <v>253</v>
      </c>
      <c r="D1066" s="47" t="s">
        <v>397</v>
      </c>
      <c r="E1066">
        <v>94.632054885533236</v>
      </c>
      <c r="F1066">
        <v>98.176838703588942</v>
      </c>
      <c r="G1066">
        <v>110.7316745007583</v>
      </c>
      <c r="H1066">
        <v>125.34706094190082</v>
      </c>
      <c r="I1066">
        <v>110.94403940847781</v>
      </c>
    </row>
    <row r="1067" spans="1:9" x14ac:dyDescent="0.55000000000000004">
      <c r="A1067" s="47" t="str">
        <f t="shared" si="16"/>
        <v>n7</v>
      </c>
      <c r="B1067" s="47" t="s">
        <v>289</v>
      </c>
      <c r="C1067" s="47" t="s">
        <v>250</v>
      </c>
      <c r="D1067" s="47" t="s">
        <v>396</v>
      </c>
      <c r="E1067">
        <v>94.271477447271906</v>
      </c>
      <c r="F1067">
        <v>89.516045718266128</v>
      </c>
      <c r="G1067">
        <v>98.427255706627164</v>
      </c>
      <c r="H1067">
        <v>120.57206099001871</v>
      </c>
      <c r="I1067">
        <v>111.39671988854795</v>
      </c>
    </row>
    <row r="1068" spans="1:9" x14ac:dyDescent="0.55000000000000004">
      <c r="A1068" s="47" t="str">
        <f t="shared" si="16"/>
        <v>n7</v>
      </c>
      <c r="B1068" s="47" t="s">
        <v>289</v>
      </c>
      <c r="C1068" s="47" t="s">
        <v>250</v>
      </c>
      <c r="D1068" s="47" t="s">
        <v>397</v>
      </c>
      <c r="E1068">
        <v>94.76339370814182</v>
      </c>
      <c r="F1068">
        <v>100.19951996739029</v>
      </c>
      <c r="G1068">
        <v>111.35918315316431</v>
      </c>
      <c r="H1068">
        <v>125.8145451422934</v>
      </c>
      <c r="I1068">
        <v>113.4964871276604</v>
      </c>
    </row>
    <row r="1069" spans="1:9" x14ac:dyDescent="0.55000000000000004">
      <c r="A1069" s="47" t="str">
        <f t="shared" si="16"/>
        <v>n7</v>
      </c>
      <c r="B1069" s="47" t="s">
        <v>289</v>
      </c>
      <c r="C1069" s="47" t="s">
        <v>251</v>
      </c>
      <c r="D1069" s="47" t="s">
        <v>396</v>
      </c>
      <c r="E1069">
        <v>99.354737326443995</v>
      </c>
      <c r="F1069">
        <v>92.156532470108971</v>
      </c>
      <c r="G1069">
        <v>102.79168435527106</v>
      </c>
      <c r="H1069">
        <v>121.55197313041536</v>
      </c>
      <c r="I1069">
        <v>117.91453706691827</v>
      </c>
    </row>
    <row r="1070" spans="1:9" x14ac:dyDescent="0.55000000000000004">
      <c r="A1070" s="47" t="str">
        <f t="shared" si="16"/>
        <v>n7</v>
      </c>
      <c r="B1070" s="47" t="s">
        <v>289</v>
      </c>
      <c r="C1070" s="47" t="s">
        <v>251</v>
      </c>
      <c r="D1070" s="47" t="s">
        <v>397</v>
      </c>
      <c r="E1070">
        <v>101.18777207791064</v>
      </c>
      <c r="F1070">
        <v>102.03754221334603</v>
      </c>
      <c r="G1070">
        <v>118.94246105509117</v>
      </c>
      <c r="H1070">
        <v>127.11928102846259</v>
      </c>
      <c r="I1070">
        <v>119.80923538661401</v>
      </c>
    </row>
    <row r="1071" spans="1:9" x14ac:dyDescent="0.55000000000000004">
      <c r="A1071" s="47" t="str">
        <f t="shared" si="16"/>
        <v>n7</v>
      </c>
      <c r="B1071" s="47" t="s">
        <v>289</v>
      </c>
      <c r="C1071" s="47" t="s">
        <v>252</v>
      </c>
      <c r="D1071" s="47" t="s">
        <v>396</v>
      </c>
      <c r="E1071">
        <v>104.10027650439694</v>
      </c>
      <c r="F1071">
        <v>95.475071158695741</v>
      </c>
      <c r="G1071">
        <v>106.26479415405777</v>
      </c>
      <c r="H1071">
        <v>124.96050655427409</v>
      </c>
      <c r="I1071">
        <v>119.99527030502358</v>
      </c>
    </row>
    <row r="1072" spans="1:9" x14ac:dyDescent="0.55000000000000004">
      <c r="A1072" s="47" t="str">
        <f t="shared" si="16"/>
        <v>n7</v>
      </c>
      <c r="B1072" s="47" t="s">
        <v>289</v>
      </c>
      <c r="C1072" s="47" t="s">
        <v>252</v>
      </c>
      <c r="D1072" s="47" t="s">
        <v>397</v>
      </c>
      <c r="E1072">
        <v>104.07596124200765</v>
      </c>
      <c r="F1072">
        <v>104.23599680897965</v>
      </c>
      <c r="G1072">
        <v>123.0397837592016</v>
      </c>
      <c r="H1072">
        <v>130.77730301962671</v>
      </c>
      <c r="I1072">
        <v>122.23383683980698</v>
      </c>
    </row>
    <row r="1073" spans="1:9" x14ac:dyDescent="0.55000000000000004">
      <c r="A1073" s="47" t="str">
        <f t="shared" si="16"/>
        <v>n7</v>
      </c>
      <c r="B1073" s="47" t="s">
        <v>289</v>
      </c>
      <c r="C1073" s="47" t="s">
        <v>253</v>
      </c>
      <c r="D1073" s="47" t="s">
        <v>396</v>
      </c>
      <c r="E1073">
        <v>96.605206790129301</v>
      </c>
      <c r="F1073">
        <v>92.734510653791986</v>
      </c>
      <c r="G1073">
        <v>102.04738765701286</v>
      </c>
      <c r="H1073">
        <v>123.95855208286096</v>
      </c>
      <c r="I1073">
        <v>112.704420922956</v>
      </c>
    </row>
    <row r="1074" spans="1:9" x14ac:dyDescent="0.55000000000000004">
      <c r="A1074" s="47" t="str">
        <f t="shared" si="16"/>
        <v>n7</v>
      </c>
      <c r="B1074" s="47" t="s">
        <v>289</v>
      </c>
      <c r="C1074" s="47" t="s">
        <v>253</v>
      </c>
      <c r="D1074" s="47" t="s">
        <v>397</v>
      </c>
      <c r="E1074">
        <v>96.638187848728535</v>
      </c>
      <c r="F1074">
        <v>100.28837431136034</v>
      </c>
      <c r="G1074">
        <v>113.01042579145064</v>
      </c>
      <c r="H1074">
        <v>127.98081230792745</v>
      </c>
      <c r="I1074">
        <v>113.24651701818736</v>
      </c>
    </row>
    <row r="1075" spans="1:9" x14ac:dyDescent="0.55000000000000004">
      <c r="A1075" s="47" t="str">
        <f t="shared" si="16"/>
        <v>n7</v>
      </c>
      <c r="B1075" s="47" t="s">
        <v>290</v>
      </c>
      <c r="C1075" s="47" t="s">
        <v>250</v>
      </c>
      <c r="D1075" s="47" t="s">
        <v>396</v>
      </c>
      <c r="E1075">
        <v>96.454765639952853</v>
      </c>
      <c r="F1075">
        <v>91.484117819469418</v>
      </c>
      <c r="G1075">
        <v>100.66516906791168</v>
      </c>
      <c r="H1075">
        <v>123.22330506310325</v>
      </c>
      <c r="I1075">
        <v>113.92894875625547</v>
      </c>
    </row>
    <row r="1076" spans="1:9" x14ac:dyDescent="0.55000000000000004">
      <c r="A1076" s="47" t="str">
        <f t="shared" si="16"/>
        <v>n7</v>
      </c>
      <c r="B1076" s="47" t="s">
        <v>290</v>
      </c>
      <c r="C1076" s="47" t="s">
        <v>250</v>
      </c>
      <c r="D1076" s="47" t="s">
        <v>397</v>
      </c>
      <c r="E1076">
        <v>96.816625319366551</v>
      </c>
      <c r="F1076">
        <v>102.15659507388989</v>
      </c>
      <c r="G1076">
        <v>113.50496165358166</v>
      </c>
      <c r="H1076">
        <v>128.42131647985516</v>
      </c>
      <c r="I1076">
        <v>115.89113094322764</v>
      </c>
    </row>
    <row r="1077" spans="1:9" x14ac:dyDescent="0.55000000000000004">
      <c r="A1077" s="47" t="str">
        <f t="shared" si="16"/>
        <v>n7</v>
      </c>
      <c r="B1077" s="47" t="s">
        <v>290</v>
      </c>
      <c r="C1077" s="47" t="s">
        <v>251</v>
      </c>
      <c r="D1077" s="47" t="s">
        <v>396</v>
      </c>
      <c r="E1077">
        <v>101.52653648761449</v>
      </c>
      <c r="F1077">
        <v>94.170985784573048</v>
      </c>
      <c r="G1077">
        <v>105.03861187846084</v>
      </c>
      <c r="H1077">
        <v>124.20898255328655</v>
      </c>
      <c r="I1077">
        <v>120.4920356299745</v>
      </c>
    </row>
    <row r="1078" spans="1:9" x14ac:dyDescent="0.55000000000000004">
      <c r="A1078" s="47" t="str">
        <f t="shared" si="16"/>
        <v>n7</v>
      </c>
      <c r="B1078" s="47" t="s">
        <v>290</v>
      </c>
      <c r="C1078" s="47" t="s">
        <v>251</v>
      </c>
      <c r="D1078" s="47" t="s">
        <v>397</v>
      </c>
      <c r="E1078">
        <v>103.56913037667974</v>
      </c>
      <c r="F1078">
        <v>104.53839511868235</v>
      </c>
      <c r="G1078">
        <v>122.00443457284943</v>
      </c>
      <c r="H1078">
        <v>130.08679624049188</v>
      </c>
      <c r="I1078">
        <v>122.64728639791204</v>
      </c>
    </row>
    <row r="1079" spans="1:9" x14ac:dyDescent="0.55000000000000004">
      <c r="A1079" s="47" t="str">
        <f t="shared" si="16"/>
        <v>n7</v>
      </c>
      <c r="B1079" s="47" t="s">
        <v>290</v>
      </c>
      <c r="C1079" s="47" t="s">
        <v>252</v>
      </c>
      <c r="D1079" s="47" t="s">
        <v>396</v>
      </c>
      <c r="E1079">
        <v>106.25543573933138</v>
      </c>
      <c r="F1079">
        <v>97.506827210902344</v>
      </c>
      <c r="G1079">
        <v>108.55171820570763</v>
      </c>
      <c r="H1079">
        <v>127.84010502411772</v>
      </c>
      <c r="I1079">
        <v>122.55318637424779</v>
      </c>
    </row>
    <row r="1080" spans="1:9" x14ac:dyDescent="0.55000000000000004">
      <c r="A1080" s="47" t="str">
        <f t="shared" si="16"/>
        <v>n7</v>
      </c>
      <c r="B1080" s="47" t="s">
        <v>290</v>
      </c>
      <c r="C1080" s="47" t="s">
        <v>252</v>
      </c>
      <c r="D1080" s="47" t="s">
        <v>397</v>
      </c>
      <c r="E1080">
        <v>106.35342885162065</v>
      </c>
      <c r="F1080">
        <v>106.5414523962191</v>
      </c>
      <c r="G1080">
        <v>125.74772051719394</v>
      </c>
      <c r="H1080">
        <v>133.67597925581066</v>
      </c>
      <c r="I1080">
        <v>124.90581533147579</v>
      </c>
    </row>
    <row r="1081" spans="1:9" x14ac:dyDescent="0.55000000000000004">
      <c r="A1081" s="47" t="str">
        <f t="shared" si="16"/>
        <v>n7</v>
      </c>
      <c r="B1081" s="47" t="s">
        <v>290</v>
      </c>
      <c r="C1081" s="47" t="s">
        <v>253</v>
      </c>
      <c r="D1081" s="47" t="s">
        <v>396</v>
      </c>
      <c r="E1081">
        <v>98.352626287530683</v>
      </c>
      <c r="F1081">
        <v>94.637253848799077</v>
      </c>
      <c r="G1081">
        <v>104.07979288893591</v>
      </c>
      <c r="H1081">
        <v>126.43616620656587</v>
      </c>
      <c r="I1081">
        <v>114.93187871972899</v>
      </c>
    </row>
    <row r="1082" spans="1:9" x14ac:dyDescent="0.55000000000000004">
      <c r="A1082" s="47" t="str">
        <f t="shared" si="16"/>
        <v>n7</v>
      </c>
      <c r="B1082" s="47" t="s">
        <v>290</v>
      </c>
      <c r="C1082" s="47" t="s">
        <v>253</v>
      </c>
      <c r="D1082" s="47" t="s">
        <v>397</v>
      </c>
      <c r="E1082">
        <v>98.750605846647616</v>
      </c>
      <c r="F1082">
        <v>102.48058188057703</v>
      </c>
      <c r="G1082">
        <v>115.48072519077346</v>
      </c>
      <c r="H1082">
        <v>130.77834998248278</v>
      </c>
      <c r="I1082">
        <v>115.7219771450405</v>
      </c>
    </row>
    <row r="1083" spans="1:9" x14ac:dyDescent="0.55000000000000004">
      <c r="A1083" s="47" t="str">
        <f t="shared" si="16"/>
        <v>n7</v>
      </c>
      <c r="B1083" s="47" t="s">
        <v>291</v>
      </c>
      <c r="C1083" s="47" t="s">
        <v>250</v>
      </c>
      <c r="D1083" s="47" t="s">
        <v>396</v>
      </c>
      <c r="E1083">
        <v>98.306605271879931</v>
      </c>
      <c r="F1083">
        <v>93.266991815974805</v>
      </c>
      <c r="G1083">
        <v>102.72798315000472</v>
      </c>
      <c r="H1083">
        <v>125.58081275923183</v>
      </c>
      <c r="I1083">
        <v>116.23800281554568</v>
      </c>
    </row>
    <row r="1084" spans="1:9" x14ac:dyDescent="0.55000000000000004">
      <c r="A1084" s="47" t="str">
        <f t="shared" si="16"/>
        <v>n7</v>
      </c>
      <c r="B1084" s="47" t="s">
        <v>291</v>
      </c>
      <c r="C1084" s="47" t="s">
        <v>250</v>
      </c>
      <c r="D1084" s="47" t="s">
        <v>397</v>
      </c>
      <c r="E1084">
        <v>98.752183602440667</v>
      </c>
      <c r="F1084">
        <v>104.19891004937749</v>
      </c>
      <c r="G1084">
        <v>115.77415321003068</v>
      </c>
      <c r="H1084">
        <v>130.98871584970433</v>
      </c>
      <c r="I1084">
        <v>118.20802680374797</v>
      </c>
    </row>
    <row r="1085" spans="1:9" x14ac:dyDescent="0.55000000000000004">
      <c r="A1085" s="47" t="str">
        <f t="shared" si="16"/>
        <v>n7</v>
      </c>
      <c r="B1085" s="47" t="s">
        <v>291</v>
      </c>
      <c r="C1085" s="47" t="s">
        <v>251</v>
      </c>
      <c r="D1085" s="47" t="s">
        <v>396</v>
      </c>
      <c r="E1085">
        <v>103.98415717090489</v>
      </c>
      <c r="F1085">
        <v>96.367275268930968</v>
      </c>
      <c r="G1085">
        <v>107.46952363947379</v>
      </c>
      <c r="H1085">
        <v>126.77952506201579</v>
      </c>
      <c r="I1085">
        <v>123.22398727412738</v>
      </c>
    </row>
    <row r="1086" spans="1:9" x14ac:dyDescent="0.55000000000000004">
      <c r="A1086" s="47" t="str">
        <f t="shared" si="16"/>
        <v>n7</v>
      </c>
      <c r="B1086" s="47" t="s">
        <v>291</v>
      </c>
      <c r="C1086" s="47" t="s">
        <v>251</v>
      </c>
      <c r="D1086" s="47" t="s">
        <v>397</v>
      </c>
      <c r="E1086">
        <v>105.639684762459</v>
      </c>
      <c r="F1086">
        <v>106.62832704828413</v>
      </c>
      <c r="G1086">
        <v>124.44354761908794</v>
      </c>
      <c r="H1086">
        <v>132.68749188704311</v>
      </c>
      <c r="I1086">
        <v>125.09925133989347</v>
      </c>
    </row>
    <row r="1087" spans="1:9" x14ac:dyDescent="0.55000000000000004">
      <c r="A1087" s="47" t="str">
        <f t="shared" si="16"/>
        <v>n7</v>
      </c>
      <c r="B1087" s="47" t="s">
        <v>291</v>
      </c>
      <c r="C1087" s="47" t="s">
        <v>252</v>
      </c>
      <c r="D1087" s="47" t="s">
        <v>396</v>
      </c>
      <c r="E1087">
        <v>108.42159296099936</v>
      </c>
      <c r="F1087">
        <v>99.582308264179673</v>
      </c>
      <c r="G1087">
        <v>110.76065466867956</v>
      </c>
      <c r="H1087">
        <v>130.63589936611226</v>
      </c>
      <c r="I1087">
        <v>124.90721923904081</v>
      </c>
    </row>
    <row r="1088" spans="1:9" x14ac:dyDescent="0.55000000000000004">
      <c r="A1088" s="47" t="str">
        <f t="shared" si="16"/>
        <v>n7</v>
      </c>
      <c r="B1088" s="47" t="s">
        <v>291</v>
      </c>
      <c r="C1088" s="47" t="s">
        <v>252</v>
      </c>
      <c r="D1088" s="47" t="s">
        <v>397</v>
      </c>
      <c r="E1088">
        <v>108.47964694141714</v>
      </c>
      <c r="F1088">
        <v>108.67142945332064</v>
      </c>
      <c r="G1088">
        <v>128.26166934800551</v>
      </c>
      <c r="H1088">
        <v>136.34842986068492</v>
      </c>
      <c r="I1088">
        <v>127.40293279112146</v>
      </c>
    </row>
    <row r="1089" spans="1:9" x14ac:dyDescent="0.55000000000000004">
      <c r="A1089" s="47" t="str">
        <f t="shared" si="16"/>
        <v>n7</v>
      </c>
      <c r="B1089" s="47" t="s">
        <v>291</v>
      </c>
      <c r="C1089" s="47" t="s">
        <v>253</v>
      </c>
      <c r="D1089" s="47" t="s">
        <v>396</v>
      </c>
      <c r="E1089">
        <v>100.05928911255718</v>
      </c>
      <c r="F1089">
        <v>96.33118716185237</v>
      </c>
      <c r="G1089">
        <v>105.95390906623638</v>
      </c>
      <c r="H1089">
        <v>128.7947307874534</v>
      </c>
      <c r="I1089">
        <v>117.0119638262853</v>
      </c>
    </row>
    <row r="1090" spans="1:9" x14ac:dyDescent="0.55000000000000004">
      <c r="A1090" s="47" t="str">
        <f t="shared" si="16"/>
        <v>n7</v>
      </c>
      <c r="B1090" s="47" t="s">
        <v>291</v>
      </c>
      <c r="C1090" s="47" t="s">
        <v>253</v>
      </c>
      <c r="D1090" s="47" t="s">
        <v>397</v>
      </c>
      <c r="E1090">
        <v>100.67225093039622</v>
      </c>
      <c r="F1090">
        <v>104.36292681358989</v>
      </c>
      <c r="G1090">
        <v>117.57767968353059</v>
      </c>
      <c r="H1090">
        <v>133.30562142361688</v>
      </c>
      <c r="I1090">
        <v>117.98427235661634</v>
      </c>
    </row>
    <row r="1091" spans="1:9" x14ac:dyDescent="0.55000000000000004">
      <c r="A1091" s="47" t="str">
        <f t="shared" si="16"/>
        <v>n7</v>
      </c>
      <c r="B1091" s="47" t="s">
        <v>292</v>
      </c>
      <c r="C1091" s="47" t="s">
        <v>250</v>
      </c>
      <c r="D1091" s="47" t="s">
        <v>396</v>
      </c>
      <c r="E1091">
        <v>100.385425980055</v>
      </c>
      <c r="F1091">
        <v>95.173489144446805</v>
      </c>
      <c r="G1091">
        <v>104.81662379069233</v>
      </c>
      <c r="H1091">
        <v>128.04821009769688</v>
      </c>
      <c r="I1091">
        <v>118.74564473806416</v>
      </c>
    </row>
    <row r="1092" spans="1:9" x14ac:dyDescent="0.55000000000000004">
      <c r="A1092" s="47" t="str">
        <f t="shared" si="16"/>
        <v>n7</v>
      </c>
      <c r="B1092" s="47" t="s">
        <v>292</v>
      </c>
      <c r="C1092" s="47" t="s">
        <v>250</v>
      </c>
      <c r="D1092" s="47" t="s">
        <v>397</v>
      </c>
      <c r="E1092">
        <v>100.69788223593329</v>
      </c>
      <c r="F1092">
        <v>106.23195789332992</v>
      </c>
      <c r="G1092">
        <v>118.05615257856311</v>
      </c>
      <c r="H1092">
        <v>133.53781118387434</v>
      </c>
      <c r="I1092">
        <v>120.56664865718699</v>
      </c>
    </row>
    <row r="1093" spans="1:9" x14ac:dyDescent="0.55000000000000004">
      <c r="A1093" s="47" t="str">
        <f t="shared" ref="A1093:A1154" si="17">A1092</f>
        <v>n7</v>
      </c>
      <c r="B1093" s="47" t="s">
        <v>292</v>
      </c>
      <c r="C1093" s="47" t="s">
        <v>251</v>
      </c>
      <c r="D1093" s="47" t="s">
        <v>396</v>
      </c>
      <c r="E1093">
        <v>106.2985091042688</v>
      </c>
      <c r="F1093">
        <v>98.423501539078757</v>
      </c>
      <c r="G1093">
        <v>109.81098767467287</v>
      </c>
      <c r="H1093">
        <v>129.33220888324576</v>
      </c>
      <c r="I1093">
        <v>125.89000558759213</v>
      </c>
    </row>
    <row r="1094" spans="1:9" x14ac:dyDescent="0.55000000000000004">
      <c r="A1094" s="47" t="str">
        <f t="shared" si="17"/>
        <v>n7</v>
      </c>
      <c r="B1094" s="47" t="s">
        <v>292</v>
      </c>
      <c r="C1094" s="47" t="s">
        <v>251</v>
      </c>
      <c r="D1094" s="47" t="s">
        <v>397</v>
      </c>
      <c r="E1094">
        <v>107.73094469209609</v>
      </c>
      <c r="F1094">
        <v>108.73915829718196</v>
      </c>
      <c r="G1094">
        <v>126.90705179578882</v>
      </c>
      <c r="H1094">
        <v>135.31419449005983</v>
      </c>
      <c r="I1094">
        <v>127.57573593129476</v>
      </c>
    </row>
    <row r="1095" spans="1:9" x14ac:dyDescent="0.55000000000000004">
      <c r="A1095" s="47" t="str">
        <f t="shared" si="17"/>
        <v>n7</v>
      </c>
      <c r="B1095" s="47" t="s">
        <v>292</v>
      </c>
      <c r="C1095" s="47" t="s">
        <v>252</v>
      </c>
      <c r="D1095" s="47" t="s">
        <v>396</v>
      </c>
      <c r="E1095">
        <v>110.57490269371849</v>
      </c>
      <c r="F1095">
        <v>101.58413640223257</v>
      </c>
      <c r="G1095">
        <v>112.97241116310445</v>
      </c>
      <c r="H1095">
        <v>133.39216864646892</v>
      </c>
      <c r="I1095">
        <v>127.31303608877369</v>
      </c>
    </row>
    <row r="1096" spans="1:9" x14ac:dyDescent="0.55000000000000004">
      <c r="A1096" s="47" t="str">
        <f t="shared" si="17"/>
        <v>n7</v>
      </c>
      <c r="B1096" s="47" t="s">
        <v>292</v>
      </c>
      <c r="C1096" s="47" t="s">
        <v>252</v>
      </c>
      <c r="D1096" s="47" t="s">
        <v>397</v>
      </c>
      <c r="E1096">
        <v>110.61556070803795</v>
      </c>
      <c r="F1096">
        <v>110.6554801685259</v>
      </c>
      <c r="G1096">
        <v>130.50287762649958</v>
      </c>
      <c r="H1096">
        <v>139.00803183862291</v>
      </c>
      <c r="I1096">
        <v>129.82215798437386</v>
      </c>
    </row>
    <row r="1097" spans="1:9" x14ac:dyDescent="0.55000000000000004">
      <c r="A1097" s="47" t="str">
        <f t="shared" si="17"/>
        <v>n7</v>
      </c>
      <c r="B1097" s="47" t="s">
        <v>292</v>
      </c>
      <c r="C1097" s="47" t="s">
        <v>253</v>
      </c>
      <c r="D1097" s="47" t="s">
        <v>396</v>
      </c>
      <c r="E1097">
        <v>102.04007864614562</v>
      </c>
      <c r="F1097">
        <v>98.238174598807888</v>
      </c>
      <c r="G1097">
        <v>108.0513894299545</v>
      </c>
      <c r="H1097">
        <v>131.34437167524894</v>
      </c>
      <c r="I1097">
        <v>119.32835119328936</v>
      </c>
    </row>
    <row r="1098" spans="1:9" x14ac:dyDescent="0.55000000000000004">
      <c r="A1098" s="47" t="str">
        <f t="shared" si="17"/>
        <v>n7</v>
      </c>
      <c r="B1098" s="47" t="s">
        <v>292</v>
      </c>
      <c r="C1098" s="47" t="s">
        <v>253</v>
      </c>
      <c r="D1098" s="47" t="s">
        <v>397</v>
      </c>
      <c r="E1098">
        <v>102.54002117341243</v>
      </c>
      <c r="F1098">
        <v>106.5399703083574</v>
      </c>
      <c r="G1098">
        <v>119.99737748367772</v>
      </c>
      <c r="H1098">
        <v>135.93156707654185</v>
      </c>
      <c r="I1098">
        <v>120.26836748864234</v>
      </c>
    </row>
    <row r="1099" spans="1:9" x14ac:dyDescent="0.55000000000000004">
      <c r="A1099" s="47" t="str">
        <f t="shared" si="17"/>
        <v>n7</v>
      </c>
      <c r="B1099" s="47" t="s">
        <v>293</v>
      </c>
      <c r="C1099" s="47" t="s">
        <v>250</v>
      </c>
      <c r="D1099" s="47" t="s">
        <v>396</v>
      </c>
      <c r="E1099">
        <v>103.02867090784045</v>
      </c>
      <c r="F1099">
        <v>97.679498756745318</v>
      </c>
      <c r="G1099">
        <v>107.57654642365887</v>
      </c>
      <c r="H1099">
        <v>131.41984276796109</v>
      </c>
      <c r="I1099">
        <v>121.87233190491307</v>
      </c>
    </row>
    <row r="1100" spans="1:9" x14ac:dyDescent="0.55000000000000004">
      <c r="A1100" s="47" t="str">
        <f t="shared" si="17"/>
        <v>n7</v>
      </c>
      <c r="B1100" s="47" t="s">
        <v>293</v>
      </c>
      <c r="C1100" s="47" t="s">
        <v>250</v>
      </c>
      <c r="D1100" s="47" t="s">
        <v>397</v>
      </c>
      <c r="E1100">
        <v>103.42665623067519</v>
      </c>
      <c r="F1100">
        <v>108.81695241597011</v>
      </c>
      <c r="G1100">
        <v>120.91638771699645</v>
      </c>
      <c r="H1100">
        <v>136.91376592365302</v>
      </c>
      <c r="I1100">
        <v>123.77113213592918</v>
      </c>
    </row>
    <row r="1101" spans="1:9" x14ac:dyDescent="0.55000000000000004">
      <c r="A1101" s="47" t="str">
        <f t="shared" si="17"/>
        <v>n7</v>
      </c>
      <c r="B1101" s="47" t="s">
        <v>293</v>
      </c>
      <c r="C1101" s="47" t="s">
        <v>251</v>
      </c>
      <c r="D1101" s="47" t="s">
        <v>396</v>
      </c>
      <c r="E1101">
        <v>109.09745120445808</v>
      </c>
      <c r="F1101">
        <v>101.01508710718443</v>
      </c>
      <c r="G1101">
        <v>112.70241671780764</v>
      </c>
      <c r="H1101">
        <v>132.73765047790357</v>
      </c>
      <c r="I1101">
        <v>129.20481065495716</v>
      </c>
    </row>
    <row r="1102" spans="1:9" x14ac:dyDescent="0.55000000000000004">
      <c r="A1102" s="47" t="str">
        <f t="shared" si="17"/>
        <v>n7</v>
      </c>
      <c r="B1102" s="47" t="s">
        <v>293</v>
      </c>
      <c r="C1102" s="47" t="s">
        <v>251</v>
      </c>
      <c r="D1102" s="47" t="s">
        <v>397</v>
      </c>
      <c r="E1102">
        <v>110.6297174302543</v>
      </c>
      <c r="F1102">
        <v>111.82036089302719</v>
      </c>
      <c r="G1102">
        <v>130.75664614538147</v>
      </c>
      <c r="H1102">
        <v>139.09898048883719</v>
      </c>
      <c r="I1102">
        <v>131.08661368461892</v>
      </c>
    </row>
    <row r="1103" spans="1:9" x14ac:dyDescent="0.55000000000000004">
      <c r="A1103" s="47" t="str">
        <f t="shared" si="17"/>
        <v>n7</v>
      </c>
      <c r="B1103" s="47" t="s">
        <v>293</v>
      </c>
      <c r="C1103" s="47" t="s">
        <v>252</v>
      </c>
      <c r="D1103" s="47" t="s">
        <v>396</v>
      </c>
      <c r="E1103">
        <v>113.48644635488309</v>
      </c>
      <c r="F1103">
        <v>104.25894452967941</v>
      </c>
      <c r="G1103">
        <v>115.94708353084332</v>
      </c>
      <c r="H1103">
        <v>136.90451289105209</v>
      </c>
      <c r="I1103">
        <v>130.66531091947942</v>
      </c>
    </row>
    <row r="1104" spans="1:9" x14ac:dyDescent="0.55000000000000004">
      <c r="A1104" s="47" t="str">
        <f t="shared" si="17"/>
        <v>n7</v>
      </c>
      <c r="B1104" s="47" t="s">
        <v>293</v>
      </c>
      <c r="C1104" s="47" t="s">
        <v>252</v>
      </c>
      <c r="D1104" s="47" t="s">
        <v>397</v>
      </c>
      <c r="E1104">
        <v>113.46763337792422</v>
      </c>
      <c r="F1104">
        <v>113.54465823646781</v>
      </c>
      <c r="G1104">
        <v>133.86584153785694</v>
      </c>
      <c r="H1104">
        <v>142.72280608653153</v>
      </c>
      <c r="I1104">
        <v>133.19585117372316</v>
      </c>
    </row>
    <row r="1105" spans="1:9" x14ac:dyDescent="0.55000000000000004">
      <c r="A1105" s="47" t="str">
        <f t="shared" si="17"/>
        <v>n7</v>
      </c>
      <c r="B1105" s="47" t="s">
        <v>293</v>
      </c>
      <c r="C1105" s="47" t="s">
        <v>253</v>
      </c>
      <c r="D1105" s="47" t="s">
        <v>396</v>
      </c>
      <c r="E1105">
        <v>104.72689217190421</v>
      </c>
      <c r="F1105">
        <v>100.8248803301238</v>
      </c>
      <c r="G1105">
        <v>110.8964865569781</v>
      </c>
      <c r="H1105">
        <v>134.80279545374387</v>
      </c>
      <c r="I1105">
        <v>122.4703815821959</v>
      </c>
    </row>
    <row r="1106" spans="1:9" x14ac:dyDescent="0.55000000000000004">
      <c r="A1106" s="47" t="str">
        <f t="shared" si="17"/>
        <v>n7</v>
      </c>
      <c r="B1106" s="47" t="s">
        <v>293</v>
      </c>
      <c r="C1106" s="47" t="s">
        <v>253</v>
      </c>
      <c r="D1106" s="47" t="s">
        <v>397</v>
      </c>
      <c r="E1106">
        <v>105.1587427090104</v>
      </c>
      <c r="F1106">
        <v>109.33672674773645</v>
      </c>
      <c r="G1106">
        <v>122.91446376619255</v>
      </c>
      <c r="H1106">
        <v>139.35266660973136</v>
      </c>
      <c r="I1106">
        <v>123.27406784668794</v>
      </c>
    </row>
    <row r="1107" spans="1:9" x14ac:dyDescent="0.55000000000000004">
      <c r="A1107" s="47" t="str">
        <f t="shared" si="17"/>
        <v>n7</v>
      </c>
      <c r="B1107" s="47" t="s">
        <v>294</v>
      </c>
      <c r="C1107" s="47" t="s">
        <v>250</v>
      </c>
      <c r="D1107" s="47" t="s">
        <v>396</v>
      </c>
      <c r="E1107">
        <v>105.65262207702889</v>
      </c>
      <c r="F1107">
        <v>100.16721632807815</v>
      </c>
      <c r="G1107">
        <v>110.31632363594682</v>
      </c>
      <c r="H1107">
        <v>134.76686498077805</v>
      </c>
      <c r="I1107">
        <v>124.97619653769738</v>
      </c>
    </row>
    <row r="1108" spans="1:9" x14ac:dyDescent="0.55000000000000004">
      <c r="A1108" s="47" t="str">
        <f t="shared" si="17"/>
        <v>n7</v>
      </c>
      <c r="B1108" s="47" t="s">
        <v>294</v>
      </c>
      <c r="C1108" s="47" t="s">
        <v>250</v>
      </c>
      <c r="D1108" s="47" t="s">
        <v>397</v>
      </c>
      <c r="E1108">
        <v>106.11644586191156</v>
      </c>
      <c r="F1108">
        <v>111.50362931988386</v>
      </c>
      <c r="G1108">
        <v>124.12742806151024</v>
      </c>
      <c r="H1108">
        <v>140.38695684861881</v>
      </c>
      <c r="I1108">
        <v>126.97208004843696</v>
      </c>
    </row>
    <row r="1109" spans="1:9" x14ac:dyDescent="0.55000000000000004">
      <c r="A1109" s="47" t="str">
        <f t="shared" si="17"/>
        <v>n7</v>
      </c>
      <c r="B1109" s="47" t="s">
        <v>294</v>
      </c>
      <c r="C1109" s="47" t="s">
        <v>251</v>
      </c>
      <c r="D1109" s="47" t="s">
        <v>396</v>
      </c>
      <c r="E1109">
        <v>111.87596307033944</v>
      </c>
      <c r="F1109">
        <v>103.58775599231123</v>
      </c>
      <c r="G1109">
        <v>115.57274043945969</v>
      </c>
      <c r="H1109">
        <v>136.1182348346442</v>
      </c>
      <c r="I1109">
        <v>132.49542006489614</v>
      </c>
    </row>
    <row r="1110" spans="1:9" x14ac:dyDescent="0.55000000000000004">
      <c r="A1110" s="47" t="str">
        <f t="shared" si="17"/>
        <v>n7</v>
      </c>
      <c r="B1110" s="47" t="s">
        <v>294</v>
      </c>
      <c r="C1110" s="47" t="s">
        <v>251</v>
      </c>
      <c r="D1110" s="47" t="s">
        <v>397</v>
      </c>
      <c r="E1110">
        <v>113.58693994309833</v>
      </c>
      <c r="F1110">
        <v>114.83163888265793</v>
      </c>
      <c r="G1110">
        <v>134.21434038556765</v>
      </c>
      <c r="H1110">
        <v>142.69961506107524</v>
      </c>
      <c r="I1110">
        <v>134.63086725026159</v>
      </c>
    </row>
    <row r="1111" spans="1:9" x14ac:dyDescent="0.55000000000000004">
      <c r="A1111" s="47" t="str">
        <f t="shared" si="17"/>
        <v>n7</v>
      </c>
      <c r="B1111" s="47" t="s">
        <v>294</v>
      </c>
      <c r="C1111" s="47" t="s">
        <v>252</v>
      </c>
      <c r="D1111" s="47" t="s">
        <v>396</v>
      </c>
      <c r="E1111">
        <v>116.37673787253554</v>
      </c>
      <c r="F1111">
        <v>106.91422851021058</v>
      </c>
      <c r="G1111">
        <v>118.90004296159137</v>
      </c>
      <c r="H1111">
        <v>140.39121958640476</v>
      </c>
      <c r="I1111">
        <v>133.99311659083696</v>
      </c>
    </row>
    <row r="1112" spans="1:9" x14ac:dyDescent="0.55000000000000004">
      <c r="A1112" s="47" t="str">
        <f t="shared" si="17"/>
        <v>n7</v>
      </c>
      <c r="B1112" s="47" t="s">
        <v>294</v>
      </c>
      <c r="C1112" s="47" t="s">
        <v>252</v>
      </c>
      <c r="D1112" s="47" t="s">
        <v>397</v>
      </c>
      <c r="E1112">
        <v>116.32448273835136</v>
      </c>
      <c r="F1112">
        <v>116.38756745156725</v>
      </c>
      <c r="G1112">
        <v>137.22019149077701</v>
      </c>
      <c r="H1112">
        <v>146.48686728307914</v>
      </c>
      <c r="I1112">
        <v>136.53148911122196</v>
      </c>
    </row>
    <row r="1113" spans="1:9" x14ac:dyDescent="0.55000000000000004">
      <c r="A1113" s="47" t="str">
        <f t="shared" si="17"/>
        <v>n7</v>
      </c>
      <c r="B1113" s="47" t="s">
        <v>294</v>
      </c>
      <c r="C1113" s="47" t="s">
        <v>253</v>
      </c>
      <c r="D1113" s="47" t="s">
        <v>396</v>
      </c>
      <c r="E1113">
        <v>107.39409392010253</v>
      </c>
      <c r="F1113">
        <v>103.39270499770748</v>
      </c>
      <c r="G1113">
        <v>113.72081655168765</v>
      </c>
      <c r="H1113">
        <v>138.23597526305272</v>
      </c>
      <c r="I1113">
        <v>125.58947744271626</v>
      </c>
    </row>
    <row r="1114" spans="1:9" x14ac:dyDescent="0.55000000000000004">
      <c r="A1114" s="47" t="str">
        <f t="shared" si="17"/>
        <v>n7</v>
      </c>
      <c r="B1114" s="47" t="s">
        <v>294</v>
      </c>
      <c r="C1114" s="47" t="s">
        <v>253</v>
      </c>
      <c r="D1114" s="47" t="s">
        <v>397</v>
      </c>
      <c r="E1114">
        <v>107.64781172179649</v>
      </c>
      <c r="F1114">
        <v>112.03766019116145</v>
      </c>
      <c r="G1114">
        <v>125.80495883779494</v>
      </c>
      <c r="H1114">
        <v>142.71437947498629</v>
      </c>
      <c r="I1114">
        <v>126.21235829086702</v>
      </c>
    </row>
    <row r="1115" spans="1:9" x14ac:dyDescent="0.55000000000000004">
      <c r="A1115" s="47" t="str">
        <f t="shared" si="17"/>
        <v>n7</v>
      </c>
      <c r="B1115" s="47" t="s">
        <v>295</v>
      </c>
      <c r="C1115" s="47" t="s">
        <v>250</v>
      </c>
      <c r="D1115" s="47" t="s">
        <v>396</v>
      </c>
      <c r="E1115">
        <v>108.3151607634113</v>
      </c>
      <c r="F1115">
        <v>102.69151798134237</v>
      </c>
      <c r="G1115">
        <v>113.09639168959194</v>
      </c>
      <c r="H1115">
        <v>138.16310810848944</v>
      </c>
      <c r="I1115">
        <v>128.12570623861083</v>
      </c>
    </row>
    <row r="1116" spans="1:9" x14ac:dyDescent="0.55000000000000004">
      <c r="A1116" s="47" t="str">
        <f t="shared" si="17"/>
        <v>n7</v>
      </c>
      <c r="B1116" s="47" t="s">
        <v>295</v>
      </c>
      <c r="C1116" s="47" t="s">
        <v>250</v>
      </c>
      <c r="D1116" s="47" t="s">
        <v>397</v>
      </c>
      <c r="E1116">
        <v>108.87868586603614</v>
      </c>
      <c r="F1116">
        <v>114.33766491652852</v>
      </c>
      <c r="G1116">
        <v>127.45249846102709</v>
      </c>
      <c r="H1116">
        <v>143.96096910003646</v>
      </c>
      <c r="I1116">
        <v>130.29885359060575</v>
      </c>
    </row>
    <row r="1117" spans="1:9" x14ac:dyDescent="0.55000000000000004">
      <c r="A1117" s="47" t="str">
        <f t="shared" si="17"/>
        <v>n7</v>
      </c>
      <c r="B1117" s="47" t="s">
        <v>295</v>
      </c>
      <c r="C1117" s="47" t="s">
        <v>251</v>
      </c>
      <c r="D1117" s="47" t="s">
        <v>396</v>
      </c>
      <c r="E1117">
        <v>114.69533540483667</v>
      </c>
      <c r="F1117">
        <v>106.19825824339577</v>
      </c>
      <c r="G1117">
        <v>118.48527480407719</v>
      </c>
      <c r="H1117">
        <v>139.54853366721923</v>
      </c>
      <c r="I1117">
        <v>135.83442078968716</v>
      </c>
    </row>
    <row r="1118" spans="1:9" x14ac:dyDescent="0.55000000000000004">
      <c r="A1118" s="47" t="str">
        <f t="shared" si="17"/>
        <v>n7</v>
      </c>
      <c r="B1118" s="47" t="s">
        <v>295</v>
      </c>
      <c r="C1118" s="47" t="s">
        <v>251</v>
      </c>
      <c r="D1118" s="47" t="s">
        <v>397</v>
      </c>
      <c r="E1118">
        <v>116.58822507518312</v>
      </c>
      <c r="F1118">
        <v>117.83384745423766</v>
      </c>
      <c r="G1118">
        <v>137.75111103742111</v>
      </c>
      <c r="H1118">
        <v>146.38212317473753</v>
      </c>
      <c r="I1118">
        <v>138.21340699820126</v>
      </c>
    </row>
    <row r="1119" spans="1:9" x14ac:dyDescent="0.55000000000000004">
      <c r="A1119" s="47" t="str">
        <f t="shared" si="17"/>
        <v>n7</v>
      </c>
      <c r="B1119" s="47" t="s">
        <v>295</v>
      </c>
      <c r="C1119" s="47" t="s">
        <v>252</v>
      </c>
      <c r="D1119" s="47" t="s">
        <v>396</v>
      </c>
      <c r="E1119">
        <v>119.3095336772123</v>
      </c>
      <c r="F1119">
        <v>109.60856078457309</v>
      </c>
      <c r="G1119">
        <v>121.89642826632104</v>
      </c>
      <c r="H1119">
        <v>143.92920138021844</v>
      </c>
      <c r="I1119">
        <v>137.3698605808909</v>
      </c>
    </row>
    <row r="1120" spans="1:9" x14ac:dyDescent="0.55000000000000004">
      <c r="A1120" s="47" t="str">
        <f t="shared" si="17"/>
        <v>n7</v>
      </c>
      <c r="B1120" s="47" t="s">
        <v>295</v>
      </c>
      <c r="C1120" s="47" t="s">
        <v>252</v>
      </c>
      <c r="D1120" s="47" t="s">
        <v>397</v>
      </c>
      <c r="E1120">
        <v>119.23394577358071</v>
      </c>
      <c r="F1120">
        <v>119.35093166243432</v>
      </c>
      <c r="G1120">
        <v>140.58656912474871</v>
      </c>
      <c r="H1120">
        <v>150.14569752759851</v>
      </c>
      <c r="I1120">
        <v>139.76221840616512</v>
      </c>
    </row>
    <row r="1121" spans="1:9" x14ac:dyDescent="0.55000000000000004">
      <c r="A1121" s="47" t="str">
        <f t="shared" si="17"/>
        <v>n7</v>
      </c>
      <c r="B1121" s="47" t="s">
        <v>295</v>
      </c>
      <c r="C1121" s="47" t="s">
        <v>253</v>
      </c>
      <c r="D1121" s="47" t="s">
        <v>396</v>
      </c>
      <c r="E1121">
        <v>110.1005192234214</v>
      </c>
      <c r="F1121">
        <v>105.99829179275562</v>
      </c>
      <c r="G1121">
        <v>116.5866808110253</v>
      </c>
      <c r="H1121">
        <v>141.71964301073376</v>
      </c>
      <c r="I1121">
        <v>128.75444236000894</v>
      </c>
    </row>
    <row r="1122" spans="1:9" x14ac:dyDescent="0.55000000000000004">
      <c r="A1122" s="47" t="str">
        <f t="shared" si="17"/>
        <v>n7</v>
      </c>
      <c r="B1122" s="47" t="s">
        <v>295</v>
      </c>
      <c r="C1122" s="47" t="s">
        <v>253</v>
      </c>
      <c r="D1122" s="47" t="s">
        <v>397</v>
      </c>
      <c r="E1122">
        <v>110.16603114109031</v>
      </c>
      <c r="F1122">
        <v>114.73642723856383</v>
      </c>
      <c r="G1122">
        <v>128.77438002588792</v>
      </c>
      <c r="H1122">
        <v>146.25350352907981</v>
      </c>
      <c r="I1122">
        <v>129.29582625636323</v>
      </c>
    </row>
    <row r="1123" spans="1:9" x14ac:dyDescent="0.55000000000000004">
      <c r="A1123" s="47" t="str">
        <f t="shared" si="17"/>
        <v>n7</v>
      </c>
      <c r="B1123" s="47" t="s">
        <v>296</v>
      </c>
      <c r="C1123" s="47" t="s">
        <v>250</v>
      </c>
      <c r="D1123" s="47" t="s">
        <v>396</v>
      </c>
      <c r="E1123">
        <v>111.01628696698762</v>
      </c>
      <c r="F1123">
        <v>105.25240371653794</v>
      </c>
      <c r="G1123">
        <v>115.91675058459424</v>
      </c>
      <c r="H1123">
        <v>141.60857215109513</v>
      </c>
      <c r="I1123">
        <v>131.32086100765352</v>
      </c>
    </row>
    <row r="1124" spans="1:9" x14ac:dyDescent="0.55000000000000004">
      <c r="A1124" s="47" t="str">
        <f t="shared" si="17"/>
        <v>n7</v>
      </c>
      <c r="B1124" s="47" t="s">
        <v>296</v>
      </c>
      <c r="C1124" s="47" t="s">
        <v>250</v>
      </c>
      <c r="D1124" s="47" t="s">
        <v>397</v>
      </c>
      <c r="E1124">
        <v>111.71590559129545</v>
      </c>
      <c r="F1124">
        <v>117.17345737567453</v>
      </c>
      <c r="G1124">
        <v>130.71734263585864</v>
      </c>
      <c r="H1124">
        <v>147.5386359553957</v>
      </c>
      <c r="I1124">
        <v>133.65308459628022</v>
      </c>
    </row>
    <row r="1125" spans="1:9" x14ac:dyDescent="0.55000000000000004">
      <c r="A1125" s="47" t="str">
        <f t="shared" si="17"/>
        <v>n7</v>
      </c>
      <c r="B1125" s="47" t="s">
        <v>296</v>
      </c>
      <c r="C1125" s="47" t="s">
        <v>251</v>
      </c>
      <c r="D1125" s="47" t="s">
        <v>396</v>
      </c>
      <c r="E1125">
        <v>117.55556820794979</v>
      </c>
      <c r="F1125">
        <v>108.84659386043805</v>
      </c>
      <c r="G1125">
        <v>121.44001981166014</v>
      </c>
      <c r="H1125">
        <v>143.02854697562867</v>
      </c>
      <c r="I1125">
        <v>139.22181282933022</v>
      </c>
    </row>
    <row r="1126" spans="1:9" x14ac:dyDescent="0.55000000000000004">
      <c r="A1126" s="47" t="str">
        <f t="shared" si="17"/>
        <v>n7</v>
      </c>
      <c r="B1126" s="47" t="s">
        <v>296</v>
      </c>
      <c r="C1126" s="47" t="s">
        <v>251</v>
      </c>
      <c r="D1126" s="47" t="s">
        <v>397</v>
      </c>
      <c r="E1126">
        <v>119.64198799562658</v>
      </c>
      <c r="F1126">
        <v>120.84270010157657</v>
      </c>
      <c r="G1126">
        <v>141.42363948809651</v>
      </c>
      <c r="H1126">
        <v>150.19199048989526</v>
      </c>
      <c r="I1126">
        <v>141.94308669347157</v>
      </c>
    </row>
    <row r="1127" spans="1:9" x14ac:dyDescent="0.55000000000000004">
      <c r="A1127" s="47" t="str">
        <f t="shared" si="17"/>
        <v>n7</v>
      </c>
      <c r="B1127" s="47" t="s">
        <v>296</v>
      </c>
      <c r="C1127" s="47" t="s">
        <v>252</v>
      </c>
      <c r="D1127" s="47" t="s">
        <v>396</v>
      </c>
      <c r="E1127">
        <v>122.28483376891336</v>
      </c>
      <c r="F1127">
        <v>112.3419413527669</v>
      </c>
      <c r="G1127">
        <v>124.93623944503227</v>
      </c>
      <c r="H1127">
        <v>147.51845827249321</v>
      </c>
      <c r="I1127">
        <v>140.79554288964133</v>
      </c>
    </row>
    <row r="1128" spans="1:9" x14ac:dyDescent="0.55000000000000004">
      <c r="A1128" s="47" t="str">
        <f t="shared" si="17"/>
        <v>n7</v>
      </c>
      <c r="B1128" s="47" t="s">
        <v>296</v>
      </c>
      <c r="C1128" s="47" t="s">
        <v>252</v>
      </c>
      <c r="D1128" s="47" t="s">
        <v>397</v>
      </c>
      <c r="E1128">
        <v>122.07325881211867</v>
      </c>
      <c r="F1128">
        <v>122.33703763993228</v>
      </c>
      <c r="G1128">
        <v>143.91306226981274</v>
      </c>
      <c r="H1128">
        <v>153.83478980707508</v>
      </c>
      <c r="I1128">
        <v>142.99214777695482</v>
      </c>
    </row>
    <row r="1129" spans="1:9" x14ac:dyDescent="0.55000000000000004">
      <c r="A1129" s="47" t="str">
        <f t="shared" si="17"/>
        <v>n7</v>
      </c>
      <c r="B1129" s="47" t="s">
        <v>296</v>
      </c>
      <c r="C1129" s="47" t="s">
        <v>253</v>
      </c>
      <c r="D1129" s="47" t="s">
        <v>396</v>
      </c>
      <c r="E1129">
        <v>112.73762343799598</v>
      </c>
      <c r="F1129">
        <v>108.96852056263887</v>
      </c>
      <c r="G1129">
        <v>119.6546363480055</v>
      </c>
      <c r="H1129">
        <v>145.19835544475012</v>
      </c>
      <c r="I1129">
        <v>131.79862356276232</v>
      </c>
    </row>
    <row r="1130" spans="1:9" x14ac:dyDescent="0.55000000000000004">
      <c r="A1130" s="47" t="str">
        <f t="shared" si="17"/>
        <v>n7</v>
      </c>
      <c r="B1130" s="47" t="s">
        <v>296</v>
      </c>
      <c r="C1130" s="47" t="s">
        <v>253</v>
      </c>
      <c r="D1130" s="47" t="s">
        <v>397</v>
      </c>
      <c r="E1130">
        <v>112.83483024829825</v>
      </c>
      <c r="F1130">
        <v>117.50550085176174</v>
      </c>
      <c r="G1130">
        <v>131.89978177187601</v>
      </c>
      <c r="H1130">
        <v>149.8581219779212</v>
      </c>
      <c r="I1130">
        <v>132.46297815610345</v>
      </c>
    </row>
    <row r="1131" spans="1:9" x14ac:dyDescent="0.55000000000000004">
      <c r="A1131" s="47" t="str">
        <f t="shared" si="17"/>
        <v>n7</v>
      </c>
      <c r="B1131" s="47" t="s">
        <v>297</v>
      </c>
      <c r="C1131" s="47" t="s">
        <v>250</v>
      </c>
      <c r="D1131" s="47" t="s">
        <v>396</v>
      </c>
      <c r="E1131">
        <v>113.92189358180792</v>
      </c>
      <c r="F1131">
        <v>107.92872327612307</v>
      </c>
      <c r="G1131">
        <v>118.89804681297689</v>
      </c>
      <c r="H1131">
        <v>145.04289675382188</v>
      </c>
      <c r="I1131">
        <v>134.64709720537121</v>
      </c>
    </row>
    <row r="1132" spans="1:9" x14ac:dyDescent="0.55000000000000004">
      <c r="A1132" s="47" t="str">
        <f t="shared" si="17"/>
        <v>n7</v>
      </c>
      <c r="B1132" s="47" t="s">
        <v>297</v>
      </c>
      <c r="C1132" s="47" t="s">
        <v>250</v>
      </c>
      <c r="D1132" s="47" t="s">
        <v>397</v>
      </c>
      <c r="E1132">
        <v>114.47058268531256</v>
      </c>
      <c r="F1132">
        <v>120.01967811730682</v>
      </c>
      <c r="G1132">
        <v>133.96508334440801</v>
      </c>
      <c r="H1132">
        <v>151.10692106608354</v>
      </c>
      <c r="I1132">
        <v>136.87693734043427</v>
      </c>
    </row>
    <row r="1133" spans="1:9" x14ac:dyDescent="0.55000000000000004">
      <c r="A1133" s="47" t="str">
        <f t="shared" si="17"/>
        <v>n7</v>
      </c>
      <c r="B1133" s="47" t="s">
        <v>297</v>
      </c>
      <c r="C1133" s="47" t="s">
        <v>251</v>
      </c>
      <c r="D1133" s="47" t="s">
        <v>396</v>
      </c>
      <c r="E1133">
        <v>120.41580101106291</v>
      </c>
      <c r="F1133">
        <v>111.49492947748035</v>
      </c>
      <c r="G1133">
        <v>124.39476481924314</v>
      </c>
      <c r="H1133">
        <v>146.50856028403817</v>
      </c>
      <c r="I1133">
        <v>142.60920486897331</v>
      </c>
    </row>
    <row r="1134" spans="1:9" x14ac:dyDescent="0.55000000000000004">
      <c r="A1134" s="47" t="str">
        <f t="shared" si="17"/>
        <v>n7</v>
      </c>
      <c r="B1134" s="47" t="s">
        <v>297</v>
      </c>
      <c r="C1134" s="47" t="s">
        <v>251</v>
      </c>
      <c r="D1134" s="47" t="s">
        <v>397</v>
      </c>
      <c r="E1134">
        <v>122.77354618006325</v>
      </c>
      <c r="F1134">
        <v>123.89349002468876</v>
      </c>
      <c r="G1134">
        <v>145.11545972694248</v>
      </c>
      <c r="H1134">
        <v>154.01424869960852</v>
      </c>
      <c r="I1134">
        <v>145.69963842415262</v>
      </c>
    </row>
    <row r="1135" spans="1:9" x14ac:dyDescent="0.55000000000000004">
      <c r="A1135" s="47" t="str">
        <f t="shared" si="17"/>
        <v>n7</v>
      </c>
      <c r="B1135" s="47" t="s">
        <v>297</v>
      </c>
      <c r="C1135" s="47" t="s">
        <v>252</v>
      </c>
      <c r="D1135" s="47" t="s">
        <v>396</v>
      </c>
      <c r="E1135">
        <v>125.02117160470968</v>
      </c>
      <c r="F1135">
        <v>114.9575542499912</v>
      </c>
      <c r="G1135">
        <v>127.82040019142597</v>
      </c>
      <c r="H1135">
        <v>151.19230085499476</v>
      </c>
      <c r="I1135">
        <v>144.04649985392493</v>
      </c>
    </row>
    <row r="1136" spans="1:9" x14ac:dyDescent="0.55000000000000004">
      <c r="A1136" s="47" t="str">
        <f t="shared" si="17"/>
        <v>n7</v>
      </c>
      <c r="B1136" s="47" t="s">
        <v>297</v>
      </c>
      <c r="C1136" s="47" t="s">
        <v>252</v>
      </c>
      <c r="D1136" s="47" t="s">
        <v>397</v>
      </c>
      <c r="E1136">
        <v>124.96029543234697</v>
      </c>
      <c r="F1136">
        <v>125.31135322576097</v>
      </c>
      <c r="G1136">
        <v>147.33889633844743</v>
      </c>
      <c r="H1136">
        <v>157.54732609647422</v>
      </c>
      <c r="I1136">
        <v>146.3461671030696</v>
      </c>
    </row>
    <row r="1137" spans="1:9" x14ac:dyDescent="0.55000000000000004">
      <c r="A1137" s="47" t="str">
        <f t="shared" si="17"/>
        <v>n7</v>
      </c>
      <c r="B1137" s="47" t="s">
        <v>297</v>
      </c>
      <c r="C1137" s="47" t="s">
        <v>253</v>
      </c>
      <c r="D1137" s="47" t="s">
        <v>396</v>
      </c>
      <c r="E1137">
        <v>115.11997815501594</v>
      </c>
      <c r="F1137">
        <v>111.47773582292879</v>
      </c>
      <c r="G1137">
        <v>122.43723357025712</v>
      </c>
      <c r="H1137">
        <v>148.54925209971901</v>
      </c>
      <c r="I1137">
        <v>134.82306726801397</v>
      </c>
    </row>
    <row r="1138" spans="1:9" x14ac:dyDescent="0.55000000000000004">
      <c r="A1138" s="47" t="str">
        <f t="shared" si="17"/>
        <v>n7</v>
      </c>
      <c r="B1138" s="47" t="s">
        <v>297</v>
      </c>
      <c r="C1138" s="47" t="s">
        <v>253</v>
      </c>
      <c r="D1138" s="47" t="s">
        <v>397</v>
      </c>
      <c r="E1138">
        <v>115.5802032470403</v>
      </c>
      <c r="F1138">
        <v>120.36451547102601</v>
      </c>
      <c r="G1138">
        <v>135.10902220428176</v>
      </c>
      <c r="H1138">
        <v>153.50430499441566</v>
      </c>
      <c r="I1138">
        <v>135.68592166355117</v>
      </c>
    </row>
    <row r="1139" spans="1:9" x14ac:dyDescent="0.55000000000000004">
      <c r="A1139" s="47" t="str">
        <f t="shared" si="17"/>
        <v>n7</v>
      </c>
      <c r="B1139" s="47" t="s">
        <v>298</v>
      </c>
      <c r="C1139" s="47" t="s">
        <v>250</v>
      </c>
      <c r="D1139" s="47" t="s">
        <v>396</v>
      </c>
      <c r="E1139">
        <v>116.8449120249131</v>
      </c>
      <c r="F1139">
        <v>110.68516493470707</v>
      </c>
      <c r="G1139">
        <v>122.04867255835657</v>
      </c>
      <c r="H1139">
        <v>148.49020983484013</v>
      </c>
      <c r="I1139">
        <v>138.06848641717318</v>
      </c>
    </row>
    <row r="1140" spans="1:9" x14ac:dyDescent="0.55000000000000004">
      <c r="A1140" s="47" t="str">
        <f t="shared" si="17"/>
        <v>n7</v>
      </c>
      <c r="B1140" s="47" t="s">
        <v>298</v>
      </c>
      <c r="C1140" s="47" t="s">
        <v>250</v>
      </c>
      <c r="D1140" s="47" t="s">
        <v>397</v>
      </c>
      <c r="E1140">
        <v>117.26728507871007</v>
      </c>
      <c r="F1140">
        <v>122.95195393150637</v>
      </c>
      <c r="G1140">
        <v>137.23806807491272</v>
      </c>
      <c r="H1140">
        <v>154.79870875415889</v>
      </c>
      <c r="I1140">
        <v>140.22106339693624</v>
      </c>
    </row>
    <row r="1141" spans="1:9" x14ac:dyDescent="0.55000000000000004">
      <c r="A1141" s="47" t="str">
        <f t="shared" si="17"/>
        <v>n7</v>
      </c>
      <c r="B1141" s="47" t="s">
        <v>298</v>
      </c>
      <c r="C1141" s="47" t="s">
        <v>251</v>
      </c>
      <c r="D1141" s="47" t="s">
        <v>396</v>
      </c>
      <c r="E1141">
        <v>123.99940272340376</v>
      </c>
      <c r="F1141">
        <v>114.67550859256518</v>
      </c>
      <c r="G1141">
        <v>127.94450392850845</v>
      </c>
      <c r="H1141">
        <v>150.54864680927358</v>
      </c>
      <c r="I1141">
        <v>146.80925936761545</v>
      </c>
    </row>
    <row r="1142" spans="1:9" x14ac:dyDescent="0.55000000000000004">
      <c r="A1142" s="47" t="str">
        <f t="shared" si="17"/>
        <v>n7</v>
      </c>
      <c r="B1142" s="47" t="s">
        <v>298</v>
      </c>
      <c r="C1142" s="47" t="s">
        <v>251</v>
      </c>
      <c r="D1142" s="47" t="s">
        <v>397</v>
      </c>
      <c r="E1142">
        <v>125.77310346712281</v>
      </c>
      <c r="F1142">
        <v>126.92040936020881</v>
      </c>
      <c r="G1142">
        <v>148.66086627609076</v>
      </c>
      <c r="H1142">
        <v>157.77706712728815</v>
      </c>
      <c r="I1142">
        <v>149.25931740838715</v>
      </c>
    </row>
    <row r="1143" spans="1:9" x14ac:dyDescent="0.55000000000000004">
      <c r="A1143" s="47" t="str">
        <f t="shared" si="17"/>
        <v>n7</v>
      </c>
      <c r="B1143" s="47" t="s">
        <v>298</v>
      </c>
      <c r="C1143" s="47" t="s">
        <v>252</v>
      </c>
      <c r="D1143" s="47" t="s">
        <v>396</v>
      </c>
      <c r="E1143">
        <v>127.69674723609916</v>
      </c>
      <c r="F1143">
        <v>117.50361887800992</v>
      </c>
      <c r="G1143">
        <v>130.66829739061376</v>
      </c>
      <c r="H1143">
        <v>154.89292946383435</v>
      </c>
      <c r="I1143">
        <v>147.1915800651397</v>
      </c>
    </row>
    <row r="1144" spans="1:9" x14ac:dyDescent="0.55000000000000004">
      <c r="A1144" s="47" t="str">
        <f t="shared" si="17"/>
        <v>n7</v>
      </c>
      <c r="B1144" s="47" t="s">
        <v>298</v>
      </c>
      <c r="C1144" s="47" t="s">
        <v>252</v>
      </c>
      <c r="D1144" s="47" t="s">
        <v>397</v>
      </c>
      <c r="E1144">
        <v>128.01327855794216</v>
      </c>
      <c r="F1144">
        <v>128.37291326385215</v>
      </c>
      <c r="G1144">
        <v>150.938625057948</v>
      </c>
      <c r="H1144">
        <v>161.39646334755875</v>
      </c>
      <c r="I1144">
        <v>149.92164183378594</v>
      </c>
    </row>
    <row r="1145" spans="1:9" x14ac:dyDescent="0.55000000000000004">
      <c r="A1145" s="47" t="str">
        <f t="shared" si="17"/>
        <v>n7</v>
      </c>
      <c r="B1145" s="47" t="s">
        <v>298</v>
      </c>
      <c r="C1145" s="47" t="s">
        <v>253</v>
      </c>
      <c r="D1145" s="47" t="s">
        <v>396</v>
      </c>
      <c r="E1145">
        <v>117.71833682532124</v>
      </c>
      <c r="F1145">
        <v>114.07199342397629</v>
      </c>
      <c r="G1145">
        <v>125.26270013049765</v>
      </c>
      <c r="H1145">
        <v>151.93464710377501</v>
      </c>
      <c r="I1145">
        <v>137.863812125701</v>
      </c>
    </row>
    <row r="1146" spans="1:9" x14ac:dyDescent="0.55000000000000004">
      <c r="A1146" s="47" t="str">
        <f t="shared" si="17"/>
        <v>n7</v>
      </c>
      <c r="B1146" s="47" t="s">
        <v>298</v>
      </c>
      <c r="C1146" s="47" t="s">
        <v>253</v>
      </c>
      <c r="D1146" s="47" t="s">
        <v>397</v>
      </c>
      <c r="E1146">
        <v>118.33260665503607</v>
      </c>
      <c r="F1146">
        <v>123.12525844375247</v>
      </c>
      <c r="G1146">
        <v>138.13370230777292</v>
      </c>
      <c r="H1146">
        <v>157.12845598433358</v>
      </c>
      <c r="I1146">
        <v>138.88175218058728</v>
      </c>
    </row>
    <row r="1147" spans="1:9" x14ac:dyDescent="0.55000000000000004">
      <c r="A1147" s="47" t="str">
        <f t="shared" si="17"/>
        <v>n7</v>
      </c>
      <c r="B1147" s="47" t="s">
        <v>299</v>
      </c>
      <c r="C1147" s="47" t="s">
        <v>250</v>
      </c>
      <c r="D1147" s="47" t="s">
        <v>396</v>
      </c>
      <c r="E1147">
        <v>119.61506676130688</v>
      </c>
      <c r="F1147">
        <v>113.25568239207493</v>
      </c>
      <c r="G1147">
        <v>124.88463776663846</v>
      </c>
      <c r="H1147">
        <v>152.11654350921128</v>
      </c>
      <c r="I1147">
        <v>141.54735251825207</v>
      </c>
    </row>
    <row r="1148" spans="1:9" x14ac:dyDescent="0.55000000000000004">
      <c r="A1148" s="47" t="str">
        <f t="shared" si="17"/>
        <v>n7</v>
      </c>
      <c r="B1148" s="47" t="s">
        <v>299</v>
      </c>
      <c r="C1148" s="47" t="s">
        <v>250</v>
      </c>
      <c r="D1148" s="47" t="s">
        <v>397</v>
      </c>
      <c r="E1148">
        <v>120.12067728830871</v>
      </c>
      <c r="F1148">
        <v>125.8978366403614</v>
      </c>
      <c r="G1148">
        <v>140.5296289481889</v>
      </c>
      <c r="H1148">
        <v>158.46240699392973</v>
      </c>
      <c r="I1148">
        <v>143.60758139247466</v>
      </c>
    </row>
    <row r="1149" spans="1:9" x14ac:dyDescent="0.55000000000000004">
      <c r="A1149" s="47" t="str">
        <f t="shared" si="17"/>
        <v>n7</v>
      </c>
      <c r="B1149" s="47" t="s">
        <v>299</v>
      </c>
      <c r="C1149" s="47" t="s">
        <v>251</v>
      </c>
      <c r="D1149" s="47" t="s">
        <v>396</v>
      </c>
      <c r="E1149">
        <v>127.61829690597118</v>
      </c>
      <c r="F1149">
        <v>117.92021405627273</v>
      </c>
      <c r="G1149">
        <v>131.55519910503301</v>
      </c>
      <c r="H1149">
        <v>154.42677573566584</v>
      </c>
      <c r="I1149">
        <v>150.94095522696011</v>
      </c>
    </row>
    <row r="1150" spans="1:9" x14ac:dyDescent="0.55000000000000004">
      <c r="A1150" s="47" t="str">
        <f t="shared" si="17"/>
        <v>n7</v>
      </c>
      <c r="B1150" s="47" t="s">
        <v>299</v>
      </c>
      <c r="C1150" s="47" t="s">
        <v>251</v>
      </c>
      <c r="D1150" s="47" t="s">
        <v>397</v>
      </c>
      <c r="E1150">
        <v>128.75183049524449</v>
      </c>
      <c r="F1150">
        <v>129.92630842256551</v>
      </c>
      <c r="G1150">
        <v>152.18165194642546</v>
      </c>
      <c r="H1150">
        <v>161.51375487144219</v>
      </c>
      <c r="I1150">
        <v>152.79427639967554</v>
      </c>
    </row>
    <row r="1151" spans="1:9" x14ac:dyDescent="0.55000000000000004">
      <c r="A1151" s="47" t="str">
        <f t="shared" si="17"/>
        <v>n7</v>
      </c>
      <c r="B1151" s="47" t="s">
        <v>299</v>
      </c>
      <c r="C1151" s="47" t="s">
        <v>252</v>
      </c>
      <c r="D1151" s="47" t="s">
        <v>396</v>
      </c>
      <c r="E1151">
        <v>130.47190907634703</v>
      </c>
      <c r="F1151">
        <v>120.07863994462669</v>
      </c>
      <c r="G1151">
        <v>133.55862638486229</v>
      </c>
      <c r="H1151">
        <v>158.39733556854657</v>
      </c>
      <c r="I1151">
        <v>150.20222221252311</v>
      </c>
    </row>
    <row r="1152" spans="1:9" x14ac:dyDescent="0.55000000000000004">
      <c r="A1152" s="47" t="str">
        <f t="shared" si="17"/>
        <v>n7</v>
      </c>
      <c r="B1152" s="47" t="s">
        <v>299</v>
      </c>
      <c r="C1152" s="47" t="s">
        <v>252</v>
      </c>
      <c r="D1152" s="47" t="s">
        <v>397</v>
      </c>
      <c r="E1152">
        <v>131.02623890437818</v>
      </c>
      <c r="F1152">
        <v>131.4514304884845</v>
      </c>
      <c r="G1152">
        <v>154.53514141990269</v>
      </c>
      <c r="H1152">
        <v>165.34893071391625</v>
      </c>
      <c r="I1152">
        <v>153.48048566036516</v>
      </c>
    </row>
    <row r="1153" spans="1:9" x14ac:dyDescent="0.55000000000000004">
      <c r="A1153" s="47" t="str">
        <f t="shared" si="17"/>
        <v>n7</v>
      </c>
      <c r="B1153" s="47" t="s">
        <v>299</v>
      </c>
      <c r="C1153" s="47" t="s">
        <v>253</v>
      </c>
      <c r="D1153" s="47" t="s">
        <v>396</v>
      </c>
      <c r="E1153">
        <v>120.50630008567586</v>
      </c>
      <c r="F1153">
        <v>116.77359909797906</v>
      </c>
      <c r="G1153">
        <v>128.22933910344585</v>
      </c>
      <c r="H1153">
        <v>155.53296683478527</v>
      </c>
      <c r="I1153">
        <v>141.12888750396786</v>
      </c>
    </row>
    <row r="1154" spans="1:9" x14ac:dyDescent="0.55000000000000004">
      <c r="A1154" s="47" t="str">
        <f t="shared" si="17"/>
        <v>n7</v>
      </c>
      <c r="B1154" s="47" t="s">
        <v>299</v>
      </c>
      <c r="C1154" s="47" t="s">
        <v>253</v>
      </c>
      <c r="D1154" s="47" t="s">
        <v>397</v>
      </c>
      <c r="E1154">
        <v>120.91861849231123</v>
      </c>
      <c r="F1154">
        <v>125.85339765844887</v>
      </c>
      <c r="G1154">
        <v>141.08424826161257</v>
      </c>
      <c r="H1154">
        <v>160.59083181909028</v>
      </c>
      <c r="I1154">
        <v>141.94917212246796</v>
      </c>
    </row>
    <row r="1155" spans="1:9" x14ac:dyDescent="0.55000000000000004">
      <c r="A1155" s="47" t="s">
        <v>583</v>
      </c>
      <c r="B1155" s="47" t="s">
        <v>276</v>
      </c>
      <c r="C1155" s="47" t="s">
        <v>250</v>
      </c>
      <c r="D1155" s="47" t="s">
        <v>396</v>
      </c>
      <c r="E1155">
        <v>39.847747916666663</v>
      </c>
      <c r="F1155">
        <v>37.9071</v>
      </c>
      <c r="G1155">
        <v>41.509399166666668</v>
      </c>
      <c r="H1155">
        <v>51.256148611111115</v>
      </c>
      <c r="I1155">
        <v>47.052726388888885</v>
      </c>
    </row>
    <row r="1156" spans="1:9" x14ac:dyDescent="0.55000000000000004">
      <c r="A1156" s="47" t="str">
        <f>A1155</f>
        <v>n9</v>
      </c>
      <c r="B1156" s="47" t="s">
        <v>276</v>
      </c>
      <c r="C1156" s="47" t="s">
        <v>250</v>
      </c>
      <c r="D1156" s="47" t="s">
        <v>397</v>
      </c>
      <c r="E1156">
        <v>39.853543333333334</v>
      </c>
      <c r="F1156">
        <v>42.268660000000004</v>
      </c>
      <c r="G1156">
        <v>46.712218000000007</v>
      </c>
      <c r="H1156">
        <v>53.176060000000007</v>
      </c>
      <c r="I1156">
        <v>47.685913333333332</v>
      </c>
    </row>
    <row r="1157" spans="1:9" x14ac:dyDescent="0.55000000000000004">
      <c r="A1157" s="47" t="str">
        <f t="shared" ref="A1157:A1220" si="18">A1156</f>
        <v>n9</v>
      </c>
      <c r="B1157" s="47" t="s">
        <v>276</v>
      </c>
      <c r="C1157" s="47" t="s">
        <v>251</v>
      </c>
      <c r="D1157" s="47" t="s">
        <v>396</v>
      </c>
      <c r="E1157">
        <v>41.775533333333343</v>
      </c>
      <c r="F1157">
        <v>38.848775000000003</v>
      </c>
      <c r="G1157">
        <v>43.359750000000005</v>
      </c>
      <c r="H1157">
        <v>51.400649999999999</v>
      </c>
      <c r="I1157">
        <v>49.524533333333338</v>
      </c>
    </row>
    <row r="1158" spans="1:9" x14ac:dyDescent="0.55000000000000004">
      <c r="A1158" s="47" t="str">
        <f t="shared" si="18"/>
        <v>n9</v>
      </c>
      <c r="B1158" s="47" t="s">
        <v>276</v>
      </c>
      <c r="C1158" s="47" t="s">
        <v>251</v>
      </c>
      <c r="D1158" s="47" t="s">
        <v>397</v>
      </c>
      <c r="E1158">
        <v>42.558133333333338</v>
      </c>
      <c r="F1158">
        <v>43.094239999999999</v>
      </c>
      <c r="G1158">
        <v>49.932959999999994</v>
      </c>
      <c r="H1158">
        <v>53.782960000000003</v>
      </c>
      <c r="I1158">
        <v>50.402006666666665</v>
      </c>
    </row>
    <row r="1159" spans="1:9" x14ac:dyDescent="0.55000000000000004">
      <c r="A1159" s="47" t="str">
        <f t="shared" si="18"/>
        <v>n9</v>
      </c>
      <c r="B1159" s="47" t="s">
        <v>276</v>
      </c>
      <c r="C1159" s="47" t="s">
        <v>252</v>
      </c>
      <c r="D1159" s="47" t="s">
        <v>396</v>
      </c>
      <c r="E1159">
        <v>44.551641666666669</v>
      </c>
      <c r="F1159">
        <v>40.773150000000001</v>
      </c>
      <c r="G1159">
        <v>45.2868475</v>
      </c>
      <c r="H1159">
        <v>53.014616666666669</v>
      </c>
      <c r="I1159">
        <v>51.463816666666666</v>
      </c>
    </row>
    <row r="1160" spans="1:9" x14ac:dyDescent="0.55000000000000004">
      <c r="A1160" s="47" t="str">
        <f t="shared" si="18"/>
        <v>n9</v>
      </c>
      <c r="B1160" s="47" t="s">
        <v>276</v>
      </c>
      <c r="C1160" s="47" t="s">
        <v>252</v>
      </c>
      <c r="D1160" s="47" t="s">
        <v>397</v>
      </c>
      <c r="E1160">
        <v>44.705010000000001</v>
      </c>
      <c r="F1160">
        <v>44.4773</v>
      </c>
      <c r="G1160">
        <v>52.840788000000011</v>
      </c>
      <c r="H1160">
        <v>55.646826666666662</v>
      </c>
      <c r="I1160">
        <v>52.604999999999997</v>
      </c>
    </row>
    <row r="1161" spans="1:9" x14ac:dyDescent="0.55000000000000004">
      <c r="A1161" s="47" t="str">
        <f t="shared" si="18"/>
        <v>n9</v>
      </c>
      <c r="B1161" s="47" t="s">
        <v>276</v>
      </c>
      <c r="C1161" s="47" t="s">
        <v>253</v>
      </c>
      <c r="D1161" s="47" t="s">
        <v>396</v>
      </c>
      <c r="E1161">
        <v>41.139370833333338</v>
      </c>
      <c r="F1161">
        <v>39.11985</v>
      </c>
      <c r="G1161">
        <v>43.192080000000004</v>
      </c>
      <c r="H1161">
        <v>52.762675000000002</v>
      </c>
      <c r="I1161">
        <v>47.985150000000004</v>
      </c>
    </row>
    <row r="1162" spans="1:9" x14ac:dyDescent="0.55000000000000004">
      <c r="A1162" s="47" t="str">
        <f t="shared" si="18"/>
        <v>n9</v>
      </c>
      <c r="B1162" s="47" t="s">
        <v>276</v>
      </c>
      <c r="C1162" s="47" t="s">
        <v>253</v>
      </c>
      <c r="D1162" s="47" t="s">
        <v>397</v>
      </c>
      <c r="E1162">
        <v>41.320393333333335</v>
      </c>
      <c r="F1162">
        <v>43.002470000000002</v>
      </c>
      <c r="G1162">
        <v>48.762531999999993</v>
      </c>
      <c r="H1162">
        <v>54.682879999999997</v>
      </c>
      <c r="I1162">
        <v>48.39879333333333</v>
      </c>
    </row>
    <row r="1163" spans="1:9" x14ac:dyDescent="0.55000000000000004">
      <c r="A1163" s="47" t="str">
        <f t="shared" si="18"/>
        <v>n9</v>
      </c>
      <c r="B1163" s="47" t="s">
        <v>277</v>
      </c>
      <c r="C1163" s="47" t="s">
        <v>250</v>
      </c>
      <c r="D1163" s="47" t="s">
        <v>396</v>
      </c>
      <c r="E1163">
        <v>39.43570970566509</v>
      </c>
      <c r="F1163">
        <v>37.539380939076111</v>
      </c>
      <c r="G1163">
        <v>41.195580087020474</v>
      </c>
      <c r="H1163">
        <v>50.729144774631919</v>
      </c>
      <c r="I1163">
        <v>46.595201825105704</v>
      </c>
    </row>
    <row r="1164" spans="1:9" x14ac:dyDescent="0.55000000000000004">
      <c r="A1164" s="47" t="str">
        <f t="shared" si="18"/>
        <v>n9</v>
      </c>
      <c r="B1164" s="47" t="s">
        <v>277</v>
      </c>
      <c r="C1164" s="47" t="s">
        <v>250</v>
      </c>
      <c r="D1164" s="47" t="s">
        <v>397</v>
      </c>
      <c r="E1164">
        <v>39.424126429008098</v>
      </c>
      <c r="F1164">
        <v>41.813220518110953</v>
      </c>
      <c r="G1164">
        <v>46.208899740944517</v>
      </c>
      <c r="H1164">
        <v>52.603094658413582</v>
      </c>
      <c r="I1164">
        <v>47.172103629833408</v>
      </c>
    </row>
    <row r="1165" spans="1:9" x14ac:dyDescent="0.55000000000000004">
      <c r="A1165" s="47" t="str">
        <f t="shared" si="18"/>
        <v>n9</v>
      </c>
      <c r="B1165" s="47" t="s">
        <v>277</v>
      </c>
      <c r="C1165" s="47" t="s">
        <v>251</v>
      </c>
      <c r="D1165" s="47" t="s">
        <v>396</v>
      </c>
      <c r="E1165">
        <v>41.393268072749507</v>
      </c>
      <c r="F1165">
        <v>38.5098169704264</v>
      </c>
      <c r="G1165">
        <v>42.954529115084824</v>
      </c>
      <c r="H1165">
        <v>50.8484302116766</v>
      </c>
      <c r="I1165">
        <v>49.097204970961329</v>
      </c>
    </row>
    <row r="1166" spans="1:9" x14ac:dyDescent="0.55000000000000004">
      <c r="A1166" s="47" t="str">
        <f t="shared" si="18"/>
        <v>n9</v>
      </c>
      <c r="B1166" s="47" t="s">
        <v>277</v>
      </c>
      <c r="C1166" s="47" t="s">
        <v>251</v>
      </c>
      <c r="D1166" s="47" t="s">
        <v>397</v>
      </c>
      <c r="E1166">
        <v>42.099574812777014</v>
      </c>
      <c r="F1166">
        <v>42.62990499770747</v>
      </c>
      <c r="G1166">
        <v>49.394938651994487</v>
      </c>
      <c r="H1166">
        <v>53.203455387436954</v>
      </c>
      <c r="I1166">
        <v>49.858931399969428</v>
      </c>
    </row>
    <row r="1167" spans="1:9" x14ac:dyDescent="0.55000000000000004">
      <c r="A1167" s="47" t="str">
        <f t="shared" si="18"/>
        <v>n9</v>
      </c>
      <c r="B1167" s="47" t="s">
        <v>277</v>
      </c>
      <c r="C1167" s="47" t="s">
        <v>252</v>
      </c>
      <c r="D1167" s="47" t="s">
        <v>396</v>
      </c>
      <c r="E1167">
        <v>43.96848899109736</v>
      </c>
      <c r="F1167">
        <v>40.24098567171022</v>
      </c>
      <c r="G1167">
        <v>44.735282725813846</v>
      </c>
      <c r="H1167">
        <v>52.466134790998012</v>
      </c>
      <c r="I1167">
        <v>50.75696810522696</v>
      </c>
    </row>
    <row r="1168" spans="1:9" x14ac:dyDescent="0.55000000000000004">
      <c r="A1168" s="47" t="str">
        <f t="shared" si="18"/>
        <v>n9</v>
      </c>
      <c r="B1168" s="47" t="s">
        <v>277</v>
      </c>
      <c r="C1168" s="47" t="s">
        <v>252</v>
      </c>
      <c r="D1168" s="47" t="s">
        <v>397</v>
      </c>
      <c r="E1168">
        <v>44.223319154057776</v>
      </c>
      <c r="F1168">
        <v>43.998062700596066</v>
      </c>
      <c r="G1168">
        <v>52.271435171939473</v>
      </c>
      <c r="H1168">
        <v>55.047239125783278</v>
      </c>
      <c r="I1168">
        <v>52.038187757909213</v>
      </c>
    </row>
    <row r="1169" spans="1:9" x14ac:dyDescent="0.55000000000000004">
      <c r="A1169" s="47" t="str">
        <f t="shared" si="18"/>
        <v>n9</v>
      </c>
      <c r="B1169" s="47" t="s">
        <v>277</v>
      </c>
      <c r="C1169" s="47" t="s">
        <v>253</v>
      </c>
      <c r="D1169" s="47" t="s">
        <v>396</v>
      </c>
      <c r="E1169">
        <v>40.700233436497022</v>
      </c>
      <c r="F1169">
        <v>38.723267022008251</v>
      </c>
      <c r="G1169">
        <v>42.72002835281981</v>
      </c>
      <c r="H1169">
        <v>52.168946832492736</v>
      </c>
      <c r="I1169">
        <v>47.438076589484943</v>
      </c>
    </row>
    <row r="1170" spans="1:9" x14ac:dyDescent="0.55000000000000004">
      <c r="A1170" s="47" t="str">
        <f t="shared" si="18"/>
        <v>n9</v>
      </c>
      <c r="B1170" s="47" t="s">
        <v>277</v>
      </c>
      <c r="C1170" s="47" t="s">
        <v>253</v>
      </c>
      <c r="D1170" s="47" t="s">
        <v>397</v>
      </c>
      <c r="E1170">
        <v>40.890052548525134</v>
      </c>
      <c r="F1170">
        <v>42.475981568088031</v>
      </c>
      <c r="G1170">
        <v>48.124711268913337</v>
      </c>
      <c r="H1170">
        <v>54.051956644505573</v>
      </c>
      <c r="I1170">
        <v>47.863397229863978</v>
      </c>
    </row>
    <row r="1171" spans="1:9" x14ac:dyDescent="0.55000000000000004">
      <c r="A1171" s="47" t="str">
        <f t="shared" si="18"/>
        <v>n9</v>
      </c>
      <c r="B1171" s="47" t="s">
        <v>278</v>
      </c>
      <c r="C1171" s="47" t="s">
        <v>250</v>
      </c>
      <c r="D1171" s="47" t="s">
        <v>396</v>
      </c>
      <c r="E1171">
        <v>39.276937026211215</v>
      </c>
      <c r="F1171">
        <v>37.352548991288401</v>
      </c>
      <c r="G1171">
        <v>41.031398919073823</v>
      </c>
      <c r="H1171">
        <v>50.438341743084209</v>
      </c>
      <c r="I1171">
        <v>46.448926066024754</v>
      </c>
    </row>
    <row r="1172" spans="1:9" x14ac:dyDescent="0.55000000000000004">
      <c r="A1172" s="47" t="str">
        <f t="shared" si="18"/>
        <v>n9</v>
      </c>
      <c r="B1172" s="47" t="s">
        <v>278</v>
      </c>
      <c r="C1172" s="47" t="s">
        <v>250</v>
      </c>
      <c r="D1172" s="47" t="s">
        <v>397</v>
      </c>
      <c r="E1172">
        <v>39.172791829308672</v>
      </c>
      <c r="F1172">
        <v>41.621173291494721</v>
      </c>
      <c r="G1172">
        <v>46.018777647791538</v>
      </c>
      <c r="H1172">
        <v>52.305204431326104</v>
      </c>
      <c r="I1172">
        <v>46.879578461969537</v>
      </c>
    </row>
    <row r="1173" spans="1:9" x14ac:dyDescent="0.55000000000000004">
      <c r="A1173" s="47" t="str">
        <f t="shared" si="18"/>
        <v>n9</v>
      </c>
      <c r="B1173" s="47" t="s">
        <v>278</v>
      </c>
      <c r="C1173" s="47" t="s">
        <v>251</v>
      </c>
      <c r="D1173" s="47" t="s">
        <v>396</v>
      </c>
      <c r="E1173">
        <v>41.261205872688372</v>
      </c>
      <c r="F1173">
        <v>38.375512855341583</v>
      </c>
      <c r="G1173">
        <v>42.763193286336545</v>
      </c>
      <c r="H1173">
        <v>50.622228603087265</v>
      </c>
      <c r="I1173">
        <v>48.940518454837232</v>
      </c>
    </row>
    <row r="1174" spans="1:9" x14ac:dyDescent="0.55000000000000004">
      <c r="A1174" s="47" t="str">
        <f t="shared" si="18"/>
        <v>n9</v>
      </c>
      <c r="B1174" s="47" t="s">
        <v>278</v>
      </c>
      <c r="C1174" s="47" t="s">
        <v>251</v>
      </c>
      <c r="D1174" s="47" t="s">
        <v>397</v>
      </c>
      <c r="E1174">
        <v>41.845904141830964</v>
      </c>
      <c r="F1174">
        <v>42.373038826226505</v>
      </c>
      <c r="G1174">
        <v>49.09730982118294</v>
      </c>
      <c r="H1174">
        <v>52.882878367721233</v>
      </c>
      <c r="I1174">
        <v>49.558506784349689</v>
      </c>
    </row>
    <row r="1175" spans="1:9" x14ac:dyDescent="0.55000000000000004">
      <c r="A1175" s="47" t="str">
        <f t="shared" si="18"/>
        <v>n9</v>
      </c>
      <c r="B1175" s="47" t="s">
        <v>278</v>
      </c>
      <c r="C1175" s="47" t="s">
        <v>252</v>
      </c>
      <c r="D1175" s="47" t="s">
        <v>396</v>
      </c>
      <c r="E1175">
        <v>43.678291389653069</v>
      </c>
      <c r="F1175">
        <v>39.962354361531411</v>
      </c>
      <c r="G1175">
        <v>44.435829541494726</v>
      </c>
      <c r="H1175">
        <v>52.123722745682407</v>
      </c>
      <c r="I1175">
        <v>50.35677994803607</v>
      </c>
    </row>
    <row r="1176" spans="1:9" x14ac:dyDescent="0.55000000000000004">
      <c r="A1176" s="47" t="str">
        <f t="shared" si="18"/>
        <v>n9</v>
      </c>
      <c r="B1176" s="47" t="s">
        <v>278</v>
      </c>
      <c r="C1176" s="47" t="s">
        <v>252</v>
      </c>
      <c r="D1176" s="47" t="s">
        <v>397</v>
      </c>
      <c r="E1176">
        <v>43.92241959154822</v>
      </c>
      <c r="F1176">
        <v>43.724368805593762</v>
      </c>
      <c r="G1176">
        <v>51.922025359238887</v>
      </c>
      <c r="H1176">
        <v>54.713081129451325</v>
      </c>
      <c r="I1176">
        <v>51.676491416781289</v>
      </c>
    </row>
    <row r="1177" spans="1:9" x14ac:dyDescent="0.55000000000000004">
      <c r="A1177" s="47" t="str">
        <f t="shared" si="18"/>
        <v>n9</v>
      </c>
      <c r="B1177" s="47" t="s">
        <v>278</v>
      </c>
      <c r="C1177" s="47" t="s">
        <v>253</v>
      </c>
      <c r="D1177" s="47" t="s">
        <v>396</v>
      </c>
      <c r="E1177">
        <v>40.454994486474092</v>
      </c>
      <c r="F1177">
        <v>38.489940268225588</v>
      </c>
      <c r="G1177">
        <v>42.462619143741399</v>
      </c>
      <c r="H1177">
        <v>51.854603236283047</v>
      </c>
      <c r="I1177">
        <v>47.152238816292218</v>
      </c>
    </row>
    <row r="1178" spans="1:9" x14ac:dyDescent="0.55000000000000004">
      <c r="A1178" s="47" t="str">
        <f t="shared" si="18"/>
        <v>n9</v>
      </c>
      <c r="B1178" s="47" t="s">
        <v>278</v>
      </c>
      <c r="C1178" s="47" t="s">
        <v>253</v>
      </c>
      <c r="D1178" s="47" t="s">
        <v>397</v>
      </c>
      <c r="E1178">
        <v>40.618791612792293</v>
      </c>
      <c r="F1178">
        <v>42.135054389041727</v>
      </c>
      <c r="G1178">
        <v>47.679033291150851</v>
      </c>
      <c r="H1178">
        <v>53.661699280910895</v>
      </c>
      <c r="I1178">
        <v>47.551411451169187</v>
      </c>
    </row>
    <row r="1179" spans="1:9" x14ac:dyDescent="0.55000000000000004">
      <c r="A1179" s="47" t="str">
        <f t="shared" si="18"/>
        <v>n9</v>
      </c>
      <c r="B1179" s="47" t="s">
        <v>279</v>
      </c>
      <c r="C1179" s="47" t="s">
        <v>250</v>
      </c>
      <c r="D1179" s="47" t="s">
        <v>396</v>
      </c>
      <c r="E1179">
        <v>39.020524287406388</v>
      </c>
      <c r="F1179">
        <v>37.108699289316824</v>
      </c>
      <c r="G1179">
        <v>40.763532477074747</v>
      </c>
      <c r="H1179">
        <v>50.109063690203271</v>
      </c>
      <c r="I1179">
        <v>46.145692228335619</v>
      </c>
    </row>
    <row r="1180" spans="1:9" x14ac:dyDescent="0.55000000000000004">
      <c r="A1180" s="47" t="str">
        <f t="shared" si="18"/>
        <v>n9</v>
      </c>
      <c r="B1180" s="47" t="s">
        <v>279</v>
      </c>
      <c r="C1180" s="47" t="s">
        <v>250</v>
      </c>
      <c r="D1180" s="47" t="s">
        <v>397</v>
      </c>
      <c r="E1180">
        <v>38.953664640964902</v>
      </c>
      <c r="F1180">
        <v>41.372352238843042</v>
      </c>
      <c r="G1180">
        <v>45.752532434892245</v>
      </c>
      <c r="H1180">
        <v>51.967511137602528</v>
      </c>
      <c r="I1180">
        <v>46.599376716720151</v>
      </c>
    </row>
    <row r="1181" spans="1:9" x14ac:dyDescent="0.55000000000000004">
      <c r="A1181" s="47" t="str">
        <f t="shared" si="18"/>
        <v>n9</v>
      </c>
      <c r="B1181" s="47" t="s">
        <v>279</v>
      </c>
      <c r="C1181" s="47" t="s">
        <v>251</v>
      </c>
      <c r="D1181" s="47" t="s">
        <v>396</v>
      </c>
      <c r="E1181">
        <v>40.991839175454686</v>
      </c>
      <c r="F1181">
        <v>38.124984909445203</v>
      </c>
      <c r="G1181">
        <v>42.484021122191649</v>
      </c>
      <c r="H1181">
        <v>50.291750076417543</v>
      </c>
      <c r="I1181">
        <v>48.621018684089876</v>
      </c>
    </row>
    <row r="1182" spans="1:9" x14ac:dyDescent="0.55000000000000004">
      <c r="A1182" s="47" t="str">
        <f t="shared" si="18"/>
        <v>n9</v>
      </c>
      <c r="B1182" s="47" t="s">
        <v>279</v>
      </c>
      <c r="C1182" s="47" t="s">
        <v>251</v>
      </c>
      <c r="D1182" s="47" t="s">
        <v>397</v>
      </c>
      <c r="E1182">
        <v>41.606043797952012</v>
      </c>
      <c r="F1182">
        <v>42.112140930765705</v>
      </c>
      <c r="G1182">
        <v>48.826005801467218</v>
      </c>
      <c r="H1182">
        <v>52.547351421366344</v>
      </c>
      <c r="I1182">
        <v>49.284798214886131</v>
      </c>
    </row>
    <row r="1183" spans="1:9" x14ac:dyDescent="0.55000000000000004">
      <c r="A1183" s="47" t="str">
        <f t="shared" si="18"/>
        <v>n9</v>
      </c>
      <c r="B1183" s="47" t="s">
        <v>279</v>
      </c>
      <c r="C1183" s="47" t="s">
        <v>252</v>
      </c>
      <c r="D1183" s="47" t="s">
        <v>396</v>
      </c>
      <c r="E1183">
        <v>43.393145164679808</v>
      </c>
      <c r="F1183">
        <v>39.701466993351673</v>
      </c>
      <c r="G1183">
        <v>44.145737858780379</v>
      </c>
      <c r="H1183">
        <v>51.783441972336853</v>
      </c>
      <c r="I1183">
        <v>50.028034357328451</v>
      </c>
    </row>
    <row r="1184" spans="1:9" x14ac:dyDescent="0.55000000000000004">
      <c r="A1184" s="47" t="str">
        <f t="shared" si="18"/>
        <v>n9</v>
      </c>
      <c r="B1184" s="47" t="s">
        <v>279</v>
      </c>
      <c r="C1184" s="47" t="s">
        <v>252</v>
      </c>
      <c r="D1184" s="47" t="s">
        <v>397</v>
      </c>
      <c r="E1184">
        <v>43.588357966147029</v>
      </c>
      <c r="F1184">
        <v>43.42962220311783</v>
      </c>
      <c r="G1184">
        <v>51.523809792984864</v>
      </c>
      <c r="H1184">
        <v>54.341347689133421</v>
      </c>
      <c r="I1184">
        <v>51.262496788170566</v>
      </c>
    </row>
    <row r="1185" spans="1:9" x14ac:dyDescent="0.55000000000000004">
      <c r="A1185" s="47" t="str">
        <f t="shared" si="18"/>
        <v>n9</v>
      </c>
      <c r="B1185" s="47" t="s">
        <v>279</v>
      </c>
      <c r="C1185" s="47" t="s">
        <v>253</v>
      </c>
      <c r="D1185" s="47" t="s">
        <v>396</v>
      </c>
      <c r="E1185">
        <v>40.190891001834018</v>
      </c>
      <c r="F1185">
        <v>38.23866530261347</v>
      </c>
      <c r="G1185">
        <v>42.185409226272355</v>
      </c>
      <c r="H1185">
        <v>51.516079363441847</v>
      </c>
      <c r="I1185">
        <v>46.844413522084665</v>
      </c>
    </row>
    <row r="1186" spans="1:9" x14ac:dyDescent="0.55000000000000004">
      <c r="A1186" s="47" t="str">
        <f t="shared" si="18"/>
        <v>n9</v>
      </c>
      <c r="B1186" s="47" t="s">
        <v>279</v>
      </c>
      <c r="C1186" s="47" t="s">
        <v>253</v>
      </c>
      <c r="D1186" s="47" t="s">
        <v>397</v>
      </c>
      <c r="E1186">
        <v>40.324813261500836</v>
      </c>
      <c r="F1186">
        <v>41.82350751146263</v>
      </c>
      <c r="G1186">
        <v>47.335756706327366</v>
      </c>
      <c r="H1186">
        <v>53.310720349228177</v>
      </c>
      <c r="I1186">
        <v>47.240495060369859</v>
      </c>
    </row>
    <row r="1187" spans="1:9" x14ac:dyDescent="0.55000000000000004">
      <c r="A1187" s="47" t="str">
        <f t="shared" si="18"/>
        <v>n9</v>
      </c>
      <c r="B1187" s="47" t="s">
        <v>280</v>
      </c>
      <c r="C1187" s="47" t="s">
        <v>250</v>
      </c>
      <c r="D1187" s="47" t="s">
        <v>396</v>
      </c>
      <c r="E1187">
        <v>39.047997080849761</v>
      </c>
      <c r="F1187">
        <v>37.134826043099494</v>
      </c>
      <c r="G1187">
        <v>40.792232453003209</v>
      </c>
      <c r="H1187">
        <v>50.144343481583363</v>
      </c>
      <c r="I1187">
        <v>46.178181568088029</v>
      </c>
    </row>
    <row r="1188" spans="1:9" x14ac:dyDescent="0.55000000000000004">
      <c r="A1188" s="47" t="str">
        <f t="shared" si="18"/>
        <v>n9</v>
      </c>
      <c r="B1188" s="47" t="s">
        <v>280</v>
      </c>
      <c r="C1188" s="47" t="s">
        <v>250</v>
      </c>
      <c r="D1188" s="47" t="s">
        <v>397</v>
      </c>
      <c r="E1188">
        <v>38.993823546283565</v>
      </c>
      <c r="F1188">
        <v>41.408466150084053</v>
      </c>
      <c r="G1188">
        <v>45.795015908298957</v>
      </c>
      <c r="H1188">
        <v>52.017933112231901</v>
      </c>
      <c r="I1188">
        <v>46.67480809924092</v>
      </c>
    </row>
    <row r="1189" spans="1:9" x14ac:dyDescent="0.55000000000000004">
      <c r="A1189" s="47" t="str">
        <f t="shared" si="18"/>
        <v>n9</v>
      </c>
      <c r="B1189" s="47" t="s">
        <v>280</v>
      </c>
      <c r="C1189" s="47" t="s">
        <v>251</v>
      </c>
      <c r="D1189" s="47" t="s">
        <v>396</v>
      </c>
      <c r="E1189">
        <v>41.020699893015433</v>
      </c>
      <c r="F1189">
        <v>38.151827189362677</v>
      </c>
      <c r="G1189">
        <v>42.513932425492897</v>
      </c>
      <c r="H1189">
        <v>50.327158489989294</v>
      </c>
      <c r="I1189">
        <v>48.655250802384231</v>
      </c>
    </row>
    <row r="1190" spans="1:9" x14ac:dyDescent="0.55000000000000004">
      <c r="A1190" s="47" t="str">
        <f t="shared" si="18"/>
        <v>n9</v>
      </c>
      <c r="B1190" s="47" t="s">
        <v>280</v>
      </c>
      <c r="C1190" s="47" t="s">
        <v>251</v>
      </c>
      <c r="D1190" s="47" t="s">
        <v>397</v>
      </c>
      <c r="E1190">
        <v>41.680544606449644</v>
      </c>
      <c r="F1190">
        <v>42.166766382393391</v>
      </c>
      <c r="G1190">
        <v>48.914138751031636</v>
      </c>
      <c r="H1190">
        <v>52.581245874980894</v>
      </c>
      <c r="I1190">
        <v>49.339295980437115</v>
      </c>
    </row>
    <row r="1191" spans="1:9" x14ac:dyDescent="0.55000000000000004">
      <c r="A1191" s="47" t="str">
        <f t="shared" si="18"/>
        <v>n9</v>
      </c>
      <c r="B1191" s="47" t="s">
        <v>280</v>
      </c>
      <c r="C1191" s="47" t="s">
        <v>252</v>
      </c>
      <c r="D1191" s="47" t="s">
        <v>396</v>
      </c>
      <c r="E1191">
        <v>43.423696545926944</v>
      </c>
      <c r="F1191">
        <v>39.729419211370931</v>
      </c>
      <c r="G1191">
        <v>44.176819110499764</v>
      </c>
      <c r="H1191">
        <v>51.819900626623877</v>
      </c>
      <c r="I1191">
        <v>50.063257099189975</v>
      </c>
    </row>
    <row r="1192" spans="1:9" x14ac:dyDescent="0.55000000000000004">
      <c r="A1192" s="47" t="str">
        <f t="shared" si="18"/>
        <v>n9</v>
      </c>
      <c r="B1192" s="47" t="s">
        <v>280</v>
      </c>
      <c r="C1192" s="47" t="s">
        <v>252</v>
      </c>
      <c r="D1192" s="47" t="s">
        <v>397</v>
      </c>
      <c r="E1192">
        <v>43.555824826532174</v>
      </c>
      <c r="F1192">
        <v>43.424822338376899</v>
      </c>
      <c r="G1192">
        <v>51.483180177900053</v>
      </c>
      <c r="H1192">
        <v>54.367332703652757</v>
      </c>
      <c r="I1192">
        <v>51.238454079168584</v>
      </c>
    </row>
    <row r="1193" spans="1:9" x14ac:dyDescent="0.55000000000000004">
      <c r="A1193" s="47" t="str">
        <f t="shared" si="18"/>
        <v>n9</v>
      </c>
      <c r="B1193" s="47" t="s">
        <v>280</v>
      </c>
      <c r="C1193" s="47" t="s">
        <v>253</v>
      </c>
      <c r="D1193" s="47" t="s">
        <v>396</v>
      </c>
      <c r="E1193">
        <v>40.219187803759738</v>
      </c>
      <c r="F1193">
        <v>38.265587620357636</v>
      </c>
      <c r="G1193">
        <v>42.21511028885832</v>
      </c>
      <c r="H1193">
        <v>51.552349778389114</v>
      </c>
      <c r="I1193">
        <v>46.877394803606904</v>
      </c>
    </row>
    <row r="1194" spans="1:9" x14ac:dyDescent="0.55000000000000004">
      <c r="A1194" s="47" t="str">
        <f t="shared" si="18"/>
        <v>n9</v>
      </c>
      <c r="B1194" s="47" t="s">
        <v>280</v>
      </c>
      <c r="C1194" s="47" t="s">
        <v>253</v>
      </c>
      <c r="D1194" s="47" t="s">
        <v>397</v>
      </c>
      <c r="E1194">
        <v>40.352285471496252</v>
      </c>
      <c r="F1194">
        <v>41.835934919761577</v>
      </c>
      <c r="G1194">
        <v>47.3714290252178</v>
      </c>
      <c r="H1194">
        <v>53.350163747516433</v>
      </c>
      <c r="I1194">
        <v>47.27401914106678</v>
      </c>
    </row>
    <row r="1195" spans="1:9" x14ac:dyDescent="0.55000000000000004">
      <c r="A1195" s="47" t="str">
        <f t="shared" si="18"/>
        <v>n9</v>
      </c>
      <c r="B1195" s="47" t="s">
        <v>281</v>
      </c>
      <c r="C1195" s="47" t="s">
        <v>250</v>
      </c>
      <c r="D1195" s="47" t="s">
        <v>396</v>
      </c>
      <c r="E1195">
        <v>39.441773786871465</v>
      </c>
      <c r="F1195">
        <v>37.509309513984405</v>
      </c>
      <c r="G1195">
        <v>41.203598774644661</v>
      </c>
      <c r="H1195">
        <v>50.650020491364813</v>
      </c>
      <c r="I1195">
        <v>46.643862104539188</v>
      </c>
    </row>
    <row r="1196" spans="1:9" x14ac:dyDescent="0.55000000000000004">
      <c r="A1196" s="47" t="str">
        <f t="shared" si="18"/>
        <v>n9</v>
      </c>
      <c r="B1196" s="47" t="s">
        <v>281</v>
      </c>
      <c r="C1196" s="47" t="s">
        <v>250</v>
      </c>
      <c r="D1196" s="47" t="s">
        <v>397</v>
      </c>
      <c r="E1196">
        <v>39.42184878292322</v>
      </c>
      <c r="F1196">
        <v>41.884399181759129</v>
      </c>
      <c r="G1196">
        <v>46.305780213013911</v>
      </c>
      <c r="H1196">
        <v>52.557283800499263</v>
      </c>
      <c r="I1196">
        <v>47.182728057338629</v>
      </c>
    </row>
    <row r="1197" spans="1:9" x14ac:dyDescent="0.55000000000000004">
      <c r="A1197" s="47" t="str">
        <f t="shared" si="18"/>
        <v>n9</v>
      </c>
      <c r="B1197" s="47" t="s">
        <v>281</v>
      </c>
      <c r="C1197" s="47" t="s">
        <v>251</v>
      </c>
      <c r="D1197" s="47" t="s">
        <v>396</v>
      </c>
      <c r="E1197">
        <v>41.43437017805288</v>
      </c>
      <c r="F1197">
        <v>38.536566534846401</v>
      </c>
      <c r="G1197">
        <v>42.942661106143973</v>
      </c>
      <c r="H1197">
        <v>50.834679084517802</v>
      </c>
      <c r="I1197">
        <v>49.14591116460339</v>
      </c>
    </row>
    <row r="1198" spans="1:9" x14ac:dyDescent="0.55000000000000004">
      <c r="A1198" s="47" t="str">
        <f t="shared" si="18"/>
        <v>n9</v>
      </c>
      <c r="B1198" s="47" t="s">
        <v>281</v>
      </c>
      <c r="C1198" s="47" t="s">
        <v>251</v>
      </c>
      <c r="D1198" s="47" t="s">
        <v>397</v>
      </c>
      <c r="E1198">
        <v>42.128078255387436</v>
      </c>
      <c r="F1198">
        <v>42.615770469967913</v>
      </c>
      <c r="G1198">
        <v>49.455073193489227</v>
      </c>
      <c r="H1198">
        <v>53.110483929390192</v>
      </c>
      <c r="I1198">
        <v>49.85989367262723</v>
      </c>
    </row>
    <row r="1199" spans="1:9" x14ac:dyDescent="0.55000000000000004">
      <c r="A1199" s="47" t="str">
        <f t="shared" si="18"/>
        <v>n9</v>
      </c>
      <c r="B1199" s="47" t="s">
        <v>281</v>
      </c>
      <c r="C1199" s="47" t="s">
        <v>252</v>
      </c>
      <c r="D1199" s="47" t="s">
        <v>396</v>
      </c>
      <c r="E1199">
        <v>43.861599677135871</v>
      </c>
      <c r="F1199">
        <v>40.130067669646955</v>
      </c>
      <c r="G1199">
        <v>44.622317051811095</v>
      </c>
      <c r="H1199">
        <v>52.34247467140456</v>
      </c>
      <c r="I1199">
        <v>50.568116399205252</v>
      </c>
    </row>
    <row r="1200" spans="1:9" x14ac:dyDescent="0.55000000000000004">
      <c r="A1200" s="47" t="str">
        <f t="shared" si="18"/>
        <v>n9</v>
      </c>
      <c r="B1200" s="47" t="s">
        <v>281</v>
      </c>
      <c r="C1200" s="47" t="s">
        <v>252</v>
      </c>
      <c r="D1200" s="47" t="s">
        <v>397</v>
      </c>
      <c r="E1200">
        <v>43.948916318202663</v>
      </c>
      <c r="F1200">
        <v>43.849308303530485</v>
      </c>
      <c r="G1200">
        <v>51.91748245025218</v>
      </c>
      <c r="H1200">
        <v>54.883904180039735</v>
      </c>
      <c r="I1200">
        <v>51.653999766926482</v>
      </c>
    </row>
    <row r="1201" spans="1:9" x14ac:dyDescent="0.55000000000000004">
      <c r="A1201" s="47" t="str">
        <f t="shared" si="18"/>
        <v>n9</v>
      </c>
      <c r="B1201" s="47" t="s">
        <v>281</v>
      </c>
      <c r="C1201" s="47" t="s">
        <v>253</v>
      </c>
      <c r="D1201" s="47" t="s">
        <v>396</v>
      </c>
      <c r="E1201">
        <v>40.624775298028425</v>
      </c>
      <c r="F1201">
        <v>38.651474174690506</v>
      </c>
      <c r="G1201">
        <v>42.64082551925722</v>
      </c>
      <c r="H1201">
        <v>52.072225725966689</v>
      </c>
      <c r="I1201">
        <v>47.350126505425649</v>
      </c>
    </row>
    <row r="1202" spans="1:9" x14ac:dyDescent="0.55000000000000004">
      <c r="A1202" s="47" t="str">
        <f t="shared" si="18"/>
        <v>n9</v>
      </c>
      <c r="B1202" s="47" t="s">
        <v>281</v>
      </c>
      <c r="C1202" s="47" t="s">
        <v>253</v>
      </c>
      <c r="D1202" s="47" t="s">
        <v>397</v>
      </c>
      <c r="E1202">
        <v>40.749950159712668</v>
      </c>
      <c r="F1202">
        <v>42.20776565451628</v>
      </c>
      <c r="G1202">
        <v>47.854629711829432</v>
      </c>
      <c r="H1202">
        <v>53.915948223292069</v>
      </c>
      <c r="I1202">
        <v>47.792145298792605</v>
      </c>
    </row>
    <row r="1203" spans="1:9" x14ac:dyDescent="0.55000000000000004">
      <c r="A1203" s="47" t="str">
        <f t="shared" si="18"/>
        <v>n9</v>
      </c>
      <c r="B1203" s="47" t="s">
        <v>282</v>
      </c>
      <c r="C1203" s="47" t="s">
        <v>250</v>
      </c>
      <c r="D1203" s="47" t="s">
        <v>396</v>
      </c>
      <c r="E1203">
        <v>39.844708090707627</v>
      </c>
      <c r="F1203">
        <v>37.89250190279688</v>
      </c>
      <c r="G1203">
        <v>41.624531754928924</v>
      </c>
      <c r="H1203">
        <v>51.167457431606294</v>
      </c>
      <c r="I1203">
        <v>47.120372420907835</v>
      </c>
    </row>
    <row r="1204" spans="1:9" x14ac:dyDescent="0.55000000000000004">
      <c r="A1204" s="47" t="str">
        <f t="shared" si="18"/>
        <v>n9</v>
      </c>
      <c r="B1204" s="47" t="s">
        <v>282</v>
      </c>
      <c r="C1204" s="47" t="s">
        <v>250</v>
      </c>
      <c r="D1204" s="47" t="s">
        <v>397</v>
      </c>
      <c r="E1204">
        <v>39.867695530465127</v>
      </c>
      <c r="F1204">
        <v>42.354344176409903</v>
      </c>
      <c r="G1204">
        <v>46.817163978679503</v>
      </c>
      <c r="H1204">
        <v>53.110501227902589</v>
      </c>
      <c r="I1204">
        <v>47.716707571323042</v>
      </c>
    </row>
    <row r="1205" spans="1:9" x14ac:dyDescent="0.55000000000000004">
      <c r="A1205" s="47" t="str">
        <f t="shared" si="18"/>
        <v>n9</v>
      </c>
      <c r="B1205" s="47" t="s">
        <v>282</v>
      </c>
      <c r="C1205" s="47" t="s">
        <v>251</v>
      </c>
      <c r="D1205" s="47" t="s">
        <v>396</v>
      </c>
      <c r="E1205">
        <v>41.857660702277244</v>
      </c>
      <c r="F1205">
        <v>38.930253306969277</v>
      </c>
      <c r="G1205">
        <v>43.381360221228789</v>
      </c>
      <c r="H1205">
        <v>51.354002483570227</v>
      </c>
      <c r="I1205">
        <v>49.647982232920668</v>
      </c>
    </row>
    <row r="1206" spans="1:9" x14ac:dyDescent="0.55000000000000004">
      <c r="A1206" s="47" t="str">
        <f t="shared" si="18"/>
        <v>n9</v>
      </c>
      <c r="B1206" s="47" t="s">
        <v>282</v>
      </c>
      <c r="C1206" s="47" t="s">
        <v>251</v>
      </c>
      <c r="D1206" s="47" t="s">
        <v>397</v>
      </c>
      <c r="E1206">
        <v>42.571698836924959</v>
      </c>
      <c r="F1206">
        <v>43.038841162310867</v>
      </c>
      <c r="G1206">
        <v>50.006497850068769</v>
      </c>
      <c r="H1206">
        <v>53.653429177747206</v>
      </c>
      <c r="I1206">
        <v>50.393231461103461</v>
      </c>
    </row>
    <row r="1207" spans="1:9" x14ac:dyDescent="0.55000000000000004">
      <c r="A1207" s="47" t="str">
        <f t="shared" si="18"/>
        <v>n9</v>
      </c>
      <c r="B1207" s="47" t="s">
        <v>282</v>
      </c>
      <c r="C1207" s="47" t="s">
        <v>252</v>
      </c>
      <c r="D1207" s="47" t="s">
        <v>396</v>
      </c>
      <c r="E1207">
        <v>44.309686602093834</v>
      </c>
      <c r="F1207">
        <v>40.540033533929389</v>
      </c>
      <c r="G1207">
        <v>45.078175410362213</v>
      </c>
      <c r="H1207">
        <v>52.877201600947572</v>
      </c>
      <c r="I1207">
        <v>51.084716613174372</v>
      </c>
    </row>
    <row r="1208" spans="1:9" x14ac:dyDescent="0.55000000000000004">
      <c r="A1208" s="47" t="str">
        <f t="shared" si="18"/>
        <v>n9</v>
      </c>
      <c r="B1208" s="47" t="s">
        <v>282</v>
      </c>
      <c r="C1208" s="47" t="s">
        <v>252</v>
      </c>
      <c r="D1208" s="47" t="s">
        <v>397</v>
      </c>
      <c r="E1208">
        <v>44.327398490371387</v>
      </c>
      <c r="F1208">
        <v>44.26847246446583</v>
      </c>
      <c r="G1208">
        <v>52.377159451398441</v>
      </c>
      <c r="H1208">
        <v>55.430526401497787</v>
      </c>
      <c r="I1208">
        <v>52.119237850374454</v>
      </c>
    </row>
    <row r="1209" spans="1:9" x14ac:dyDescent="0.55000000000000004">
      <c r="A1209" s="47" t="str">
        <f t="shared" si="18"/>
        <v>n9</v>
      </c>
      <c r="B1209" s="47" t="s">
        <v>282</v>
      </c>
      <c r="C1209" s="47" t="s">
        <v>253</v>
      </c>
      <c r="D1209" s="47" t="s">
        <v>396</v>
      </c>
      <c r="E1209">
        <v>41.050380797226033</v>
      </c>
      <c r="F1209">
        <v>39.1511199220541</v>
      </c>
      <c r="G1209">
        <v>43.230878163113246</v>
      </c>
      <c r="H1209">
        <v>52.612828310790164</v>
      </c>
      <c r="I1209">
        <v>47.826196322405622</v>
      </c>
    </row>
    <row r="1210" spans="1:9" x14ac:dyDescent="0.55000000000000004">
      <c r="A1210" s="47" t="str">
        <f t="shared" si="18"/>
        <v>n9</v>
      </c>
      <c r="B1210" s="47" t="s">
        <v>282</v>
      </c>
      <c r="C1210" s="47" t="s">
        <v>253</v>
      </c>
      <c r="D1210" s="47" t="s">
        <v>397</v>
      </c>
      <c r="E1210">
        <v>41.180512637169493</v>
      </c>
      <c r="F1210">
        <v>42.64943563961485</v>
      </c>
      <c r="G1210">
        <v>48.333625130674001</v>
      </c>
      <c r="H1210">
        <v>54.471853408222522</v>
      </c>
      <c r="I1210">
        <v>48.274647568393696</v>
      </c>
    </row>
    <row r="1211" spans="1:9" x14ac:dyDescent="0.55000000000000004">
      <c r="A1211" s="47" t="str">
        <f t="shared" si="18"/>
        <v>n9</v>
      </c>
      <c r="B1211" s="47" t="s">
        <v>283</v>
      </c>
      <c r="C1211" s="47" t="s">
        <v>250</v>
      </c>
      <c r="D1211" s="47" t="s">
        <v>396</v>
      </c>
      <c r="E1211">
        <v>40.29919682930867</v>
      </c>
      <c r="F1211">
        <v>38.309547885144426</v>
      </c>
      <c r="G1211">
        <v>42.087138599457433</v>
      </c>
      <c r="H1211">
        <v>51.711181116587703</v>
      </c>
      <c r="I1211">
        <v>47.627549055606494</v>
      </c>
    </row>
    <row r="1212" spans="1:9" x14ac:dyDescent="0.55000000000000004">
      <c r="A1212" s="47" t="str">
        <f t="shared" si="18"/>
        <v>n9</v>
      </c>
      <c r="B1212" s="47" t="s">
        <v>283</v>
      </c>
      <c r="C1212" s="47" t="s">
        <v>250</v>
      </c>
      <c r="D1212" s="47" t="s">
        <v>397</v>
      </c>
      <c r="E1212">
        <v>40.378137198532784</v>
      </c>
      <c r="F1212">
        <v>42.876882746446576</v>
      </c>
      <c r="G1212">
        <v>47.413279984410813</v>
      </c>
      <c r="H1212">
        <v>53.763907397218397</v>
      </c>
      <c r="I1212">
        <v>48.313460391257834</v>
      </c>
    </row>
    <row r="1213" spans="1:9" x14ac:dyDescent="0.55000000000000004">
      <c r="A1213" s="47" t="str">
        <f t="shared" si="18"/>
        <v>n9</v>
      </c>
      <c r="B1213" s="47" t="s">
        <v>283</v>
      </c>
      <c r="C1213" s="47" t="s">
        <v>251</v>
      </c>
      <c r="D1213" s="47" t="s">
        <v>396</v>
      </c>
      <c r="E1213">
        <v>42.348292900810023</v>
      </c>
      <c r="F1213">
        <v>39.386572065566256</v>
      </c>
      <c r="G1213">
        <v>43.88985237734984</v>
      </c>
      <c r="H1213">
        <v>51.955945514290079</v>
      </c>
      <c r="I1213">
        <v>50.229928243924803</v>
      </c>
    </row>
    <row r="1214" spans="1:9" x14ac:dyDescent="0.55000000000000004">
      <c r="A1214" s="47" t="str">
        <f t="shared" si="18"/>
        <v>n9</v>
      </c>
      <c r="B1214" s="47" t="s">
        <v>283</v>
      </c>
      <c r="C1214" s="47" t="s">
        <v>251</v>
      </c>
      <c r="D1214" s="47" t="s">
        <v>397</v>
      </c>
      <c r="E1214">
        <v>43.103219417698298</v>
      </c>
      <c r="F1214">
        <v>43.550029481889034</v>
      </c>
      <c r="G1214">
        <v>50.649851998165978</v>
      </c>
      <c r="H1214">
        <v>54.283926024759282</v>
      </c>
      <c r="I1214">
        <v>51.029971392327674</v>
      </c>
    </row>
    <row r="1215" spans="1:9" x14ac:dyDescent="0.55000000000000004">
      <c r="A1215" s="47" t="str">
        <f t="shared" si="18"/>
        <v>n9</v>
      </c>
      <c r="B1215" s="47" t="s">
        <v>283</v>
      </c>
      <c r="C1215" s="47" t="s">
        <v>252</v>
      </c>
      <c r="D1215" s="47" t="s">
        <v>396</v>
      </c>
      <c r="E1215">
        <v>44.708994069998468</v>
      </c>
      <c r="F1215">
        <v>40.941236456900498</v>
      </c>
      <c r="G1215">
        <v>45.548829636634565</v>
      </c>
      <c r="H1215">
        <v>53.531773043710828</v>
      </c>
      <c r="I1215">
        <v>51.624668607672319</v>
      </c>
    </row>
    <row r="1216" spans="1:9" x14ac:dyDescent="0.55000000000000004">
      <c r="A1216" s="47" t="str">
        <f t="shared" si="18"/>
        <v>n9</v>
      </c>
      <c r="B1216" s="47" t="s">
        <v>283</v>
      </c>
      <c r="C1216" s="47" t="s">
        <v>252</v>
      </c>
      <c r="D1216" s="47" t="s">
        <v>397</v>
      </c>
      <c r="E1216">
        <v>44.844142130521163</v>
      </c>
      <c r="F1216">
        <v>44.785627083906462</v>
      </c>
      <c r="G1216">
        <v>52.976217163686371</v>
      </c>
      <c r="H1216">
        <v>56.086990068775791</v>
      </c>
      <c r="I1216">
        <v>52.711766828671863</v>
      </c>
    </row>
    <row r="1217" spans="1:9" x14ac:dyDescent="0.55000000000000004">
      <c r="A1217" s="47" t="str">
        <f t="shared" si="18"/>
        <v>n9</v>
      </c>
      <c r="B1217" s="47" t="s">
        <v>283</v>
      </c>
      <c r="C1217" s="47" t="s">
        <v>253</v>
      </c>
      <c r="D1217" s="47" t="s">
        <v>396</v>
      </c>
      <c r="E1217">
        <v>41.49144020327067</v>
      </c>
      <c r="F1217">
        <v>39.619690359926636</v>
      </c>
      <c r="G1217">
        <v>43.739311949793674</v>
      </c>
      <c r="H1217">
        <v>53.231023532783134</v>
      </c>
      <c r="I1217">
        <v>48.404566586428246</v>
      </c>
    </row>
    <row r="1218" spans="1:9" x14ac:dyDescent="0.55000000000000004">
      <c r="A1218" s="47" t="str">
        <f t="shared" si="18"/>
        <v>n9</v>
      </c>
      <c r="B1218" s="47" t="s">
        <v>283</v>
      </c>
      <c r="C1218" s="47" t="s">
        <v>253</v>
      </c>
      <c r="D1218" s="47" t="s">
        <v>397</v>
      </c>
      <c r="E1218">
        <v>41.663207683020026</v>
      </c>
      <c r="F1218">
        <v>43.149348583218703</v>
      </c>
      <c r="G1218">
        <v>48.900164979367261</v>
      </c>
      <c r="H1218">
        <v>55.11034215191809</v>
      </c>
      <c r="I1218">
        <v>48.84049611493198</v>
      </c>
    </row>
    <row r="1219" spans="1:9" x14ac:dyDescent="0.55000000000000004">
      <c r="A1219" s="47" t="str">
        <f t="shared" si="18"/>
        <v>n9</v>
      </c>
      <c r="B1219" s="47" t="s">
        <v>284</v>
      </c>
      <c r="C1219" s="47" t="s">
        <v>250</v>
      </c>
      <c r="D1219" s="47" t="s">
        <v>396</v>
      </c>
      <c r="E1219">
        <v>40.868294551429003</v>
      </c>
      <c r="F1219">
        <v>38.830590726730861</v>
      </c>
      <c r="G1219">
        <v>42.689440342732681</v>
      </c>
      <c r="H1219">
        <v>52.340688260991385</v>
      </c>
      <c r="I1219">
        <v>48.308621841408126</v>
      </c>
    </row>
    <row r="1220" spans="1:9" x14ac:dyDescent="0.55000000000000004">
      <c r="A1220" s="47" t="str">
        <f t="shared" si="18"/>
        <v>n9</v>
      </c>
      <c r="B1220" s="47" t="s">
        <v>284</v>
      </c>
      <c r="C1220" s="47" t="s">
        <v>250</v>
      </c>
      <c r="D1220" s="47" t="s">
        <v>397</v>
      </c>
      <c r="E1220">
        <v>40.910152636405321</v>
      </c>
      <c r="F1220">
        <v>43.441821228794126</v>
      </c>
      <c r="G1220">
        <v>48.037989261806516</v>
      </c>
      <c r="H1220">
        <v>54.47229145651842</v>
      </c>
      <c r="I1220">
        <v>48.95003029191502</v>
      </c>
    </row>
    <row r="1221" spans="1:9" x14ac:dyDescent="0.55000000000000004">
      <c r="A1221" s="47" t="str">
        <f t="shared" ref="A1221:A1284" si="19">A1220</f>
        <v>n9</v>
      </c>
      <c r="B1221" s="47" t="s">
        <v>284</v>
      </c>
      <c r="C1221" s="47" t="s">
        <v>251</v>
      </c>
      <c r="D1221" s="47" t="s">
        <v>396</v>
      </c>
      <c r="E1221">
        <v>43.007661393856026</v>
      </c>
      <c r="F1221">
        <v>39.952045048143049</v>
      </c>
      <c r="G1221">
        <v>44.553309055479133</v>
      </c>
      <c r="H1221">
        <v>52.669495109277086</v>
      </c>
      <c r="I1221">
        <v>50.998273192725051</v>
      </c>
    </row>
    <row r="1222" spans="1:9" x14ac:dyDescent="0.55000000000000004">
      <c r="A1222" s="47" t="str">
        <f t="shared" si="19"/>
        <v>n9</v>
      </c>
      <c r="B1222" s="47" t="s">
        <v>284</v>
      </c>
      <c r="C1222" s="47" t="s">
        <v>251</v>
      </c>
      <c r="D1222" s="47" t="s">
        <v>397</v>
      </c>
      <c r="E1222">
        <v>43.671140073360839</v>
      </c>
      <c r="F1222">
        <v>44.123837230628148</v>
      </c>
      <c r="G1222">
        <v>51.317205795506638</v>
      </c>
      <c r="H1222">
        <v>54.999161760660243</v>
      </c>
      <c r="I1222">
        <v>51.702333577869467</v>
      </c>
    </row>
    <row r="1223" spans="1:9" x14ac:dyDescent="0.55000000000000004">
      <c r="A1223" s="47" t="str">
        <f t="shared" si="19"/>
        <v>n9</v>
      </c>
      <c r="B1223" s="47" t="s">
        <v>284</v>
      </c>
      <c r="C1223" s="47" t="s">
        <v>252</v>
      </c>
      <c r="D1223" s="47" t="s">
        <v>396</v>
      </c>
      <c r="E1223">
        <v>45.198475355341586</v>
      </c>
      <c r="F1223">
        <v>41.428090841357175</v>
      </c>
      <c r="G1223">
        <v>46.116338651994496</v>
      </c>
      <c r="H1223">
        <v>54.265983226348766</v>
      </c>
      <c r="I1223">
        <v>52.166441464160165</v>
      </c>
    </row>
    <row r="1224" spans="1:9" x14ac:dyDescent="0.55000000000000004">
      <c r="A1224" s="47" t="str">
        <f t="shared" si="19"/>
        <v>n9</v>
      </c>
      <c r="B1224" s="47" t="s">
        <v>284</v>
      </c>
      <c r="C1224" s="47" t="s">
        <v>252</v>
      </c>
      <c r="D1224" s="47" t="s">
        <v>397</v>
      </c>
      <c r="E1224">
        <v>45.435000886443525</v>
      </c>
      <c r="F1224">
        <v>45.375714855570834</v>
      </c>
      <c r="G1224">
        <v>53.674222751031643</v>
      </c>
      <c r="H1224">
        <v>56.825982668500693</v>
      </c>
      <c r="I1224">
        <v>53.406288063579403</v>
      </c>
    </row>
    <row r="1225" spans="1:9" x14ac:dyDescent="0.55000000000000004">
      <c r="A1225" s="47" t="str">
        <f t="shared" si="19"/>
        <v>n9</v>
      </c>
      <c r="B1225" s="47" t="s">
        <v>284</v>
      </c>
      <c r="C1225" s="47" t="s">
        <v>253</v>
      </c>
      <c r="D1225" s="47" t="s">
        <v>396</v>
      </c>
      <c r="E1225">
        <v>41.997413113250808</v>
      </c>
      <c r="F1225">
        <v>40.140281178358549</v>
      </c>
      <c r="G1225">
        <v>44.264942755616687</v>
      </c>
      <c r="H1225">
        <v>53.899113632890113</v>
      </c>
      <c r="I1225">
        <v>49.032291150848238</v>
      </c>
    </row>
    <row r="1226" spans="1:9" x14ac:dyDescent="0.55000000000000004">
      <c r="A1226" s="47" t="str">
        <f t="shared" si="19"/>
        <v>n9</v>
      </c>
      <c r="B1226" s="47" t="s">
        <v>284</v>
      </c>
      <c r="C1226" s="47" t="s">
        <v>253</v>
      </c>
      <c r="D1226" s="47" t="s">
        <v>397</v>
      </c>
      <c r="E1226">
        <v>42.218911791227264</v>
      </c>
      <c r="F1226">
        <v>43.67491808803301</v>
      </c>
      <c r="G1226">
        <v>49.467814956441991</v>
      </c>
      <c r="H1226">
        <v>55.817898609200668</v>
      </c>
      <c r="I1226">
        <v>49.463298379948029</v>
      </c>
    </row>
    <row r="1227" spans="1:9" x14ac:dyDescent="0.55000000000000004">
      <c r="A1227" s="47" t="str">
        <f t="shared" si="19"/>
        <v>n9</v>
      </c>
      <c r="B1227" s="47" t="s">
        <v>285</v>
      </c>
      <c r="C1227" s="47" t="s">
        <v>250</v>
      </c>
      <c r="D1227" s="47" t="s">
        <v>396</v>
      </c>
      <c r="E1227">
        <v>41.547228702430075</v>
      </c>
      <c r="F1227">
        <v>39.451419715726729</v>
      </c>
      <c r="G1227">
        <v>43.378759027968819</v>
      </c>
      <c r="H1227">
        <v>53.138394864740945</v>
      </c>
      <c r="I1227">
        <v>49.094647959651539</v>
      </c>
    </row>
    <row r="1228" spans="1:9" x14ac:dyDescent="0.55000000000000004">
      <c r="A1228" s="47" t="str">
        <f t="shared" si="19"/>
        <v>n9</v>
      </c>
      <c r="B1228" s="47" t="s">
        <v>285</v>
      </c>
      <c r="C1228" s="47" t="s">
        <v>250</v>
      </c>
      <c r="D1228" s="47" t="s">
        <v>397</v>
      </c>
      <c r="E1228">
        <v>41.550371416781289</v>
      </c>
      <c r="F1228">
        <v>44.109328091089708</v>
      </c>
      <c r="G1228">
        <v>48.832426898364659</v>
      </c>
      <c r="H1228">
        <v>55.364526584135717</v>
      </c>
      <c r="I1228">
        <v>49.772138050843139</v>
      </c>
    </row>
    <row r="1229" spans="1:9" x14ac:dyDescent="0.55000000000000004">
      <c r="A1229" s="47" t="str">
        <f t="shared" si="19"/>
        <v>n9</v>
      </c>
      <c r="B1229" s="47" t="s">
        <v>285</v>
      </c>
      <c r="C1229" s="47" t="s">
        <v>251</v>
      </c>
      <c r="D1229" s="47" t="s">
        <v>396</v>
      </c>
      <c r="E1229">
        <v>43.787517774721067</v>
      </c>
      <c r="F1229">
        <v>40.615132324621733</v>
      </c>
      <c r="G1229">
        <v>45.302245538743691</v>
      </c>
      <c r="H1229">
        <v>53.570260736665134</v>
      </c>
      <c r="I1229">
        <v>51.967173651230326</v>
      </c>
    </row>
    <row r="1230" spans="1:9" x14ac:dyDescent="0.55000000000000004">
      <c r="A1230" s="47" t="str">
        <f t="shared" si="19"/>
        <v>n9</v>
      </c>
      <c r="B1230" s="47" t="s">
        <v>285</v>
      </c>
      <c r="C1230" s="47" t="s">
        <v>251</v>
      </c>
      <c r="D1230" s="47" t="s">
        <v>397</v>
      </c>
      <c r="E1230">
        <v>44.33697808344796</v>
      </c>
      <c r="F1230">
        <v>44.796577349839524</v>
      </c>
      <c r="G1230">
        <v>52.099620592388817</v>
      </c>
      <c r="H1230">
        <v>55.837714002751021</v>
      </c>
      <c r="I1230">
        <v>52.490620278159859</v>
      </c>
    </row>
    <row r="1231" spans="1:9" x14ac:dyDescent="0.55000000000000004">
      <c r="A1231" s="47" t="str">
        <f t="shared" si="19"/>
        <v>n9</v>
      </c>
      <c r="B1231" s="47" t="s">
        <v>285</v>
      </c>
      <c r="C1231" s="47" t="s">
        <v>252</v>
      </c>
      <c r="D1231" s="47" t="s">
        <v>396</v>
      </c>
      <c r="E1231">
        <v>45.878966926486314</v>
      </c>
      <c r="F1231">
        <v>42.077675286565793</v>
      </c>
      <c r="G1231">
        <v>46.832910921595598</v>
      </c>
      <c r="H1231">
        <v>55.072466085893325</v>
      </c>
      <c r="I1231">
        <v>52.884192266544389</v>
      </c>
    </row>
    <row r="1232" spans="1:9" x14ac:dyDescent="0.55000000000000004">
      <c r="A1232" s="47" t="str">
        <f t="shared" si="19"/>
        <v>n9</v>
      </c>
      <c r="B1232" s="47" t="s">
        <v>285</v>
      </c>
      <c r="C1232" s="47" t="s">
        <v>252</v>
      </c>
      <c r="D1232" s="47" t="s">
        <v>397</v>
      </c>
      <c r="E1232">
        <v>46.088674987009014</v>
      </c>
      <c r="F1232">
        <v>46.048976267767074</v>
      </c>
      <c r="G1232">
        <v>54.461428298945442</v>
      </c>
      <c r="H1232">
        <v>57.682823830047369</v>
      </c>
      <c r="I1232">
        <v>54.172021763716955</v>
      </c>
    </row>
    <row r="1233" spans="1:9" x14ac:dyDescent="0.55000000000000004">
      <c r="A1233" s="47" t="str">
        <f t="shared" si="19"/>
        <v>n9</v>
      </c>
      <c r="B1233" s="47" t="s">
        <v>285</v>
      </c>
      <c r="C1233" s="47" t="s">
        <v>253</v>
      </c>
      <c r="D1233" s="47" t="s">
        <v>396</v>
      </c>
      <c r="E1233">
        <v>42.637732416322784</v>
      </c>
      <c r="F1233">
        <v>40.752285465382855</v>
      </c>
      <c r="G1233">
        <v>44.939834259513972</v>
      </c>
      <c r="H1233">
        <v>54.720893840745831</v>
      </c>
      <c r="I1233">
        <v>49.779868684089863</v>
      </c>
    </row>
    <row r="1234" spans="1:9" x14ac:dyDescent="0.55000000000000004">
      <c r="A1234" s="47" t="str">
        <f t="shared" si="19"/>
        <v>n9</v>
      </c>
      <c r="B1234" s="47" t="s">
        <v>285</v>
      </c>
      <c r="C1234" s="47" t="s">
        <v>253</v>
      </c>
      <c r="D1234" s="47" t="s">
        <v>397</v>
      </c>
      <c r="E1234">
        <v>42.82102195323246</v>
      </c>
      <c r="F1234">
        <v>44.318012801467219</v>
      </c>
      <c r="G1234">
        <v>50.094806551123341</v>
      </c>
      <c r="H1234">
        <v>56.578937845025223</v>
      </c>
      <c r="I1234">
        <v>50.126793898823159</v>
      </c>
    </row>
    <row r="1235" spans="1:9" x14ac:dyDescent="0.55000000000000004">
      <c r="A1235" s="47" t="str">
        <f t="shared" si="19"/>
        <v>n9</v>
      </c>
      <c r="B1235" s="47" t="s">
        <v>286</v>
      </c>
      <c r="C1235" s="47" t="s">
        <v>250</v>
      </c>
      <c r="D1235" s="47" t="s">
        <v>396</v>
      </c>
      <c r="E1235">
        <v>42.217049306510773</v>
      </c>
      <c r="F1235">
        <v>40.087451879871622</v>
      </c>
      <c r="G1235">
        <v>44.078107395690054</v>
      </c>
      <c r="H1235">
        <v>53.995087184777631</v>
      </c>
      <c r="I1235">
        <v>49.886147363594688</v>
      </c>
    </row>
    <row r="1236" spans="1:9" x14ac:dyDescent="0.55000000000000004">
      <c r="A1236" s="47" t="str">
        <f t="shared" si="19"/>
        <v>n9</v>
      </c>
      <c r="B1236" s="47" t="s">
        <v>286</v>
      </c>
      <c r="C1236" s="47" t="s">
        <v>250</v>
      </c>
      <c r="D1236" s="47" t="s">
        <v>397</v>
      </c>
      <c r="E1236">
        <v>42.293300761373473</v>
      </c>
      <c r="F1236">
        <v>44.853459048410514</v>
      </c>
      <c r="G1236">
        <v>49.702015420946047</v>
      </c>
      <c r="H1236">
        <v>56.313186378954605</v>
      </c>
      <c r="I1236">
        <v>50.65763291290947</v>
      </c>
    </row>
    <row r="1237" spans="1:9" x14ac:dyDescent="0.55000000000000004">
      <c r="A1237" s="47" t="str">
        <f t="shared" si="19"/>
        <v>n9</v>
      </c>
      <c r="B1237" s="47" t="s">
        <v>286</v>
      </c>
      <c r="C1237" s="47" t="s">
        <v>251</v>
      </c>
      <c r="D1237" s="47" t="s">
        <v>396</v>
      </c>
      <c r="E1237">
        <v>44.493456113403639</v>
      </c>
      <c r="F1237">
        <v>41.269925756533695</v>
      </c>
      <c r="G1237">
        <v>46.032604179275566</v>
      </c>
      <c r="H1237">
        <v>54.433915558612256</v>
      </c>
      <c r="I1237">
        <v>52.804983650466141</v>
      </c>
    </row>
    <row r="1238" spans="1:9" x14ac:dyDescent="0.55000000000000004">
      <c r="A1238" s="47" t="str">
        <f t="shared" si="19"/>
        <v>n9</v>
      </c>
      <c r="B1238" s="47" t="s">
        <v>286</v>
      </c>
      <c r="C1238" s="47" t="s">
        <v>251</v>
      </c>
      <c r="D1238" s="47" t="s">
        <v>397</v>
      </c>
      <c r="E1238">
        <v>45.122730586886746</v>
      </c>
      <c r="F1238">
        <v>45.567072003668045</v>
      </c>
      <c r="G1238">
        <v>53.03456251031637</v>
      </c>
      <c r="H1238">
        <v>56.788034120434055</v>
      </c>
      <c r="I1238">
        <v>53.428326680421819</v>
      </c>
    </row>
    <row r="1239" spans="1:9" x14ac:dyDescent="0.55000000000000004">
      <c r="A1239" s="47" t="str">
        <f t="shared" si="19"/>
        <v>n9</v>
      </c>
      <c r="B1239" s="47" t="s">
        <v>286</v>
      </c>
      <c r="C1239" s="47" t="s">
        <v>252</v>
      </c>
      <c r="D1239" s="47" t="s">
        <v>396</v>
      </c>
      <c r="E1239">
        <v>46.618623416246379</v>
      </c>
      <c r="F1239">
        <v>42.756047701742318</v>
      </c>
      <c r="G1239">
        <v>47.587946808803302</v>
      </c>
      <c r="H1239">
        <v>55.960339324468897</v>
      </c>
      <c r="I1239">
        <v>53.736786355647254</v>
      </c>
    </row>
    <row r="1240" spans="1:9" x14ac:dyDescent="0.55000000000000004">
      <c r="A1240" s="47" t="str">
        <f t="shared" si="19"/>
        <v>n9</v>
      </c>
      <c r="B1240" s="47" t="s">
        <v>286</v>
      </c>
      <c r="C1240" s="47" t="s">
        <v>252</v>
      </c>
      <c r="D1240" s="47" t="s">
        <v>397</v>
      </c>
      <c r="E1240">
        <v>46.776592489301535</v>
      </c>
      <c r="F1240">
        <v>46.760911257450708</v>
      </c>
      <c r="G1240">
        <v>55.259318996102692</v>
      </c>
      <c r="H1240">
        <v>58.58365822634876</v>
      </c>
      <c r="I1240">
        <v>54.938960219318361</v>
      </c>
    </row>
    <row r="1241" spans="1:9" x14ac:dyDescent="0.55000000000000004">
      <c r="A1241" s="47" t="str">
        <f t="shared" si="19"/>
        <v>n9</v>
      </c>
      <c r="B1241" s="47" t="s">
        <v>286</v>
      </c>
      <c r="C1241" s="47" t="s">
        <v>253</v>
      </c>
      <c r="D1241" s="47" t="s">
        <v>396</v>
      </c>
      <c r="E1241">
        <v>43.325134021091245</v>
      </c>
      <c r="F1241">
        <v>41.409290067629527</v>
      </c>
      <c r="G1241">
        <v>45.664350138697856</v>
      </c>
      <c r="H1241">
        <v>55.603099063885082</v>
      </c>
      <c r="I1241">
        <v>50.582415153599271</v>
      </c>
    </row>
    <row r="1242" spans="1:9" x14ac:dyDescent="0.55000000000000004">
      <c r="A1242" s="47" t="str">
        <f t="shared" si="19"/>
        <v>n9</v>
      </c>
      <c r="B1242" s="47" t="s">
        <v>286</v>
      </c>
      <c r="C1242" s="47" t="s">
        <v>253</v>
      </c>
      <c r="D1242" s="47" t="s">
        <v>397</v>
      </c>
      <c r="E1242">
        <v>43.42061373681797</v>
      </c>
      <c r="F1242">
        <v>44.978793755158179</v>
      </c>
      <c r="G1242">
        <v>50.794961945437862</v>
      </c>
      <c r="H1242">
        <v>57.409436334250337</v>
      </c>
      <c r="I1242">
        <v>50.861192999388656</v>
      </c>
    </row>
    <row r="1243" spans="1:9" x14ac:dyDescent="0.55000000000000004">
      <c r="A1243" s="47" t="str">
        <f t="shared" si="19"/>
        <v>n9</v>
      </c>
      <c r="B1243" s="47" t="s">
        <v>287</v>
      </c>
      <c r="C1243" s="47" t="s">
        <v>250</v>
      </c>
      <c r="D1243" s="47" t="s">
        <v>396</v>
      </c>
      <c r="E1243">
        <v>43.061206780146719</v>
      </c>
      <c r="F1243">
        <v>40.889026662081605</v>
      </c>
      <c r="G1243">
        <v>44.959477941311334</v>
      </c>
      <c r="H1243">
        <v>55.074754218248501</v>
      </c>
      <c r="I1243">
        <v>50.8836534617148</v>
      </c>
    </row>
    <row r="1244" spans="1:9" x14ac:dyDescent="0.55000000000000004">
      <c r="A1244" s="47" t="str">
        <f t="shared" si="19"/>
        <v>n9</v>
      </c>
      <c r="B1244" s="47" t="s">
        <v>287</v>
      </c>
      <c r="C1244" s="47" t="s">
        <v>250</v>
      </c>
      <c r="D1244" s="47" t="s">
        <v>397</v>
      </c>
      <c r="E1244">
        <v>43.192985665469465</v>
      </c>
      <c r="F1244">
        <v>45.759125907458348</v>
      </c>
      <c r="G1244">
        <v>50.730553392060223</v>
      </c>
      <c r="H1244">
        <v>57.453966429390185</v>
      </c>
      <c r="I1244">
        <v>51.735141038896529</v>
      </c>
    </row>
    <row r="1245" spans="1:9" x14ac:dyDescent="0.55000000000000004">
      <c r="A1245" s="47" t="str">
        <f t="shared" si="19"/>
        <v>n9</v>
      </c>
      <c r="B1245" s="47" t="s">
        <v>287</v>
      </c>
      <c r="C1245" s="47" t="s">
        <v>251</v>
      </c>
      <c r="D1245" s="47" t="s">
        <v>396</v>
      </c>
      <c r="E1245">
        <v>45.38313182790769</v>
      </c>
      <c r="F1245">
        <v>42.095144876203577</v>
      </c>
      <c r="G1245">
        <v>46.953056164603389</v>
      </c>
      <c r="H1245">
        <v>55.52235725202506</v>
      </c>
      <c r="I1245">
        <v>53.860853786489386</v>
      </c>
    </row>
    <row r="1246" spans="1:9" x14ac:dyDescent="0.55000000000000004">
      <c r="A1246" s="47" t="str">
        <f t="shared" si="19"/>
        <v>n9</v>
      </c>
      <c r="B1246" s="47" t="s">
        <v>287</v>
      </c>
      <c r="C1246" s="47" t="s">
        <v>251</v>
      </c>
      <c r="D1246" s="47" t="s">
        <v>397</v>
      </c>
      <c r="E1246">
        <v>46.091112801467219</v>
      </c>
      <c r="F1246">
        <v>46.513461283814756</v>
      </c>
      <c r="G1246">
        <v>54.191407246217331</v>
      </c>
      <c r="H1246">
        <v>57.974709756992205</v>
      </c>
      <c r="I1246">
        <v>54.586834276325838</v>
      </c>
    </row>
    <row r="1247" spans="1:9" x14ac:dyDescent="0.55000000000000004">
      <c r="A1247" s="47" t="str">
        <f t="shared" si="19"/>
        <v>n9</v>
      </c>
      <c r="B1247" s="47" t="s">
        <v>287</v>
      </c>
      <c r="C1247" s="47" t="s">
        <v>252</v>
      </c>
      <c r="D1247" s="47" t="s">
        <v>396</v>
      </c>
      <c r="E1247">
        <v>47.550793238957652</v>
      </c>
      <c r="F1247">
        <v>43.610982800320954</v>
      </c>
      <c r="G1247">
        <v>48.539498885832188</v>
      </c>
      <c r="H1247">
        <v>57.079302858016206</v>
      </c>
      <c r="I1247">
        <v>54.811288495338523</v>
      </c>
    </row>
    <row r="1248" spans="1:9" x14ac:dyDescent="0.55000000000000004">
      <c r="A1248" s="47" t="str">
        <f t="shared" si="19"/>
        <v>n9</v>
      </c>
      <c r="B1248" s="47" t="s">
        <v>287</v>
      </c>
      <c r="C1248" s="47" t="s">
        <v>252</v>
      </c>
      <c r="D1248" s="47" t="s">
        <v>397</v>
      </c>
      <c r="E1248">
        <v>47.646754796347246</v>
      </c>
      <c r="F1248">
        <v>47.669685441311323</v>
      </c>
      <c r="G1248">
        <v>56.291617272122878</v>
      </c>
      <c r="H1248">
        <v>59.72820118676448</v>
      </c>
      <c r="I1248">
        <v>55.942310102399503</v>
      </c>
    </row>
    <row r="1249" spans="1:9" x14ac:dyDescent="0.55000000000000004">
      <c r="A1249" s="47" t="str">
        <f t="shared" si="19"/>
        <v>n9</v>
      </c>
      <c r="B1249" s="47" t="s">
        <v>287</v>
      </c>
      <c r="C1249" s="47" t="s">
        <v>253</v>
      </c>
      <c r="D1249" s="47" t="s">
        <v>396</v>
      </c>
      <c r="E1249">
        <v>44.191448372306283</v>
      </c>
      <c r="F1249">
        <v>42.237295867721222</v>
      </c>
      <c r="G1249">
        <v>46.577438643970659</v>
      </c>
      <c r="H1249">
        <v>56.714919345101634</v>
      </c>
      <c r="I1249">
        <v>51.593843580926183</v>
      </c>
    </row>
    <row r="1250" spans="1:9" x14ac:dyDescent="0.55000000000000004">
      <c r="A1250" s="47" t="str">
        <f t="shared" si="19"/>
        <v>n9</v>
      </c>
      <c r="B1250" s="47" t="s">
        <v>287</v>
      </c>
      <c r="C1250" s="47" t="s">
        <v>253</v>
      </c>
      <c r="D1250" s="47" t="s">
        <v>397</v>
      </c>
      <c r="E1250">
        <v>44.223414638162922</v>
      </c>
      <c r="F1250">
        <v>45.837640234983951</v>
      </c>
      <c r="G1250">
        <v>51.73595476478679</v>
      </c>
      <c r="H1250">
        <v>58.51489966299863</v>
      </c>
      <c r="I1250">
        <v>51.817609235060367</v>
      </c>
    </row>
    <row r="1251" spans="1:9" x14ac:dyDescent="0.55000000000000004">
      <c r="A1251" s="47" t="str">
        <f t="shared" si="19"/>
        <v>n9</v>
      </c>
      <c r="B1251" s="47" t="s">
        <v>288</v>
      </c>
      <c r="C1251" s="47" t="s">
        <v>250</v>
      </c>
      <c r="D1251" s="47" t="s">
        <v>396</v>
      </c>
      <c r="E1251">
        <v>43.9695936267767</v>
      </c>
      <c r="F1251">
        <v>41.751590829894539</v>
      </c>
      <c r="G1251">
        <v>45.907909289316827</v>
      </c>
      <c r="H1251">
        <v>56.236569830353055</v>
      </c>
      <c r="I1251">
        <v>51.957056762952774</v>
      </c>
    </row>
    <row r="1252" spans="1:9" x14ac:dyDescent="0.55000000000000004">
      <c r="A1252" s="47" t="str">
        <f t="shared" si="19"/>
        <v>n9</v>
      </c>
      <c r="B1252" s="47" t="s">
        <v>288</v>
      </c>
      <c r="C1252" s="47" t="s">
        <v>250</v>
      </c>
      <c r="D1252" s="47" t="s">
        <v>397</v>
      </c>
      <c r="E1252">
        <v>44.158471946100164</v>
      </c>
      <c r="F1252">
        <v>46.748143425034392</v>
      </c>
      <c r="G1252">
        <v>51.885220156808806</v>
      </c>
      <c r="H1252">
        <v>58.673401556880115</v>
      </c>
      <c r="I1252">
        <v>52.885027965764934</v>
      </c>
    </row>
    <row r="1253" spans="1:9" x14ac:dyDescent="0.55000000000000004">
      <c r="A1253" s="47" t="str">
        <f t="shared" si="19"/>
        <v>n9</v>
      </c>
      <c r="B1253" s="47" t="s">
        <v>288</v>
      </c>
      <c r="C1253" s="47" t="s">
        <v>251</v>
      </c>
      <c r="D1253" s="47" t="s">
        <v>396</v>
      </c>
      <c r="E1253">
        <v>46.340500259819649</v>
      </c>
      <c r="F1253">
        <v>42.983152407152687</v>
      </c>
      <c r="G1253">
        <v>47.943542540119211</v>
      </c>
      <c r="H1253">
        <v>56.693615161241027</v>
      </c>
      <c r="I1253">
        <v>54.997061867644803</v>
      </c>
    </row>
    <row r="1254" spans="1:9" x14ac:dyDescent="0.55000000000000004">
      <c r="A1254" s="47" t="str">
        <f t="shared" si="19"/>
        <v>n9</v>
      </c>
      <c r="B1254" s="47" t="s">
        <v>288</v>
      </c>
      <c r="C1254" s="47" t="s">
        <v>251</v>
      </c>
      <c r="D1254" s="47" t="s">
        <v>397</v>
      </c>
      <c r="E1254">
        <v>47.13485683631361</v>
      </c>
      <c r="F1254">
        <v>47.544659624025677</v>
      </c>
      <c r="G1254">
        <v>55.404414092618062</v>
      </c>
      <c r="H1254">
        <v>59.239637059452846</v>
      </c>
      <c r="I1254">
        <v>55.811976512303218</v>
      </c>
    </row>
    <row r="1255" spans="1:9" x14ac:dyDescent="0.55000000000000004">
      <c r="A1255" s="47" t="str">
        <f t="shared" si="19"/>
        <v>n9</v>
      </c>
      <c r="B1255" s="47" t="s">
        <v>288</v>
      </c>
      <c r="C1255" s="47" t="s">
        <v>252</v>
      </c>
      <c r="D1255" s="47" t="s">
        <v>396</v>
      </c>
      <c r="E1255">
        <v>48.553889026440459</v>
      </c>
      <c r="F1255">
        <v>44.530967308574049</v>
      </c>
      <c r="G1255">
        <v>49.563451664374142</v>
      </c>
      <c r="H1255">
        <v>58.283404921289915</v>
      </c>
      <c r="I1255">
        <v>55.967546232615007</v>
      </c>
    </row>
    <row r="1256" spans="1:9" x14ac:dyDescent="0.55000000000000004">
      <c r="A1256" s="47" t="str">
        <f t="shared" si="19"/>
        <v>n9</v>
      </c>
      <c r="B1256" s="47" t="s">
        <v>288</v>
      </c>
      <c r="C1256" s="47" t="s">
        <v>252</v>
      </c>
      <c r="D1256" s="47" t="s">
        <v>397</v>
      </c>
      <c r="E1256">
        <v>48.601490438636702</v>
      </c>
      <c r="F1256">
        <v>48.649263961485559</v>
      </c>
      <c r="G1256">
        <v>57.41709254287025</v>
      </c>
      <c r="H1256">
        <v>60.975383976769059</v>
      </c>
      <c r="I1256">
        <v>57.042498101788169</v>
      </c>
    </row>
    <row r="1257" spans="1:9" x14ac:dyDescent="0.55000000000000004">
      <c r="A1257" s="47" t="str">
        <f t="shared" si="19"/>
        <v>n9</v>
      </c>
      <c r="B1257" s="47" t="s">
        <v>288</v>
      </c>
      <c r="C1257" s="47" t="s">
        <v>253</v>
      </c>
      <c r="D1257" s="47" t="s">
        <v>396</v>
      </c>
      <c r="E1257">
        <v>45.123677945896375</v>
      </c>
      <c r="F1257">
        <v>43.128302109124256</v>
      </c>
      <c r="G1257">
        <v>47.560001274644655</v>
      </c>
      <c r="H1257">
        <v>57.911334647715108</v>
      </c>
      <c r="I1257">
        <v>52.682228519027973</v>
      </c>
    </row>
    <row r="1258" spans="1:9" x14ac:dyDescent="0.55000000000000004">
      <c r="A1258" s="47" t="str">
        <f t="shared" si="19"/>
        <v>n9</v>
      </c>
      <c r="B1258" s="47" t="s">
        <v>288</v>
      </c>
      <c r="C1258" s="47" t="s">
        <v>253</v>
      </c>
      <c r="D1258" s="47" t="s">
        <v>397</v>
      </c>
      <c r="E1258">
        <v>45.086476411432059</v>
      </c>
      <c r="F1258">
        <v>46.775352471343425</v>
      </c>
      <c r="G1258">
        <v>52.756975809261803</v>
      </c>
      <c r="H1258">
        <v>59.720327464465846</v>
      </c>
      <c r="I1258">
        <v>52.858154901421358</v>
      </c>
    </row>
    <row r="1259" spans="1:9" x14ac:dyDescent="0.55000000000000004">
      <c r="A1259" s="47" t="str">
        <f t="shared" si="19"/>
        <v>n9</v>
      </c>
      <c r="B1259" s="47" t="s">
        <v>289</v>
      </c>
      <c r="C1259" s="47" t="s">
        <v>250</v>
      </c>
      <c r="D1259" s="47" t="s">
        <v>396</v>
      </c>
      <c r="E1259">
        <v>44.914682972260437</v>
      </c>
      <c r="F1259">
        <v>42.649006075194862</v>
      </c>
      <c r="G1259">
        <v>46.894661095827587</v>
      </c>
      <c r="H1259">
        <v>57.445327487391097</v>
      </c>
      <c r="I1259">
        <v>53.073829894543792</v>
      </c>
    </row>
    <row r="1260" spans="1:9" x14ac:dyDescent="0.55000000000000004">
      <c r="A1260" s="47" t="str">
        <f t="shared" si="19"/>
        <v>n9</v>
      </c>
      <c r="B1260" s="47" t="s">
        <v>289</v>
      </c>
      <c r="C1260" s="47" t="s">
        <v>250</v>
      </c>
      <c r="D1260" s="47" t="s">
        <v>397</v>
      </c>
      <c r="E1260">
        <v>45.149051452570177</v>
      </c>
      <c r="F1260">
        <v>47.739038309070764</v>
      </c>
      <c r="G1260">
        <v>53.055945900198687</v>
      </c>
      <c r="H1260">
        <v>59.943055538998422</v>
      </c>
      <c r="I1260">
        <v>54.074242558204695</v>
      </c>
    </row>
    <row r="1261" spans="1:9" x14ac:dyDescent="0.55000000000000004">
      <c r="A1261" s="47" t="str">
        <f t="shared" si="19"/>
        <v>n9</v>
      </c>
      <c r="B1261" s="47" t="s">
        <v>289</v>
      </c>
      <c r="C1261" s="47" t="s">
        <v>251</v>
      </c>
      <c r="D1261" s="47" t="s">
        <v>396</v>
      </c>
      <c r="E1261">
        <v>47.336550244536141</v>
      </c>
      <c r="F1261">
        <v>43.907039030261345</v>
      </c>
      <c r="G1261">
        <v>48.974048567171025</v>
      </c>
      <c r="H1261">
        <v>57.912196622344482</v>
      </c>
      <c r="I1261">
        <v>56.179177346018648</v>
      </c>
    </row>
    <row r="1262" spans="1:9" x14ac:dyDescent="0.55000000000000004">
      <c r="A1262" s="47" t="str">
        <f t="shared" si="19"/>
        <v>n9</v>
      </c>
      <c r="B1262" s="47" t="s">
        <v>289</v>
      </c>
      <c r="C1262" s="47" t="s">
        <v>251</v>
      </c>
      <c r="D1262" s="47" t="s">
        <v>397</v>
      </c>
      <c r="E1262">
        <v>48.209880937643291</v>
      </c>
      <c r="F1262">
        <v>48.614745243007789</v>
      </c>
      <c r="G1262">
        <v>56.668921235671704</v>
      </c>
      <c r="H1262">
        <v>60.564683631361753</v>
      </c>
      <c r="I1262">
        <v>57.081887016659017</v>
      </c>
    </row>
    <row r="1263" spans="1:9" x14ac:dyDescent="0.55000000000000004">
      <c r="A1263" s="47" t="str">
        <f t="shared" si="19"/>
        <v>n9</v>
      </c>
      <c r="B1263" s="47" t="s">
        <v>289</v>
      </c>
      <c r="C1263" s="47" t="s">
        <v>252</v>
      </c>
      <c r="D1263" s="47" t="s">
        <v>396</v>
      </c>
      <c r="E1263">
        <v>49.597513936649861</v>
      </c>
      <c r="F1263">
        <v>45.488122908069698</v>
      </c>
      <c r="G1263">
        <v>50.628776272352141</v>
      </c>
      <c r="H1263">
        <v>59.536157572978752</v>
      </c>
      <c r="I1263">
        <v>57.170521454225891</v>
      </c>
    </row>
    <row r="1264" spans="1:9" x14ac:dyDescent="0.55000000000000004">
      <c r="A1264" s="47" t="str">
        <f t="shared" si="19"/>
        <v>n9</v>
      </c>
      <c r="B1264" s="47" t="s">
        <v>289</v>
      </c>
      <c r="C1264" s="47" t="s">
        <v>252</v>
      </c>
      <c r="D1264" s="47" t="s">
        <v>397</v>
      </c>
      <c r="E1264">
        <v>49.585929178129298</v>
      </c>
      <c r="F1264">
        <v>49.66217649014213</v>
      </c>
      <c r="G1264">
        <v>58.621048806740021</v>
      </c>
      <c r="H1264">
        <v>62.307510862754086</v>
      </c>
      <c r="I1264">
        <v>58.237063625248354</v>
      </c>
    </row>
    <row r="1265" spans="1:9" x14ac:dyDescent="0.55000000000000004">
      <c r="A1265" s="47" t="str">
        <f t="shared" si="19"/>
        <v>n9</v>
      </c>
      <c r="B1265" s="47" t="s">
        <v>289</v>
      </c>
      <c r="C1265" s="47" t="s">
        <v>253</v>
      </c>
      <c r="D1265" s="47" t="s">
        <v>396</v>
      </c>
      <c r="E1265">
        <v>46.026564491632271</v>
      </c>
      <c r="F1265">
        <v>44.182410835052728</v>
      </c>
      <c r="G1265">
        <v>48.619436004126541</v>
      </c>
      <c r="H1265">
        <v>59.058786594452087</v>
      </c>
      <c r="I1265">
        <v>53.696870701513063</v>
      </c>
    </row>
    <row r="1266" spans="1:9" x14ac:dyDescent="0.55000000000000004">
      <c r="A1266" s="47" t="str">
        <f t="shared" si="19"/>
        <v>n9</v>
      </c>
      <c r="B1266" s="47" t="s">
        <v>289</v>
      </c>
      <c r="C1266" s="47" t="s">
        <v>253</v>
      </c>
      <c r="D1266" s="47" t="s">
        <v>397</v>
      </c>
      <c r="E1266">
        <v>46.042277980284275</v>
      </c>
      <c r="F1266">
        <v>47.781372054103628</v>
      </c>
      <c r="G1266">
        <v>53.842663596973864</v>
      </c>
      <c r="H1266">
        <v>60.975151413724589</v>
      </c>
      <c r="I1266">
        <v>53.955146851597121</v>
      </c>
    </row>
    <row r="1267" spans="1:9" x14ac:dyDescent="0.55000000000000004">
      <c r="A1267" s="47" t="str">
        <f t="shared" si="19"/>
        <v>n9</v>
      </c>
      <c r="B1267" s="47" t="s">
        <v>290</v>
      </c>
      <c r="C1267" s="47" t="s">
        <v>250</v>
      </c>
      <c r="D1267" s="47" t="s">
        <v>396</v>
      </c>
      <c r="E1267">
        <v>45.954888341548219</v>
      </c>
      <c r="F1267">
        <v>43.586673934930459</v>
      </c>
      <c r="G1267">
        <v>47.960892069005041</v>
      </c>
      <c r="H1267">
        <v>58.708485658337153</v>
      </c>
      <c r="I1267">
        <v>54.280284485964643</v>
      </c>
    </row>
    <row r="1268" spans="1:9" x14ac:dyDescent="0.55000000000000004">
      <c r="A1268" s="47" t="str">
        <f t="shared" si="19"/>
        <v>n9</v>
      </c>
      <c r="B1268" s="47" t="s">
        <v>290</v>
      </c>
      <c r="C1268" s="47" t="s">
        <v>250</v>
      </c>
      <c r="D1268" s="47" t="s">
        <v>397</v>
      </c>
      <c r="E1268">
        <v>46.12729269142595</v>
      </c>
      <c r="F1268">
        <v>48.671466762952775</v>
      </c>
      <c r="G1268">
        <v>54.078280159559839</v>
      </c>
      <c r="H1268">
        <v>61.18502512914565</v>
      </c>
      <c r="I1268">
        <v>55.215146156197463</v>
      </c>
    </row>
    <row r="1269" spans="1:9" x14ac:dyDescent="0.55000000000000004">
      <c r="A1269" s="47" t="str">
        <f t="shared" si="19"/>
        <v>n9</v>
      </c>
      <c r="B1269" s="47" t="s">
        <v>290</v>
      </c>
      <c r="C1269" s="47" t="s">
        <v>251</v>
      </c>
      <c r="D1269" s="47" t="s">
        <v>396</v>
      </c>
      <c r="E1269">
        <v>48.37128178205716</v>
      </c>
      <c r="F1269">
        <v>44.866804745529578</v>
      </c>
      <c r="G1269">
        <v>50.044574245758824</v>
      </c>
      <c r="H1269">
        <v>59.178101635335466</v>
      </c>
      <c r="I1269">
        <v>57.407200221610879</v>
      </c>
    </row>
    <row r="1270" spans="1:9" x14ac:dyDescent="0.55000000000000004">
      <c r="A1270" s="47" t="str">
        <f t="shared" si="19"/>
        <v>n9</v>
      </c>
      <c r="B1270" s="47" t="s">
        <v>290</v>
      </c>
      <c r="C1270" s="47" t="s">
        <v>251</v>
      </c>
      <c r="D1270" s="47" t="s">
        <v>397</v>
      </c>
      <c r="E1270">
        <v>49.344454786795048</v>
      </c>
      <c r="F1270">
        <v>49.806251077487389</v>
      </c>
      <c r="G1270">
        <v>58.127767257221457</v>
      </c>
      <c r="H1270">
        <v>61.978525957511849</v>
      </c>
      <c r="I1270">
        <v>58.434047446125625</v>
      </c>
    </row>
    <row r="1271" spans="1:9" x14ac:dyDescent="0.55000000000000004">
      <c r="A1271" s="47" t="str">
        <f t="shared" si="19"/>
        <v>n9</v>
      </c>
      <c r="B1271" s="47" t="s">
        <v>290</v>
      </c>
      <c r="C1271" s="47" t="s">
        <v>252</v>
      </c>
      <c r="D1271" s="47" t="s">
        <v>396</v>
      </c>
      <c r="E1271">
        <v>50.624317551199752</v>
      </c>
      <c r="F1271">
        <v>46.456132336084359</v>
      </c>
      <c r="G1271">
        <v>51.71835788858322</v>
      </c>
      <c r="H1271">
        <v>60.908112864893774</v>
      </c>
      <c r="I1271">
        <v>58.389214450557844</v>
      </c>
    </row>
    <row r="1272" spans="1:9" x14ac:dyDescent="0.55000000000000004">
      <c r="A1272" s="47" t="str">
        <f t="shared" si="19"/>
        <v>n9</v>
      </c>
      <c r="B1272" s="47" t="s">
        <v>290</v>
      </c>
      <c r="C1272" s="47" t="s">
        <v>252</v>
      </c>
      <c r="D1272" s="47" t="s">
        <v>397</v>
      </c>
      <c r="E1272">
        <v>50.67100536909674</v>
      </c>
      <c r="F1272">
        <v>50.760587267308573</v>
      </c>
      <c r="G1272">
        <v>59.911217628610736</v>
      </c>
      <c r="H1272">
        <v>63.688555561668956</v>
      </c>
      <c r="I1272">
        <v>59.510100498242402</v>
      </c>
    </row>
    <row r="1273" spans="1:9" x14ac:dyDescent="0.55000000000000004">
      <c r="A1273" s="47" t="str">
        <f t="shared" si="19"/>
        <v>n9</v>
      </c>
      <c r="B1273" s="47" t="s">
        <v>290</v>
      </c>
      <c r="C1273" s="47" t="s">
        <v>253</v>
      </c>
      <c r="D1273" s="47" t="s">
        <v>396</v>
      </c>
      <c r="E1273">
        <v>46.859104671022465</v>
      </c>
      <c r="F1273">
        <v>45.08895340440165</v>
      </c>
      <c r="G1273">
        <v>49.587754727189363</v>
      </c>
      <c r="H1273">
        <v>60.239220548677984</v>
      </c>
      <c r="I1273">
        <v>54.758120227724277</v>
      </c>
    </row>
    <row r="1274" spans="1:9" x14ac:dyDescent="0.55000000000000004">
      <c r="A1274" s="47" t="str">
        <f t="shared" si="19"/>
        <v>n9</v>
      </c>
      <c r="B1274" s="47" t="s">
        <v>290</v>
      </c>
      <c r="C1274" s="47" t="s">
        <v>253</v>
      </c>
      <c r="D1274" s="47" t="s">
        <v>397</v>
      </c>
      <c r="E1274">
        <v>47.048717968821634</v>
      </c>
      <c r="F1274">
        <v>48.825826969280143</v>
      </c>
      <c r="G1274">
        <v>55.019612525447045</v>
      </c>
      <c r="H1274">
        <v>62.308009677517951</v>
      </c>
      <c r="I1274">
        <v>55.134554556014066</v>
      </c>
    </row>
    <row r="1275" spans="1:9" x14ac:dyDescent="0.55000000000000004">
      <c r="A1275" s="47" t="str">
        <f t="shared" si="19"/>
        <v>n9</v>
      </c>
      <c r="B1275" s="47" t="s">
        <v>291</v>
      </c>
      <c r="C1275" s="47" t="s">
        <v>250</v>
      </c>
      <c r="D1275" s="47" t="s">
        <v>396</v>
      </c>
      <c r="E1275">
        <v>46.837178427963721</v>
      </c>
      <c r="F1275">
        <v>44.436106048448728</v>
      </c>
      <c r="G1275">
        <v>48.943698778274495</v>
      </c>
      <c r="H1275">
        <v>59.831696131361753</v>
      </c>
      <c r="I1275">
        <v>55.380409718401353</v>
      </c>
    </row>
    <row r="1276" spans="1:9" x14ac:dyDescent="0.55000000000000004">
      <c r="A1276" s="47" t="str">
        <f t="shared" si="19"/>
        <v>n9</v>
      </c>
      <c r="B1276" s="47" t="s">
        <v>291</v>
      </c>
      <c r="C1276" s="47" t="s">
        <v>250</v>
      </c>
      <c r="D1276" s="47" t="s">
        <v>397</v>
      </c>
      <c r="E1276">
        <v>47.049469674461257</v>
      </c>
      <c r="F1276">
        <v>49.644506882164144</v>
      </c>
      <c r="G1276">
        <v>55.159413309491057</v>
      </c>
      <c r="H1276">
        <v>62.408236347241328</v>
      </c>
      <c r="I1276">
        <v>56.31900753476998</v>
      </c>
    </row>
    <row r="1277" spans="1:9" x14ac:dyDescent="0.55000000000000004">
      <c r="A1277" s="47" t="str">
        <f t="shared" si="19"/>
        <v>n9</v>
      </c>
      <c r="B1277" s="47" t="s">
        <v>291</v>
      </c>
      <c r="C1277" s="47" t="s">
        <v>251</v>
      </c>
      <c r="D1277" s="47" t="s">
        <v>396</v>
      </c>
      <c r="E1277">
        <v>49.54219006571909</v>
      </c>
      <c r="F1277">
        <v>45.913204447501144</v>
      </c>
      <c r="G1277">
        <v>51.202757336084375</v>
      </c>
      <c r="H1277">
        <v>60.402810369860916</v>
      </c>
      <c r="I1277">
        <v>58.708810690814616</v>
      </c>
    </row>
    <row r="1278" spans="1:9" x14ac:dyDescent="0.55000000000000004">
      <c r="A1278" s="47" t="str">
        <f t="shared" si="19"/>
        <v>n9</v>
      </c>
      <c r="B1278" s="47" t="s">
        <v>291</v>
      </c>
      <c r="C1278" s="47" t="s">
        <v>251</v>
      </c>
      <c r="D1278" s="47" t="s">
        <v>397</v>
      </c>
      <c r="E1278">
        <v>50.33094928473178</v>
      </c>
      <c r="F1278">
        <v>50.801977808344795</v>
      </c>
      <c r="G1278">
        <v>59.289857766162321</v>
      </c>
      <c r="H1278">
        <v>63.217600846706411</v>
      </c>
      <c r="I1278">
        <v>59.602261109582756</v>
      </c>
    </row>
    <row r="1279" spans="1:9" x14ac:dyDescent="0.55000000000000004">
      <c r="A1279" s="47" t="str">
        <f t="shared" si="19"/>
        <v>n9</v>
      </c>
      <c r="B1279" s="47" t="s">
        <v>291</v>
      </c>
      <c r="C1279" s="47" t="s">
        <v>252</v>
      </c>
      <c r="D1279" s="47" t="s">
        <v>396</v>
      </c>
      <c r="E1279">
        <v>51.656361044245756</v>
      </c>
      <c r="F1279">
        <v>47.444974094452093</v>
      </c>
      <c r="G1279">
        <v>52.770783114397069</v>
      </c>
      <c r="H1279">
        <v>62.240140535687004</v>
      </c>
      <c r="I1279">
        <v>59.510769375668652</v>
      </c>
    </row>
    <row r="1280" spans="1:9" x14ac:dyDescent="0.55000000000000004">
      <c r="A1280" s="47" t="str">
        <f t="shared" si="19"/>
        <v>n9</v>
      </c>
      <c r="B1280" s="47" t="s">
        <v>291</v>
      </c>
      <c r="C1280" s="47" t="s">
        <v>252</v>
      </c>
      <c r="D1280" s="47" t="s">
        <v>397</v>
      </c>
      <c r="E1280">
        <v>51.684020270518111</v>
      </c>
      <c r="F1280">
        <v>51.775393090325544</v>
      </c>
      <c r="G1280">
        <v>61.108962883081155</v>
      </c>
      <c r="H1280">
        <v>64.961817368179737</v>
      </c>
      <c r="I1280">
        <v>60.699826617759435</v>
      </c>
    </row>
    <row r="1281" spans="1:9" x14ac:dyDescent="0.55000000000000004">
      <c r="A1281" s="47" t="str">
        <f t="shared" si="19"/>
        <v>n9</v>
      </c>
      <c r="B1281" s="47" t="s">
        <v>291</v>
      </c>
      <c r="C1281" s="47" t="s">
        <v>253</v>
      </c>
      <c r="D1281" s="47" t="s">
        <v>396</v>
      </c>
      <c r="E1281">
        <v>47.672226749961794</v>
      </c>
      <c r="F1281">
        <v>45.896010637322327</v>
      </c>
      <c r="G1281">
        <v>50.480658246217338</v>
      </c>
      <c r="H1281">
        <v>61.362934563655813</v>
      </c>
      <c r="I1281">
        <v>55.749155540272042</v>
      </c>
    </row>
    <row r="1282" spans="1:9" x14ac:dyDescent="0.55000000000000004">
      <c r="A1282" s="47" t="str">
        <f t="shared" si="19"/>
        <v>n9</v>
      </c>
      <c r="B1282" s="47" t="s">
        <v>291</v>
      </c>
      <c r="C1282" s="47" t="s">
        <v>253</v>
      </c>
      <c r="D1282" s="47" t="s">
        <v>397</v>
      </c>
      <c r="E1282">
        <v>47.96426615008405</v>
      </c>
      <c r="F1282">
        <v>49.722650994956446</v>
      </c>
      <c r="G1282">
        <v>56.018685084823481</v>
      </c>
      <c r="H1282">
        <v>63.512102353660396</v>
      </c>
      <c r="I1282">
        <v>56.212402012838155</v>
      </c>
    </row>
    <row r="1283" spans="1:9" x14ac:dyDescent="0.55000000000000004">
      <c r="A1283" s="47" t="str">
        <f t="shared" si="19"/>
        <v>n9</v>
      </c>
      <c r="B1283" s="47" t="s">
        <v>292</v>
      </c>
      <c r="C1283" s="47" t="s">
        <v>250</v>
      </c>
      <c r="D1283" s="47" t="s">
        <v>396</v>
      </c>
      <c r="E1283">
        <v>47.82761133081155</v>
      </c>
      <c r="F1283">
        <v>45.344437236359468</v>
      </c>
      <c r="G1283">
        <v>49.938810287712059</v>
      </c>
      <c r="H1283">
        <v>61.007262402567626</v>
      </c>
      <c r="I1283">
        <v>56.575150110805438</v>
      </c>
    </row>
    <row r="1284" spans="1:9" x14ac:dyDescent="0.55000000000000004">
      <c r="A1284" s="47" t="str">
        <f t="shared" si="19"/>
        <v>n9</v>
      </c>
      <c r="B1284" s="47" t="s">
        <v>292</v>
      </c>
      <c r="C1284" s="47" t="s">
        <v>250</v>
      </c>
      <c r="D1284" s="47" t="s">
        <v>397</v>
      </c>
      <c r="E1284">
        <v>47.976477923926332</v>
      </c>
      <c r="F1284">
        <v>50.613131771167652</v>
      </c>
      <c r="G1284">
        <v>56.246648610729018</v>
      </c>
      <c r="H1284">
        <v>63.622726794411321</v>
      </c>
      <c r="I1284">
        <v>57.442748836670226</v>
      </c>
    </row>
    <row r="1285" spans="1:9" x14ac:dyDescent="0.55000000000000004">
      <c r="A1285" s="47" t="str">
        <f t="shared" ref="A1285:A1346" si="20">A1284</f>
        <v>n9</v>
      </c>
      <c r="B1285" s="47" t="s">
        <v>292</v>
      </c>
      <c r="C1285" s="47" t="s">
        <v>251</v>
      </c>
      <c r="D1285" s="47" t="s">
        <v>396</v>
      </c>
      <c r="E1285">
        <v>50.644839416169951</v>
      </c>
      <c r="F1285">
        <v>46.892872461027054</v>
      </c>
      <c r="G1285">
        <v>52.318323970655669</v>
      </c>
      <c r="H1285">
        <v>61.619010515054256</v>
      </c>
      <c r="I1285">
        <v>59.979007897753327</v>
      </c>
    </row>
    <row r="1286" spans="1:9" x14ac:dyDescent="0.55000000000000004">
      <c r="A1286" s="47" t="str">
        <f t="shared" si="20"/>
        <v>n9</v>
      </c>
      <c r="B1286" s="47" t="s">
        <v>292</v>
      </c>
      <c r="C1286" s="47" t="s">
        <v>251</v>
      </c>
      <c r="D1286" s="47" t="s">
        <v>397</v>
      </c>
      <c r="E1286">
        <v>51.327308727647868</v>
      </c>
      <c r="F1286">
        <v>51.807661806510772</v>
      </c>
      <c r="G1286">
        <v>60.463569180192579</v>
      </c>
      <c r="H1286">
        <v>64.469066484792904</v>
      </c>
      <c r="I1286">
        <v>60.782156909674462</v>
      </c>
    </row>
    <row r="1287" spans="1:9" x14ac:dyDescent="0.55000000000000004">
      <c r="A1287" s="47" t="str">
        <f t="shared" si="20"/>
        <v>n9</v>
      </c>
      <c r="B1287" s="47" t="s">
        <v>292</v>
      </c>
      <c r="C1287" s="47" t="s">
        <v>252</v>
      </c>
      <c r="D1287" s="47" t="s">
        <v>396</v>
      </c>
      <c r="E1287">
        <v>52.682283482347543</v>
      </c>
      <c r="F1287">
        <v>48.398724673314987</v>
      </c>
      <c r="G1287">
        <v>53.82455191540577</v>
      </c>
      <c r="H1287">
        <v>63.553336894390952</v>
      </c>
      <c r="I1287">
        <v>60.656996251719391</v>
      </c>
    </row>
    <row r="1288" spans="1:9" x14ac:dyDescent="0.55000000000000004">
      <c r="A1288" s="47" t="str">
        <f t="shared" si="20"/>
        <v>n9</v>
      </c>
      <c r="B1288" s="47" t="s">
        <v>292</v>
      </c>
      <c r="C1288" s="47" t="s">
        <v>252</v>
      </c>
      <c r="D1288" s="47" t="s">
        <v>397</v>
      </c>
      <c r="E1288">
        <v>52.701654578175159</v>
      </c>
      <c r="F1288">
        <v>52.720673797569916</v>
      </c>
      <c r="G1288">
        <v>62.176763685923881</v>
      </c>
      <c r="H1288">
        <v>66.228957577563818</v>
      </c>
      <c r="I1288">
        <v>61.852441762188604</v>
      </c>
    </row>
    <row r="1289" spans="1:9" x14ac:dyDescent="0.55000000000000004">
      <c r="A1289" s="47" t="str">
        <f t="shared" si="20"/>
        <v>n9</v>
      </c>
      <c r="B1289" s="47" t="s">
        <v>292</v>
      </c>
      <c r="C1289" s="47" t="s">
        <v>253</v>
      </c>
      <c r="D1289" s="47" t="s">
        <v>396</v>
      </c>
      <c r="E1289">
        <v>48.615953700519633</v>
      </c>
      <c r="F1289">
        <v>46.80457533241632</v>
      </c>
      <c r="G1289">
        <v>51.479981351444295</v>
      </c>
      <c r="H1289">
        <v>62.577684934280917</v>
      </c>
      <c r="I1289">
        <v>56.852774652300162</v>
      </c>
    </row>
    <row r="1290" spans="1:9" x14ac:dyDescent="0.55000000000000004">
      <c r="A1290" s="47" t="str">
        <f t="shared" si="20"/>
        <v>n9</v>
      </c>
      <c r="B1290" s="47" t="s">
        <v>292</v>
      </c>
      <c r="C1290" s="47" t="s">
        <v>253</v>
      </c>
      <c r="D1290" s="47" t="s">
        <v>397</v>
      </c>
      <c r="E1290">
        <v>48.854146213510617</v>
      </c>
      <c r="F1290">
        <v>50.759881141678129</v>
      </c>
      <c r="G1290">
        <v>57.171525397982577</v>
      </c>
      <c r="H1290">
        <v>64.763207350603707</v>
      </c>
      <c r="I1290">
        <v>57.300635819196074</v>
      </c>
    </row>
    <row r="1291" spans="1:9" x14ac:dyDescent="0.55000000000000004">
      <c r="A1291" s="47" t="str">
        <f t="shared" si="20"/>
        <v>n9</v>
      </c>
      <c r="B1291" s="47" t="s">
        <v>293</v>
      </c>
      <c r="C1291" s="47" t="s">
        <v>250</v>
      </c>
      <c r="D1291" s="47" t="s">
        <v>396</v>
      </c>
      <c r="E1291">
        <v>49.086958390646494</v>
      </c>
      <c r="F1291">
        <v>46.538399931224205</v>
      </c>
      <c r="G1291">
        <v>51.253747248968367</v>
      </c>
      <c r="H1291">
        <v>62.613642365887216</v>
      </c>
      <c r="I1291">
        <v>58.064828289775335</v>
      </c>
    </row>
    <row r="1292" spans="1:9" x14ac:dyDescent="0.55000000000000004">
      <c r="A1292" s="47" t="str">
        <f t="shared" si="20"/>
        <v>n9</v>
      </c>
      <c r="B1292" s="47" t="s">
        <v>293</v>
      </c>
      <c r="C1292" s="47" t="s">
        <v>250</v>
      </c>
      <c r="D1292" s="47" t="s">
        <v>397</v>
      </c>
      <c r="E1292">
        <v>49.276574434510167</v>
      </c>
      <c r="F1292">
        <v>51.844726020174235</v>
      </c>
      <c r="G1292">
        <v>57.609378441082086</v>
      </c>
      <c r="H1292">
        <v>65.231165963625259</v>
      </c>
      <c r="I1292">
        <v>58.969492274186152</v>
      </c>
    </row>
    <row r="1293" spans="1:9" x14ac:dyDescent="0.55000000000000004">
      <c r="A1293" s="47" t="str">
        <f t="shared" si="20"/>
        <v>n9</v>
      </c>
      <c r="B1293" s="47" t="s">
        <v>293</v>
      </c>
      <c r="C1293" s="47" t="s">
        <v>251</v>
      </c>
      <c r="D1293" s="47" t="s">
        <v>396</v>
      </c>
      <c r="E1293">
        <v>51.978366804218254</v>
      </c>
      <c r="F1293">
        <v>48.127606946354888</v>
      </c>
      <c r="G1293">
        <v>53.695915818431914</v>
      </c>
      <c r="H1293">
        <v>63.241498395231545</v>
      </c>
      <c r="I1293">
        <v>61.558312929848697</v>
      </c>
    </row>
    <row r="1294" spans="1:9" x14ac:dyDescent="0.55000000000000004">
      <c r="A1294" s="47" t="str">
        <f t="shared" si="20"/>
        <v>n9</v>
      </c>
      <c r="B1294" s="47" t="s">
        <v>293</v>
      </c>
      <c r="C1294" s="47" t="s">
        <v>251</v>
      </c>
      <c r="D1294" s="47" t="s">
        <v>397</v>
      </c>
      <c r="E1294">
        <v>52.708399403943147</v>
      </c>
      <c r="F1294">
        <v>53.275669325997249</v>
      </c>
      <c r="G1294">
        <v>62.297669105914721</v>
      </c>
      <c r="H1294">
        <v>66.272289133425033</v>
      </c>
      <c r="I1294">
        <v>62.45487877120587</v>
      </c>
    </row>
    <row r="1295" spans="1:9" x14ac:dyDescent="0.55000000000000004">
      <c r="A1295" s="47" t="str">
        <f t="shared" si="20"/>
        <v>n9</v>
      </c>
      <c r="B1295" s="47" t="s">
        <v>293</v>
      </c>
      <c r="C1295" s="47" t="s">
        <v>252</v>
      </c>
      <c r="D1295" s="47" t="s">
        <v>396</v>
      </c>
      <c r="E1295">
        <v>54.069458734525455</v>
      </c>
      <c r="F1295">
        <v>49.673109697386522</v>
      </c>
      <c r="G1295">
        <v>55.241804195323255</v>
      </c>
      <c r="H1295">
        <v>65.226757450710693</v>
      </c>
      <c r="I1295">
        <v>62.254153370013753</v>
      </c>
    </row>
    <row r="1296" spans="1:9" x14ac:dyDescent="0.55000000000000004">
      <c r="A1296" s="47" t="str">
        <f t="shared" si="20"/>
        <v>n9</v>
      </c>
      <c r="B1296" s="47" t="s">
        <v>293</v>
      </c>
      <c r="C1296" s="47" t="s">
        <v>252</v>
      </c>
      <c r="D1296" s="47" t="s">
        <v>397</v>
      </c>
      <c r="E1296">
        <v>54.060495483723059</v>
      </c>
      <c r="F1296">
        <v>54.097193191196695</v>
      </c>
      <c r="G1296">
        <v>63.779013507565345</v>
      </c>
      <c r="H1296">
        <v>67.998823842274163</v>
      </c>
      <c r="I1296">
        <v>63.459803438789535</v>
      </c>
    </row>
    <row r="1297" spans="1:9" x14ac:dyDescent="0.55000000000000004">
      <c r="A1297" s="47" t="str">
        <f t="shared" si="20"/>
        <v>n9</v>
      </c>
      <c r="B1297" s="47" t="s">
        <v>293</v>
      </c>
      <c r="C1297" s="47" t="s">
        <v>253</v>
      </c>
      <c r="D1297" s="47" t="s">
        <v>396</v>
      </c>
      <c r="E1297">
        <v>49.896058574048595</v>
      </c>
      <c r="F1297">
        <v>48.036984869325991</v>
      </c>
      <c r="G1297">
        <v>52.835498830811552</v>
      </c>
      <c r="H1297">
        <v>64.225415635029805</v>
      </c>
      <c r="I1297">
        <v>58.349762952773958</v>
      </c>
    </row>
    <row r="1298" spans="1:9" x14ac:dyDescent="0.55000000000000004">
      <c r="A1298" s="47" t="str">
        <f t="shared" si="20"/>
        <v>n9</v>
      </c>
      <c r="B1298" s="47" t="s">
        <v>293</v>
      </c>
      <c r="C1298" s="47" t="s">
        <v>253</v>
      </c>
      <c r="D1298" s="47" t="s">
        <v>397</v>
      </c>
      <c r="E1298">
        <v>50.101809353507562</v>
      </c>
      <c r="F1298">
        <v>52.092367193947737</v>
      </c>
      <c r="G1298">
        <v>58.561341375515816</v>
      </c>
      <c r="H1298">
        <v>66.393155295735909</v>
      </c>
      <c r="I1298">
        <v>58.732671068317288</v>
      </c>
    </row>
    <row r="1299" spans="1:9" x14ac:dyDescent="0.55000000000000004">
      <c r="A1299" s="47" t="str">
        <f t="shared" si="20"/>
        <v>n9</v>
      </c>
      <c r="B1299" s="47" t="s">
        <v>294</v>
      </c>
      <c r="C1299" s="47" t="s">
        <v>250</v>
      </c>
      <c r="D1299" s="47" t="s">
        <v>396</v>
      </c>
      <c r="E1299">
        <v>50.337113136176072</v>
      </c>
      <c r="F1299">
        <v>47.723647569922051</v>
      </c>
      <c r="G1299">
        <v>52.559086130215505</v>
      </c>
      <c r="H1299">
        <v>64.208296928014676</v>
      </c>
      <c r="I1299">
        <v>59.543632905395079</v>
      </c>
    </row>
    <row r="1300" spans="1:9" x14ac:dyDescent="0.55000000000000004">
      <c r="A1300" s="47" t="str">
        <f t="shared" si="20"/>
        <v>n9</v>
      </c>
      <c r="B1300" s="47" t="s">
        <v>294</v>
      </c>
      <c r="C1300" s="47" t="s">
        <v>250</v>
      </c>
      <c r="D1300" s="47" t="s">
        <v>397</v>
      </c>
      <c r="E1300">
        <v>50.558097243109685</v>
      </c>
      <c r="F1300">
        <v>53.124765801620057</v>
      </c>
      <c r="G1300">
        <v>59.139245830353047</v>
      </c>
      <c r="H1300">
        <v>66.885932320546132</v>
      </c>
      <c r="I1300">
        <v>60.494551227265788</v>
      </c>
    </row>
    <row r="1301" spans="1:9" x14ac:dyDescent="0.55000000000000004">
      <c r="A1301" s="47" t="str">
        <f t="shared" si="20"/>
        <v>n9</v>
      </c>
      <c r="B1301" s="47" t="s">
        <v>294</v>
      </c>
      <c r="C1301" s="47" t="s">
        <v>251</v>
      </c>
      <c r="D1301" s="47" t="s">
        <v>396</v>
      </c>
      <c r="E1301">
        <v>53.302160415711441</v>
      </c>
      <c r="F1301">
        <v>49.353328771205867</v>
      </c>
      <c r="G1301">
        <v>55.063452251260898</v>
      </c>
      <c r="H1301">
        <v>64.852143298181261</v>
      </c>
      <c r="I1301">
        <v>63.126090187987174</v>
      </c>
    </row>
    <row r="1302" spans="1:9" x14ac:dyDescent="0.55000000000000004">
      <c r="A1302" s="47" t="str">
        <f t="shared" si="20"/>
        <v>n9</v>
      </c>
      <c r="B1302" s="47" t="s">
        <v>294</v>
      </c>
      <c r="C1302" s="47" t="s">
        <v>251</v>
      </c>
      <c r="D1302" s="47" t="s">
        <v>397</v>
      </c>
      <c r="E1302">
        <v>54.117337878648939</v>
      </c>
      <c r="F1302">
        <v>54.710361980742789</v>
      </c>
      <c r="G1302">
        <v>63.945052225584597</v>
      </c>
      <c r="H1302">
        <v>67.987774714962569</v>
      </c>
      <c r="I1302">
        <v>64.143502197768612</v>
      </c>
    </row>
    <row r="1303" spans="1:9" x14ac:dyDescent="0.55000000000000004">
      <c r="A1303" s="47" t="str">
        <f t="shared" si="20"/>
        <v>n9</v>
      </c>
      <c r="B1303" s="47" t="s">
        <v>294</v>
      </c>
      <c r="C1303" s="47" t="s">
        <v>252</v>
      </c>
      <c r="D1303" s="47" t="s">
        <v>396</v>
      </c>
      <c r="E1303">
        <v>55.44650861989912</v>
      </c>
      <c r="F1303">
        <v>50.938192640990373</v>
      </c>
      <c r="G1303">
        <v>56.648711568088032</v>
      </c>
      <c r="H1303">
        <v>66.887963258444145</v>
      </c>
      <c r="I1303">
        <v>63.839652407152677</v>
      </c>
    </row>
    <row r="1304" spans="1:9" x14ac:dyDescent="0.55000000000000004">
      <c r="A1304" s="47" t="str">
        <f t="shared" si="20"/>
        <v>n9</v>
      </c>
      <c r="B1304" s="47" t="s">
        <v>294</v>
      </c>
      <c r="C1304" s="47" t="s">
        <v>252</v>
      </c>
      <c r="D1304" s="47" t="s">
        <v>397</v>
      </c>
      <c r="E1304">
        <v>55.421612194711905</v>
      </c>
      <c r="F1304">
        <v>55.451668262265024</v>
      </c>
      <c r="G1304">
        <v>65.37715929665292</v>
      </c>
      <c r="H1304">
        <v>69.792172370472258</v>
      </c>
      <c r="I1304">
        <v>65.049034079168578</v>
      </c>
    </row>
    <row r="1305" spans="1:9" x14ac:dyDescent="0.55000000000000004">
      <c r="A1305" s="47" t="str">
        <f t="shared" si="20"/>
        <v>n9</v>
      </c>
      <c r="B1305" s="47" t="s">
        <v>294</v>
      </c>
      <c r="C1305" s="47" t="s">
        <v>253</v>
      </c>
      <c r="D1305" s="47" t="s">
        <v>396</v>
      </c>
      <c r="E1305">
        <v>51.166819616383918</v>
      </c>
      <c r="F1305">
        <v>49.260398716185243</v>
      </c>
      <c r="G1305">
        <v>54.181122022008253</v>
      </c>
      <c r="H1305">
        <v>65.861119104386376</v>
      </c>
      <c r="I1305">
        <v>59.835824331346487</v>
      </c>
    </row>
    <row r="1306" spans="1:9" x14ac:dyDescent="0.55000000000000004">
      <c r="A1306" s="47" t="str">
        <f t="shared" si="20"/>
        <v>n9</v>
      </c>
      <c r="B1306" s="47" t="s">
        <v>294</v>
      </c>
      <c r="C1306" s="47" t="s">
        <v>253</v>
      </c>
      <c r="D1306" s="47" t="s">
        <v>397</v>
      </c>
      <c r="E1306">
        <v>51.287700872688369</v>
      </c>
      <c r="F1306">
        <v>53.379199358092627</v>
      </c>
      <c r="G1306">
        <v>59.938488242090784</v>
      </c>
      <c r="H1306">
        <v>67.994809069234307</v>
      </c>
      <c r="I1306">
        <v>60.132589552193188</v>
      </c>
    </row>
    <row r="1307" spans="1:9" x14ac:dyDescent="0.55000000000000004">
      <c r="A1307" s="47" t="str">
        <f t="shared" si="20"/>
        <v>n9</v>
      </c>
      <c r="B1307" s="47" t="s">
        <v>295</v>
      </c>
      <c r="C1307" s="47" t="s">
        <v>250</v>
      </c>
      <c r="D1307" s="47" t="s">
        <v>396</v>
      </c>
      <c r="E1307">
        <v>51.605652510316361</v>
      </c>
      <c r="F1307">
        <v>48.926325320953694</v>
      </c>
      <c r="G1307">
        <v>53.883621171480982</v>
      </c>
      <c r="H1307">
        <v>65.826402292526382</v>
      </c>
      <c r="I1307">
        <v>61.04418464771512</v>
      </c>
    </row>
    <row r="1308" spans="1:9" x14ac:dyDescent="0.55000000000000004">
      <c r="A1308" s="47" t="str">
        <f t="shared" si="20"/>
        <v>n9</v>
      </c>
      <c r="B1308" s="47" t="s">
        <v>295</v>
      </c>
      <c r="C1308" s="47" t="s">
        <v>250</v>
      </c>
      <c r="D1308" s="47" t="s">
        <v>397</v>
      </c>
      <c r="E1308">
        <v>51.874138292195234</v>
      </c>
      <c r="F1308">
        <v>54.475013127770147</v>
      </c>
      <c r="G1308">
        <v>60.723441675149012</v>
      </c>
      <c r="H1308">
        <v>68.588733969127318</v>
      </c>
      <c r="I1308">
        <v>62.079558516990161</v>
      </c>
    </row>
    <row r="1309" spans="1:9" x14ac:dyDescent="0.55000000000000004">
      <c r="A1309" s="47" t="str">
        <f t="shared" si="20"/>
        <v>n9</v>
      </c>
      <c r="B1309" s="47" t="s">
        <v>295</v>
      </c>
      <c r="C1309" s="47" t="s">
        <v>251</v>
      </c>
      <c r="D1309" s="47" t="s">
        <v>396</v>
      </c>
      <c r="E1309">
        <v>54.645421580314846</v>
      </c>
      <c r="F1309">
        <v>50.59707591701055</v>
      </c>
      <c r="G1309">
        <v>56.451099513984424</v>
      </c>
      <c r="H1309">
        <v>66.486474155586123</v>
      </c>
      <c r="I1309">
        <v>64.716922994039436</v>
      </c>
    </row>
    <row r="1310" spans="1:9" x14ac:dyDescent="0.55000000000000004">
      <c r="A1310" s="47" t="str">
        <f t="shared" si="20"/>
        <v>n9</v>
      </c>
      <c r="B1310" s="47" t="s">
        <v>295</v>
      </c>
      <c r="C1310" s="47" t="s">
        <v>251</v>
      </c>
      <c r="D1310" s="47" t="s">
        <v>397</v>
      </c>
      <c r="E1310">
        <v>55.547269538438023</v>
      </c>
      <c r="F1310">
        <v>56.140733603851444</v>
      </c>
      <c r="G1310">
        <v>65.630110494268678</v>
      </c>
      <c r="H1310">
        <v>69.742268109429929</v>
      </c>
      <c r="I1310">
        <v>65.85036668500689</v>
      </c>
    </row>
    <row r="1311" spans="1:9" x14ac:dyDescent="0.55000000000000004">
      <c r="A1311" s="47" t="str">
        <f t="shared" si="20"/>
        <v>n9</v>
      </c>
      <c r="B1311" s="47" t="s">
        <v>295</v>
      </c>
      <c r="C1311" s="47" t="s">
        <v>252</v>
      </c>
      <c r="D1311" s="47" t="s">
        <v>396</v>
      </c>
      <c r="E1311">
        <v>56.843809238881249</v>
      </c>
      <c r="F1311">
        <v>52.221879745529577</v>
      </c>
      <c r="G1311">
        <v>58.076308755158195</v>
      </c>
      <c r="H1311">
        <v>68.573598563350146</v>
      </c>
      <c r="I1311">
        <v>65.448467606602492</v>
      </c>
    </row>
    <row r="1312" spans="1:9" x14ac:dyDescent="0.55000000000000004">
      <c r="A1312" s="47" t="str">
        <f t="shared" si="20"/>
        <v>n9</v>
      </c>
      <c r="B1312" s="47" t="s">
        <v>295</v>
      </c>
      <c r="C1312" s="47" t="s">
        <v>252</v>
      </c>
      <c r="D1312" s="47" t="s">
        <v>397</v>
      </c>
      <c r="E1312">
        <v>56.807796153904938</v>
      </c>
      <c r="F1312">
        <v>56.863532886290706</v>
      </c>
      <c r="G1312">
        <v>66.98103555158184</v>
      </c>
      <c r="H1312">
        <v>71.535384685923901</v>
      </c>
      <c r="I1312">
        <v>66.588282067858785</v>
      </c>
    </row>
    <row r="1313" spans="1:9" x14ac:dyDescent="0.55000000000000004">
      <c r="A1313" s="47" t="str">
        <f t="shared" si="20"/>
        <v>n9</v>
      </c>
      <c r="B1313" s="47" t="s">
        <v>295</v>
      </c>
      <c r="C1313" s="47" t="s">
        <v>253</v>
      </c>
      <c r="D1313" s="47" t="s">
        <v>396</v>
      </c>
      <c r="E1313">
        <v>52.456268321106528</v>
      </c>
      <c r="F1313">
        <v>50.501803943145354</v>
      </c>
      <c r="G1313">
        <v>55.546533789546075</v>
      </c>
      <c r="H1313">
        <v>67.520877036527594</v>
      </c>
      <c r="I1313">
        <v>61.343739553721534</v>
      </c>
    </row>
    <row r="1314" spans="1:9" x14ac:dyDescent="0.55000000000000004">
      <c r="A1314" s="47" t="str">
        <f t="shared" si="20"/>
        <v>n9</v>
      </c>
      <c r="B1314" s="47" t="s">
        <v>295</v>
      </c>
      <c r="C1314" s="47" t="s">
        <v>253</v>
      </c>
      <c r="D1314" s="47" t="s">
        <v>397</v>
      </c>
      <c r="E1314">
        <v>52.487480805440931</v>
      </c>
      <c r="F1314">
        <v>54.6649993649702</v>
      </c>
      <c r="G1314">
        <v>61.353238651077483</v>
      </c>
      <c r="H1314">
        <v>69.680988592388815</v>
      </c>
      <c r="I1314">
        <v>61.601676383921756</v>
      </c>
    </row>
    <row r="1315" spans="1:9" x14ac:dyDescent="0.55000000000000004">
      <c r="A1315" s="47" t="str">
        <f t="shared" si="20"/>
        <v>n9</v>
      </c>
      <c r="B1315" s="47" t="s">
        <v>296</v>
      </c>
      <c r="C1315" s="47" t="s">
        <v>250</v>
      </c>
      <c r="D1315" s="47" t="s">
        <v>396</v>
      </c>
      <c r="E1315">
        <v>52.892576513067397</v>
      </c>
      <c r="F1315">
        <v>50.146433184319122</v>
      </c>
      <c r="G1315">
        <v>55.227352372764784</v>
      </c>
      <c r="H1315">
        <v>67.467958459422277</v>
      </c>
      <c r="I1315">
        <v>62.566483516735431</v>
      </c>
    </row>
    <row r="1316" spans="1:9" x14ac:dyDescent="0.55000000000000004">
      <c r="A1316" s="47" t="str">
        <f t="shared" si="20"/>
        <v>n9</v>
      </c>
      <c r="B1316" s="47" t="s">
        <v>296</v>
      </c>
      <c r="C1316" s="47" t="s">
        <v>250</v>
      </c>
      <c r="D1316" s="47" t="s">
        <v>397</v>
      </c>
      <c r="E1316">
        <v>53.225902663915633</v>
      </c>
      <c r="F1316">
        <v>55.826097493122425</v>
      </c>
      <c r="G1316">
        <v>62.278943350068765</v>
      </c>
      <c r="H1316">
        <v>70.293276816445058</v>
      </c>
      <c r="I1316">
        <v>63.677647634876962</v>
      </c>
    </row>
    <row r="1317" spans="1:9" x14ac:dyDescent="0.55000000000000004">
      <c r="A1317" s="47" t="str">
        <f t="shared" si="20"/>
        <v>n9</v>
      </c>
      <c r="B1317" s="47" t="s">
        <v>296</v>
      </c>
      <c r="C1317" s="47" t="s">
        <v>251</v>
      </c>
      <c r="D1317" s="47" t="s">
        <v>396</v>
      </c>
      <c r="E1317">
        <v>56.008150298028426</v>
      </c>
      <c r="F1317">
        <v>51.858848383768915</v>
      </c>
      <c r="G1317">
        <v>57.858857606602484</v>
      </c>
      <c r="H1317">
        <v>68.144490967446117</v>
      </c>
      <c r="I1317">
        <v>66.330811348005511</v>
      </c>
    </row>
    <row r="1318" spans="1:9" x14ac:dyDescent="0.55000000000000004">
      <c r="A1318" s="47" t="str">
        <f t="shared" si="20"/>
        <v>n9</v>
      </c>
      <c r="B1318" s="47" t="s">
        <v>296</v>
      </c>
      <c r="C1318" s="47" t="s">
        <v>251</v>
      </c>
      <c r="D1318" s="47" t="s">
        <v>397</v>
      </c>
      <c r="E1318">
        <v>57.002203704722604</v>
      </c>
      <c r="F1318">
        <v>57.574270729023382</v>
      </c>
      <c r="G1318">
        <v>67.379849180192565</v>
      </c>
      <c r="H1318">
        <v>71.557440495185702</v>
      </c>
      <c r="I1318">
        <v>67.627334497936729</v>
      </c>
    </row>
    <row r="1319" spans="1:9" x14ac:dyDescent="0.55000000000000004">
      <c r="A1319" s="47" t="str">
        <f t="shared" si="20"/>
        <v>n9</v>
      </c>
      <c r="B1319" s="47" t="s">
        <v>296</v>
      </c>
      <c r="C1319" s="47" t="s">
        <v>252</v>
      </c>
      <c r="D1319" s="47" t="s">
        <v>396</v>
      </c>
      <c r="E1319">
        <v>58.261360591471792</v>
      </c>
      <c r="F1319">
        <v>53.524171011004128</v>
      </c>
      <c r="G1319">
        <v>59.524595756533699</v>
      </c>
      <c r="H1319">
        <v>70.283663365428708</v>
      </c>
      <c r="I1319">
        <v>67.080598968363148</v>
      </c>
    </row>
    <row r="1320" spans="1:9" x14ac:dyDescent="0.55000000000000004">
      <c r="A1320" s="47" t="str">
        <f t="shared" si="20"/>
        <v>n9</v>
      </c>
      <c r="B1320" s="47" t="s">
        <v>296</v>
      </c>
      <c r="C1320" s="47" t="s">
        <v>252</v>
      </c>
      <c r="D1320" s="47" t="s">
        <v>397</v>
      </c>
      <c r="E1320">
        <v>58.160557863365419</v>
      </c>
      <c r="F1320">
        <v>58.28623259284732</v>
      </c>
      <c r="G1320">
        <v>68.565909248968353</v>
      </c>
      <c r="H1320">
        <v>73.293015038972953</v>
      </c>
      <c r="I1320">
        <v>68.12714894085282</v>
      </c>
    </row>
    <row r="1321" spans="1:9" x14ac:dyDescent="0.55000000000000004">
      <c r="A1321" s="47" t="str">
        <f t="shared" si="20"/>
        <v>n9</v>
      </c>
      <c r="B1321" s="47" t="s">
        <v>296</v>
      </c>
      <c r="C1321" s="47" t="s">
        <v>253</v>
      </c>
      <c r="D1321" s="47" t="s">
        <v>396</v>
      </c>
      <c r="E1321">
        <v>53.712689700825308</v>
      </c>
      <c r="F1321">
        <v>51.916939116231092</v>
      </c>
      <c r="G1321">
        <v>57.008229883081157</v>
      </c>
      <c r="H1321">
        <v>69.178274060064183</v>
      </c>
      <c r="I1321">
        <v>62.794108608436503</v>
      </c>
    </row>
    <row r="1322" spans="1:9" x14ac:dyDescent="0.55000000000000004">
      <c r="A1322" s="47" t="str">
        <f t="shared" si="20"/>
        <v>n9</v>
      </c>
      <c r="B1322" s="47" t="s">
        <v>296</v>
      </c>
      <c r="C1322" s="47" t="s">
        <v>253</v>
      </c>
      <c r="D1322" s="47" t="s">
        <v>397</v>
      </c>
      <c r="E1322">
        <v>53.759002893168272</v>
      </c>
      <c r="F1322">
        <v>55.984296217331504</v>
      </c>
      <c r="G1322">
        <v>62.842304404401645</v>
      </c>
      <c r="H1322">
        <v>71.398372251260895</v>
      </c>
      <c r="I1322">
        <v>63.110633571756082</v>
      </c>
    </row>
    <row r="1323" spans="1:9" x14ac:dyDescent="0.55000000000000004">
      <c r="A1323" s="47" t="str">
        <f t="shared" si="20"/>
        <v>n9</v>
      </c>
      <c r="B1323" s="47" t="s">
        <v>297</v>
      </c>
      <c r="C1323" s="47" t="s">
        <v>250</v>
      </c>
      <c r="D1323" s="47" t="s">
        <v>396</v>
      </c>
      <c r="E1323">
        <v>54.276923120128373</v>
      </c>
      <c r="F1323">
        <v>51.421538314802078</v>
      </c>
      <c r="G1323">
        <v>56.647760523460178</v>
      </c>
      <c r="H1323">
        <v>69.104207353915115</v>
      </c>
      <c r="I1323">
        <v>64.151234794182074</v>
      </c>
    </row>
    <row r="1324" spans="1:9" x14ac:dyDescent="0.55000000000000004">
      <c r="A1324" s="47" t="str">
        <f t="shared" si="20"/>
        <v>n9</v>
      </c>
      <c r="B1324" s="47" t="s">
        <v>297</v>
      </c>
      <c r="C1324" s="47" t="s">
        <v>250</v>
      </c>
      <c r="D1324" s="47" t="s">
        <v>397</v>
      </c>
      <c r="E1324">
        <v>54.538340441693414</v>
      </c>
      <c r="F1324">
        <v>57.18215030719854</v>
      </c>
      <c r="G1324">
        <v>63.826296253094917</v>
      </c>
      <c r="H1324">
        <v>71.993349827296342</v>
      </c>
      <c r="I1324">
        <v>65.213619361149313</v>
      </c>
    </row>
    <row r="1325" spans="1:9" x14ac:dyDescent="0.55000000000000004">
      <c r="A1325" s="47" t="str">
        <f t="shared" si="20"/>
        <v>n9</v>
      </c>
      <c r="B1325" s="47" t="s">
        <v>297</v>
      </c>
      <c r="C1325" s="47" t="s">
        <v>251</v>
      </c>
      <c r="D1325" s="47" t="s">
        <v>396</v>
      </c>
      <c r="E1325">
        <v>57.370879015742013</v>
      </c>
      <c r="F1325">
        <v>53.120620850527274</v>
      </c>
      <c r="G1325">
        <v>59.266615699220537</v>
      </c>
      <c r="H1325">
        <v>69.802507779306126</v>
      </c>
      <c r="I1325">
        <v>67.944699701971587</v>
      </c>
    </row>
    <row r="1326" spans="1:9" x14ac:dyDescent="0.55000000000000004">
      <c r="A1326" s="47" t="str">
        <f t="shared" si="20"/>
        <v>n9</v>
      </c>
      <c r="B1326" s="47" t="s">
        <v>297</v>
      </c>
      <c r="C1326" s="47" t="s">
        <v>251</v>
      </c>
      <c r="D1326" s="47" t="s">
        <v>397</v>
      </c>
      <c r="E1326">
        <v>58.494202630291923</v>
      </c>
      <c r="F1326">
        <v>59.02778844108208</v>
      </c>
      <c r="G1326">
        <v>69.138779241632278</v>
      </c>
      <c r="H1326">
        <v>73.378516396148555</v>
      </c>
      <c r="I1326">
        <v>69.417105217790009</v>
      </c>
    </row>
    <row r="1327" spans="1:9" x14ac:dyDescent="0.55000000000000004">
      <c r="A1327" s="47" t="str">
        <f t="shared" si="20"/>
        <v>n9</v>
      </c>
      <c r="B1327" s="47" t="s">
        <v>297</v>
      </c>
      <c r="C1327" s="47" t="s">
        <v>252</v>
      </c>
      <c r="D1327" s="47" t="s">
        <v>396</v>
      </c>
      <c r="E1327">
        <v>59.565060816903561</v>
      </c>
      <c r="F1327">
        <v>54.770353071985333</v>
      </c>
      <c r="G1327">
        <v>60.898724698532789</v>
      </c>
      <c r="H1327">
        <v>72.034028156044627</v>
      </c>
      <c r="I1327">
        <v>68.629484223597728</v>
      </c>
    </row>
    <row r="1328" spans="1:9" x14ac:dyDescent="0.55000000000000004">
      <c r="A1328" s="47" t="str">
        <f t="shared" si="20"/>
        <v>n9</v>
      </c>
      <c r="B1328" s="47" t="s">
        <v>297</v>
      </c>
      <c r="C1328" s="47" t="s">
        <v>252</v>
      </c>
      <c r="D1328" s="47" t="s">
        <v>397</v>
      </c>
      <c r="E1328">
        <v>59.536056986091999</v>
      </c>
      <c r="F1328">
        <v>59.703314887666217</v>
      </c>
      <c r="G1328">
        <v>70.198112915176523</v>
      </c>
      <c r="H1328">
        <v>75.061815051199773</v>
      </c>
      <c r="I1328">
        <v>69.725137206174537</v>
      </c>
    </row>
    <row r="1329" spans="1:9" x14ac:dyDescent="0.55000000000000004">
      <c r="A1329" s="47" t="str">
        <f t="shared" si="20"/>
        <v>n9</v>
      </c>
      <c r="B1329" s="47" t="s">
        <v>297</v>
      </c>
      <c r="C1329" s="47" t="s">
        <v>253</v>
      </c>
      <c r="D1329" s="47" t="s">
        <v>396</v>
      </c>
      <c r="E1329">
        <v>54.847738283279838</v>
      </c>
      <c r="F1329">
        <v>53.112429109353499</v>
      </c>
      <c r="G1329">
        <v>58.33396992090784</v>
      </c>
      <c r="H1329">
        <v>70.774774560599099</v>
      </c>
      <c r="I1329">
        <v>64.235073933975229</v>
      </c>
    </row>
    <row r="1330" spans="1:9" x14ac:dyDescent="0.55000000000000004">
      <c r="A1330" s="47" t="str">
        <f t="shared" si="20"/>
        <v>n9</v>
      </c>
      <c r="B1330" s="47" t="s">
        <v>297</v>
      </c>
      <c r="C1330" s="47" t="s">
        <v>253</v>
      </c>
      <c r="D1330" s="47" t="s">
        <v>397</v>
      </c>
      <c r="E1330">
        <v>55.067007829741705</v>
      </c>
      <c r="F1330">
        <v>57.346444543787257</v>
      </c>
      <c r="G1330">
        <v>64.3713142439248</v>
      </c>
      <c r="H1330">
        <v>73.135558924040964</v>
      </c>
      <c r="I1330">
        <v>64.646172101482506</v>
      </c>
    </row>
    <row r="1331" spans="1:9" x14ac:dyDescent="0.55000000000000004">
      <c r="A1331" s="47" t="str">
        <f t="shared" si="20"/>
        <v>n9</v>
      </c>
      <c r="B1331" s="47" t="s">
        <v>298</v>
      </c>
      <c r="C1331" s="47" t="s">
        <v>250</v>
      </c>
      <c r="D1331" s="47" t="s">
        <v>396</v>
      </c>
      <c r="E1331">
        <v>55.669565415010958</v>
      </c>
      <c r="F1331">
        <v>52.734816801352594</v>
      </c>
      <c r="G1331">
        <v>58.148843993771962</v>
      </c>
      <c r="H1331">
        <v>70.746644476285098</v>
      </c>
      <c r="I1331">
        <v>65.781320753731734</v>
      </c>
    </row>
    <row r="1332" spans="1:9" x14ac:dyDescent="0.55000000000000004">
      <c r="A1332" s="47" t="str">
        <f t="shared" si="20"/>
        <v>n9</v>
      </c>
      <c r="B1332" s="47" t="s">
        <v>298</v>
      </c>
      <c r="C1332" s="47" t="s">
        <v>250</v>
      </c>
      <c r="D1332" s="47" t="s">
        <v>397</v>
      </c>
      <c r="E1332">
        <v>55.870800744306884</v>
      </c>
      <c r="F1332">
        <v>58.579203182026596</v>
      </c>
      <c r="G1332">
        <v>65.385676412654746</v>
      </c>
      <c r="H1332">
        <v>73.752264380253706</v>
      </c>
      <c r="I1332">
        <v>66.806894079168586</v>
      </c>
    </row>
    <row r="1333" spans="1:9" x14ac:dyDescent="0.55000000000000004">
      <c r="A1333" s="47" t="str">
        <f t="shared" si="20"/>
        <v>n9</v>
      </c>
      <c r="B1333" s="47" t="s">
        <v>298</v>
      </c>
      <c r="C1333" s="47" t="s">
        <v>251</v>
      </c>
      <c r="D1333" s="47" t="s">
        <v>396</v>
      </c>
      <c r="E1333">
        <v>59.078249465077185</v>
      </c>
      <c r="F1333">
        <v>54.635975298028427</v>
      </c>
      <c r="G1333">
        <v>60.95785265703806</v>
      </c>
      <c r="H1333">
        <v>71.727365757297875</v>
      </c>
      <c r="I1333">
        <v>69.945772787712059</v>
      </c>
    </row>
    <row r="1334" spans="1:9" x14ac:dyDescent="0.55000000000000004">
      <c r="A1334" s="47" t="str">
        <f t="shared" si="20"/>
        <v>n9</v>
      </c>
      <c r="B1334" s="47" t="s">
        <v>298</v>
      </c>
      <c r="C1334" s="47" t="s">
        <v>251</v>
      </c>
      <c r="D1334" s="47" t="s">
        <v>397</v>
      </c>
      <c r="E1334">
        <v>59.923311075959042</v>
      </c>
      <c r="F1334">
        <v>60.469933255387446</v>
      </c>
      <c r="G1334">
        <v>70.827951995414949</v>
      </c>
      <c r="H1334">
        <v>75.171272819807427</v>
      </c>
      <c r="I1334">
        <v>71.113077927556162</v>
      </c>
    </row>
    <row r="1335" spans="1:9" x14ac:dyDescent="0.55000000000000004">
      <c r="A1335" s="47" t="str">
        <f t="shared" si="20"/>
        <v>n9</v>
      </c>
      <c r="B1335" s="47" t="s">
        <v>298</v>
      </c>
      <c r="C1335" s="47" t="s">
        <v>252</v>
      </c>
      <c r="D1335" s="47" t="s">
        <v>396</v>
      </c>
      <c r="E1335">
        <v>60.839811510392792</v>
      </c>
      <c r="F1335">
        <v>55.983399570151306</v>
      </c>
      <c r="G1335">
        <v>62.255576243695558</v>
      </c>
      <c r="H1335">
        <v>73.797154875439418</v>
      </c>
      <c r="I1335">
        <v>70.127925580773351</v>
      </c>
    </row>
    <row r="1336" spans="1:9" x14ac:dyDescent="0.55000000000000004">
      <c r="A1336" s="47" t="str">
        <f t="shared" si="20"/>
        <v>n9</v>
      </c>
      <c r="B1336" s="47" t="s">
        <v>298</v>
      </c>
      <c r="C1336" s="47" t="s">
        <v>252</v>
      </c>
      <c r="D1336" s="47" t="s">
        <v>397</v>
      </c>
      <c r="E1336">
        <v>60.990619627082381</v>
      </c>
      <c r="F1336">
        <v>61.161963911049973</v>
      </c>
      <c r="G1336">
        <v>71.913166912425481</v>
      </c>
      <c r="H1336">
        <v>76.895697197004438</v>
      </c>
      <c r="I1336">
        <v>71.428635638086504</v>
      </c>
    </row>
    <row r="1337" spans="1:9" x14ac:dyDescent="0.55000000000000004">
      <c r="A1337" s="47" t="str">
        <f t="shared" si="20"/>
        <v>n9</v>
      </c>
      <c r="B1337" s="47" t="s">
        <v>298</v>
      </c>
      <c r="C1337" s="47" t="s">
        <v>253</v>
      </c>
      <c r="D1337" s="47" t="s">
        <v>396</v>
      </c>
      <c r="E1337">
        <v>56.085699744001232</v>
      </c>
      <c r="F1337">
        <v>54.348436657496563</v>
      </c>
      <c r="G1337">
        <v>59.680134617148092</v>
      </c>
      <c r="H1337">
        <v>72.387711447348323</v>
      </c>
      <c r="I1337">
        <v>65.683805777166441</v>
      </c>
    </row>
    <row r="1338" spans="1:9" x14ac:dyDescent="0.55000000000000004">
      <c r="A1338" s="47" t="str">
        <f t="shared" si="20"/>
        <v>n9</v>
      </c>
      <c r="B1338" s="47" t="s">
        <v>298</v>
      </c>
      <c r="C1338" s="47" t="s">
        <v>253</v>
      </c>
      <c r="D1338" s="47" t="s">
        <v>397</v>
      </c>
      <c r="E1338">
        <v>56.378362333027653</v>
      </c>
      <c r="F1338">
        <v>58.661772347546993</v>
      </c>
      <c r="G1338">
        <v>65.812392198991304</v>
      </c>
      <c r="H1338">
        <v>74.862248662692949</v>
      </c>
      <c r="I1338">
        <v>66.168792923735282</v>
      </c>
    </row>
    <row r="1339" spans="1:9" x14ac:dyDescent="0.55000000000000004">
      <c r="A1339" s="47" t="str">
        <f t="shared" si="20"/>
        <v>n9</v>
      </c>
      <c r="B1339" s="47" t="s">
        <v>299</v>
      </c>
      <c r="C1339" s="47" t="s">
        <v>250</v>
      </c>
      <c r="D1339" s="47" t="s">
        <v>396</v>
      </c>
      <c r="E1339">
        <v>56.989377357481281</v>
      </c>
      <c r="F1339">
        <v>53.959513600412663</v>
      </c>
      <c r="G1339">
        <v>59.500010663686382</v>
      </c>
      <c r="H1339">
        <v>72.47437413266087</v>
      </c>
      <c r="I1339">
        <v>67.438790990371388</v>
      </c>
    </row>
    <row r="1340" spans="1:9" x14ac:dyDescent="0.55000000000000004">
      <c r="A1340" s="47" t="str">
        <f t="shared" si="20"/>
        <v>n9</v>
      </c>
      <c r="B1340" s="47" t="s">
        <v>299</v>
      </c>
      <c r="C1340" s="47" t="s">
        <v>250</v>
      </c>
      <c r="D1340" s="47" t="s">
        <v>397</v>
      </c>
      <c r="E1340">
        <v>57.230270331079019</v>
      </c>
      <c r="F1340">
        <v>59.982738922894704</v>
      </c>
      <c r="G1340">
        <v>66.953906985786347</v>
      </c>
      <c r="H1340">
        <v>75.497796002343478</v>
      </c>
      <c r="I1340">
        <v>68.420366003744476</v>
      </c>
    </row>
    <row r="1341" spans="1:9" x14ac:dyDescent="0.55000000000000004">
      <c r="A1341" s="47" t="str">
        <f t="shared" si="20"/>
        <v>n9</v>
      </c>
      <c r="B1341" s="47" t="s">
        <v>299</v>
      </c>
      <c r="C1341" s="47" t="s">
        <v>251</v>
      </c>
      <c r="D1341" s="47" t="s">
        <v>396</v>
      </c>
      <c r="E1341">
        <v>60.802434651535989</v>
      </c>
      <c r="F1341">
        <v>56.181882089637789</v>
      </c>
      <c r="G1341">
        <v>62.678131510774868</v>
      </c>
      <c r="H1341">
        <v>73.57506069081461</v>
      </c>
      <c r="I1341">
        <v>71.914277097661625</v>
      </c>
    </row>
    <row r="1342" spans="1:9" x14ac:dyDescent="0.55000000000000004">
      <c r="A1342" s="47" t="str">
        <f t="shared" si="20"/>
        <v>n9</v>
      </c>
      <c r="B1342" s="47" t="s">
        <v>299</v>
      </c>
      <c r="C1342" s="47" t="s">
        <v>251</v>
      </c>
      <c r="D1342" s="47" t="s">
        <v>397</v>
      </c>
      <c r="E1342">
        <v>61.342495157420146</v>
      </c>
      <c r="F1342">
        <v>61.902063175149024</v>
      </c>
      <c r="G1342">
        <v>72.505394382851904</v>
      </c>
      <c r="H1342">
        <v>76.951579546079785</v>
      </c>
      <c r="I1342">
        <v>72.797273049060067</v>
      </c>
    </row>
    <row r="1343" spans="1:9" x14ac:dyDescent="0.55000000000000004">
      <c r="A1343" s="47" t="str">
        <f t="shared" si="20"/>
        <v>n9</v>
      </c>
      <c r="B1343" s="47" t="s">
        <v>299</v>
      </c>
      <c r="C1343" s="47" t="s">
        <v>252</v>
      </c>
      <c r="D1343" s="47" t="s">
        <v>396</v>
      </c>
      <c r="E1343">
        <v>62.162009036374755</v>
      </c>
      <c r="F1343">
        <v>57.210242067858793</v>
      </c>
      <c r="G1343">
        <v>63.632643984410826</v>
      </c>
      <c r="H1343">
        <v>75.466793386061454</v>
      </c>
      <c r="I1343">
        <v>71.562315294971739</v>
      </c>
    </row>
    <row r="1344" spans="1:9" x14ac:dyDescent="0.55000000000000004">
      <c r="A1344" s="47" t="str">
        <f t="shared" si="20"/>
        <v>n9</v>
      </c>
      <c r="B1344" s="47" t="s">
        <v>299</v>
      </c>
      <c r="C1344" s="47" t="s">
        <v>252</v>
      </c>
      <c r="D1344" s="47" t="s">
        <v>397</v>
      </c>
      <c r="E1344">
        <v>62.426113823551894</v>
      </c>
      <c r="F1344">
        <v>62.628692012838144</v>
      </c>
      <c r="G1344">
        <v>73.626690414718013</v>
      </c>
      <c r="H1344">
        <v>78.778809921289934</v>
      </c>
      <c r="I1344">
        <v>73.124210445514308</v>
      </c>
    </row>
    <row r="1345" spans="1:9" x14ac:dyDescent="0.55000000000000004">
      <c r="A1345" s="47" t="str">
        <f t="shared" si="20"/>
        <v>n9</v>
      </c>
      <c r="B1345" s="47" t="s">
        <v>299</v>
      </c>
      <c r="C1345" s="47" t="s">
        <v>253</v>
      </c>
      <c r="D1345" s="47" t="s">
        <v>396</v>
      </c>
      <c r="E1345">
        <v>57.413996375897909</v>
      </c>
      <c r="F1345">
        <v>55.635589099037148</v>
      </c>
      <c r="G1345">
        <v>61.093559468133897</v>
      </c>
      <c r="H1345">
        <v>74.102094146416022</v>
      </c>
      <c r="I1345">
        <v>67.239417606602501</v>
      </c>
    </row>
    <row r="1346" spans="1:9" x14ac:dyDescent="0.55000000000000004">
      <c r="A1346" s="47" t="str">
        <f t="shared" si="20"/>
        <v>n9</v>
      </c>
      <c r="B1346" s="47" t="s">
        <v>299</v>
      </c>
      <c r="C1346" s="47" t="s">
        <v>253</v>
      </c>
      <c r="D1346" s="47" t="s">
        <v>397</v>
      </c>
      <c r="E1346">
        <v>57.610441271205879</v>
      </c>
      <c r="F1346">
        <v>59.961566423658873</v>
      </c>
      <c r="G1346">
        <v>67.218149695323248</v>
      </c>
      <c r="H1346">
        <v>76.511862280299582</v>
      </c>
      <c r="I1346">
        <v>67.630233838453321</v>
      </c>
    </row>
    <row r="1347" spans="1:9" x14ac:dyDescent="0.55000000000000004">
      <c r="A1347" s="47" t="s">
        <v>584</v>
      </c>
      <c r="B1347" s="47" t="s">
        <v>276</v>
      </c>
      <c r="C1347" s="47" t="s">
        <v>250</v>
      </c>
      <c r="D1347" s="47" t="s">
        <v>396</v>
      </c>
      <c r="E1347">
        <v>30.652113782051281</v>
      </c>
      <c r="F1347">
        <v>29.159307692307696</v>
      </c>
      <c r="G1347">
        <v>31.930307051282057</v>
      </c>
      <c r="H1347">
        <v>39.42780662393163</v>
      </c>
      <c r="I1347">
        <v>36.194404914529912</v>
      </c>
    </row>
    <row r="1348" spans="1:9" x14ac:dyDescent="0.55000000000000004">
      <c r="A1348" s="47" t="str">
        <f>A1347</f>
        <v>n10</v>
      </c>
      <c r="B1348" s="47" t="s">
        <v>276</v>
      </c>
      <c r="C1348" s="47" t="s">
        <v>250</v>
      </c>
      <c r="D1348" s="47" t="s">
        <v>397</v>
      </c>
      <c r="E1348">
        <v>30.656571794871798</v>
      </c>
      <c r="F1348">
        <v>32.514353846153845</v>
      </c>
      <c r="G1348">
        <v>35.932475384615387</v>
      </c>
      <c r="H1348">
        <v>40.904661538461539</v>
      </c>
      <c r="I1348">
        <v>36.681471794871797</v>
      </c>
    </row>
    <row r="1349" spans="1:9" x14ac:dyDescent="0.55000000000000004">
      <c r="A1349" s="47" t="str">
        <f t="shared" ref="A1349:A1412" si="21">A1348</f>
        <v>n10</v>
      </c>
      <c r="B1349" s="47" t="s">
        <v>276</v>
      </c>
      <c r="C1349" s="47" t="s">
        <v>251</v>
      </c>
      <c r="D1349" s="47" t="s">
        <v>396</v>
      </c>
      <c r="E1349">
        <v>32.135025641025649</v>
      </c>
      <c r="F1349">
        <v>29.883673076923081</v>
      </c>
      <c r="G1349">
        <v>33.353653846153847</v>
      </c>
      <c r="H1349">
        <v>39.538961538461542</v>
      </c>
      <c r="I1349">
        <v>38.095794871794872</v>
      </c>
    </row>
    <row r="1350" spans="1:9" x14ac:dyDescent="0.55000000000000004">
      <c r="A1350" s="47" t="str">
        <f t="shared" si="21"/>
        <v>n10</v>
      </c>
      <c r="B1350" s="47" t="s">
        <v>276</v>
      </c>
      <c r="C1350" s="47" t="s">
        <v>251</v>
      </c>
      <c r="D1350" s="47" t="s">
        <v>397</v>
      </c>
      <c r="E1350">
        <v>32.737025641025646</v>
      </c>
      <c r="F1350">
        <v>33.149415384615381</v>
      </c>
      <c r="G1350">
        <v>38.409969230769235</v>
      </c>
      <c r="H1350">
        <v>41.371507692307702</v>
      </c>
      <c r="I1350">
        <v>38.770774358974357</v>
      </c>
    </row>
    <row r="1351" spans="1:9" x14ac:dyDescent="0.55000000000000004">
      <c r="A1351" s="47" t="str">
        <f t="shared" si="21"/>
        <v>n10</v>
      </c>
      <c r="B1351" s="47" t="s">
        <v>276</v>
      </c>
      <c r="C1351" s="47" t="s">
        <v>252</v>
      </c>
      <c r="D1351" s="47" t="s">
        <v>396</v>
      </c>
      <c r="E1351">
        <v>34.270493589743594</v>
      </c>
      <c r="F1351">
        <v>31.363961538461542</v>
      </c>
      <c r="G1351">
        <v>34.836036538461542</v>
      </c>
      <c r="H1351">
        <v>40.780474358974359</v>
      </c>
      <c r="I1351">
        <v>39.587551282051287</v>
      </c>
    </row>
    <row r="1352" spans="1:9" x14ac:dyDescent="0.55000000000000004">
      <c r="A1352" s="47" t="str">
        <f t="shared" si="21"/>
        <v>n10</v>
      </c>
      <c r="B1352" s="47" t="s">
        <v>276</v>
      </c>
      <c r="C1352" s="47" t="s">
        <v>252</v>
      </c>
      <c r="D1352" s="47" t="s">
        <v>397</v>
      </c>
      <c r="E1352">
        <v>34.388469230769239</v>
      </c>
      <c r="F1352">
        <v>34.213307692307694</v>
      </c>
      <c r="G1352">
        <v>40.646760000000008</v>
      </c>
      <c r="H1352">
        <v>42.80525128205128</v>
      </c>
      <c r="I1352">
        <v>40.465384615384622</v>
      </c>
    </row>
    <row r="1353" spans="1:9" x14ac:dyDescent="0.55000000000000004">
      <c r="A1353" s="47" t="str">
        <f t="shared" si="21"/>
        <v>n10</v>
      </c>
      <c r="B1353" s="47" t="s">
        <v>276</v>
      </c>
      <c r="C1353" s="47" t="s">
        <v>253</v>
      </c>
      <c r="D1353" s="47" t="s">
        <v>396</v>
      </c>
      <c r="E1353">
        <v>31.645669871794876</v>
      </c>
      <c r="F1353">
        <v>30.092192307692308</v>
      </c>
      <c r="G1353">
        <v>33.224676923076927</v>
      </c>
      <c r="H1353">
        <v>40.586673076923077</v>
      </c>
      <c r="I1353">
        <v>36.911653846153854</v>
      </c>
    </row>
    <row r="1354" spans="1:9" x14ac:dyDescent="0.55000000000000004">
      <c r="A1354" s="47" t="str">
        <f t="shared" si="21"/>
        <v>n10</v>
      </c>
      <c r="B1354" s="47" t="s">
        <v>276</v>
      </c>
      <c r="C1354" s="47" t="s">
        <v>253</v>
      </c>
      <c r="D1354" s="47" t="s">
        <v>397</v>
      </c>
      <c r="E1354">
        <v>31.784917948717954</v>
      </c>
      <c r="F1354">
        <v>33.078823076923079</v>
      </c>
      <c r="G1354">
        <v>37.509640000000005</v>
      </c>
      <c r="H1354">
        <v>42.063753846153851</v>
      </c>
      <c r="I1354">
        <v>37.229841025641029</v>
      </c>
    </row>
    <row r="1355" spans="1:9" x14ac:dyDescent="0.55000000000000004">
      <c r="A1355" s="47" t="str">
        <f t="shared" si="21"/>
        <v>n10</v>
      </c>
      <c r="B1355" s="47" t="s">
        <v>277</v>
      </c>
      <c r="C1355" s="47" t="s">
        <v>250</v>
      </c>
      <c r="D1355" s="47" t="s">
        <v>396</v>
      </c>
      <c r="E1355">
        <v>30.335161312050069</v>
      </c>
      <c r="F1355">
        <v>28.876446876212395</v>
      </c>
      <c r="G1355">
        <v>31.688907759246526</v>
      </c>
      <c r="H1355">
        <v>39.022419057409166</v>
      </c>
      <c r="I1355">
        <v>35.842462942389012</v>
      </c>
    </row>
    <row r="1356" spans="1:9" x14ac:dyDescent="0.55000000000000004">
      <c r="A1356" s="47" t="str">
        <f t="shared" si="21"/>
        <v>n10</v>
      </c>
      <c r="B1356" s="47" t="s">
        <v>277</v>
      </c>
      <c r="C1356" s="47" t="s">
        <v>250</v>
      </c>
      <c r="D1356" s="47" t="s">
        <v>397</v>
      </c>
      <c r="E1356">
        <v>30.326251099237005</v>
      </c>
      <c r="F1356">
        <v>32.164015783162277</v>
      </c>
      <c r="G1356">
        <v>35.545307493034258</v>
      </c>
      <c r="H1356">
        <v>40.463918968010447</v>
      </c>
      <c r="I1356">
        <v>36.28623356141032</v>
      </c>
    </row>
    <row r="1357" spans="1:9" x14ac:dyDescent="0.55000000000000004">
      <c r="A1357" s="47" t="str">
        <f t="shared" si="21"/>
        <v>n10</v>
      </c>
      <c r="B1357" s="47" t="s">
        <v>277</v>
      </c>
      <c r="C1357" s="47" t="s">
        <v>251</v>
      </c>
      <c r="D1357" s="47" t="s">
        <v>396</v>
      </c>
      <c r="E1357">
        <v>31.840975440576543</v>
      </c>
      <c r="F1357">
        <v>29.622936131097241</v>
      </c>
      <c r="G1357">
        <v>33.041945473142178</v>
      </c>
      <c r="H1357">
        <v>39.114177085905084</v>
      </c>
      <c r="I1357">
        <v>37.767080746893342</v>
      </c>
    </row>
    <row r="1358" spans="1:9" x14ac:dyDescent="0.55000000000000004">
      <c r="A1358" s="47" t="str">
        <f t="shared" si="21"/>
        <v>n10</v>
      </c>
      <c r="B1358" s="47" t="s">
        <v>277</v>
      </c>
      <c r="C1358" s="47" t="s">
        <v>251</v>
      </c>
      <c r="D1358" s="47" t="s">
        <v>397</v>
      </c>
      <c r="E1358">
        <v>32.384288317520785</v>
      </c>
      <c r="F1358">
        <v>32.792234613621133</v>
      </c>
      <c r="G1358">
        <v>37.99610665538038</v>
      </c>
      <c r="H1358">
        <v>40.925734913413052</v>
      </c>
      <c r="I1358">
        <v>38.353024153822645</v>
      </c>
    </row>
    <row r="1359" spans="1:9" x14ac:dyDescent="0.55000000000000004">
      <c r="A1359" s="47" t="str">
        <f t="shared" si="21"/>
        <v>n10</v>
      </c>
      <c r="B1359" s="47" t="s">
        <v>277</v>
      </c>
      <c r="C1359" s="47" t="s">
        <v>252</v>
      </c>
      <c r="D1359" s="47" t="s">
        <v>396</v>
      </c>
      <c r="E1359">
        <v>33.821914608536432</v>
      </c>
      <c r="F1359">
        <v>30.95460436285402</v>
      </c>
      <c r="G1359">
        <v>34.411755942933723</v>
      </c>
      <c r="H1359">
        <v>40.358565223844629</v>
      </c>
      <c r="I1359">
        <v>39.043821619405357</v>
      </c>
    </row>
    <row r="1360" spans="1:9" x14ac:dyDescent="0.55000000000000004">
      <c r="A1360" s="47" t="str">
        <f t="shared" si="21"/>
        <v>n10</v>
      </c>
      <c r="B1360" s="47" t="s">
        <v>277</v>
      </c>
      <c r="C1360" s="47" t="s">
        <v>252</v>
      </c>
      <c r="D1360" s="47" t="s">
        <v>397</v>
      </c>
      <c r="E1360">
        <v>34.01793781081367</v>
      </c>
      <c r="F1360">
        <v>33.844663615843125</v>
      </c>
      <c r="G1360">
        <v>40.208796286107301</v>
      </c>
      <c r="H1360">
        <v>42.34403009675637</v>
      </c>
      <c r="I1360">
        <v>40.029375198391712</v>
      </c>
    </row>
    <row r="1361" spans="1:9" x14ac:dyDescent="0.55000000000000004">
      <c r="A1361" s="47" t="str">
        <f t="shared" si="21"/>
        <v>n10</v>
      </c>
      <c r="B1361" s="47" t="s">
        <v>277</v>
      </c>
      <c r="C1361" s="47" t="s">
        <v>253</v>
      </c>
      <c r="D1361" s="47" t="s">
        <v>396</v>
      </c>
      <c r="E1361">
        <v>31.307871874228475</v>
      </c>
      <c r="F1361">
        <v>29.787128478467888</v>
      </c>
      <c r="G1361">
        <v>32.861560271399853</v>
      </c>
      <c r="H1361">
        <v>40.129959101917493</v>
      </c>
      <c r="I1361">
        <v>36.490828145757654</v>
      </c>
    </row>
    <row r="1362" spans="1:9" x14ac:dyDescent="0.55000000000000004">
      <c r="A1362" s="47" t="str">
        <f t="shared" si="21"/>
        <v>n10</v>
      </c>
      <c r="B1362" s="47" t="s">
        <v>277</v>
      </c>
      <c r="C1362" s="47" t="s">
        <v>253</v>
      </c>
      <c r="D1362" s="47" t="s">
        <v>397</v>
      </c>
      <c r="E1362">
        <v>31.453886575788573</v>
      </c>
      <c r="F1362">
        <v>32.67383197545233</v>
      </c>
      <c r="G1362">
        <v>37.019008668394882</v>
      </c>
      <c r="H1362">
        <v>41.578428188081219</v>
      </c>
      <c r="I1362">
        <v>36.817997869126138</v>
      </c>
    </row>
    <row r="1363" spans="1:9" x14ac:dyDescent="0.55000000000000004">
      <c r="A1363" s="47" t="str">
        <f t="shared" si="21"/>
        <v>n10</v>
      </c>
      <c r="B1363" s="47" t="s">
        <v>278</v>
      </c>
      <c r="C1363" s="47" t="s">
        <v>250</v>
      </c>
      <c r="D1363" s="47" t="s">
        <v>396</v>
      </c>
      <c r="E1363">
        <v>30.213028481700938</v>
      </c>
      <c r="F1363">
        <v>28.732729993298776</v>
      </c>
      <c r="G1363">
        <v>31.562614553133713</v>
      </c>
      <c r="H1363">
        <v>38.798724417757086</v>
      </c>
      <c r="I1363">
        <v>35.729943127711351</v>
      </c>
    </row>
    <row r="1364" spans="1:9" x14ac:dyDescent="0.55000000000000004">
      <c r="A1364" s="47" t="str">
        <f t="shared" si="21"/>
        <v>n10</v>
      </c>
      <c r="B1364" s="47" t="s">
        <v>278</v>
      </c>
      <c r="C1364" s="47" t="s">
        <v>250</v>
      </c>
      <c r="D1364" s="47" t="s">
        <v>397</v>
      </c>
      <c r="E1364">
        <v>30.132916791775909</v>
      </c>
      <c r="F1364">
        <v>32.016287147303636</v>
      </c>
      <c r="G1364">
        <v>35.399059729070409</v>
      </c>
      <c r="H1364">
        <v>40.234772639481619</v>
      </c>
      <c r="I1364">
        <v>36.061214201515028</v>
      </c>
    </row>
    <row r="1365" spans="1:9" x14ac:dyDescent="0.55000000000000004">
      <c r="A1365" s="47" t="str">
        <f t="shared" si="21"/>
        <v>n10</v>
      </c>
      <c r="B1365" s="47" t="s">
        <v>278</v>
      </c>
      <c r="C1365" s="47" t="s">
        <v>251</v>
      </c>
      <c r="D1365" s="47" t="s">
        <v>396</v>
      </c>
      <c r="E1365">
        <v>31.739389132837211</v>
      </c>
      <c r="F1365">
        <v>29.519625273339685</v>
      </c>
      <c r="G1365">
        <v>32.894764066412733</v>
      </c>
      <c r="H1365">
        <v>38.940175848528668</v>
      </c>
      <c r="I1365">
        <v>37.646552657567099</v>
      </c>
    </row>
    <row r="1366" spans="1:9" x14ac:dyDescent="0.55000000000000004">
      <c r="A1366" s="47" t="str">
        <f t="shared" si="21"/>
        <v>n10</v>
      </c>
      <c r="B1366" s="47" t="s">
        <v>278</v>
      </c>
      <c r="C1366" s="47" t="s">
        <v>251</v>
      </c>
      <c r="D1366" s="47" t="s">
        <v>397</v>
      </c>
      <c r="E1366">
        <v>32.189157032177668</v>
      </c>
      <c r="F1366">
        <v>32.594645250943465</v>
      </c>
      <c r="G1366">
        <v>37.767161400909956</v>
      </c>
      <c r="H1366">
        <v>40.679137205939412</v>
      </c>
      <c r="I1366">
        <v>38.121928295653603</v>
      </c>
    </row>
    <row r="1367" spans="1:9" x14ac:dyDescent="0.55000000000000004">
      <c r="A1367" s="47" t="str">
        <f t="shared" si="21"/>
        <v>n10</v>
      </c>
      <c r="B1367" s="47" t="s">
        <v>278</v>
      </c>
      <c r="C1367" s="47" t="s">
        <v>252</v>
      </c>
      <c r="D1367" s="47" t="s">
        <v>396</v>
      </c>
      <c r="E1367">
        <v>33.598685684348517</v>
      </c>
      <c r="F1367">
        <v>30.740272585793395</v>
      </c>
      <c r="G1367">
        <v>34.181407339611326</v>
      </c>
      <c r="H1367">
        <v>40.095171342832629</v>
      </c>
      <c r="I1367">
        <v>38.735984575412374</v>
      </c>
    </row>
    <row r="1368" spans="1:9" x14ac:dyDescent="0.55000000000000004">
      <c r="A1368" s="47" t="str">
        <f t="shared" si="21"/>
        <v>n10</v>
      </c>
      <c r="B1368" s="47" t="s">
        <v>278</v>
      </c>
      <c r="C1368" s="47" t="s">
        <v>252</v>
      </c>
      <c r="D1368" s="47" t="s">
        <v>397</v>
      </c>
      <c r="E1368">
        <v>33.786476608883255</v>
      </c>
      <c r="F1368">
        <v>33.634129850456738</v>
      </c>
      <c r="G1368">
        <v>39.94001950710684</v>
      </c>
      <c r="H1368">
        <v>42.086985484193335</v>
      </c>
      <c r="I1368">
        <v>39.75114724367792</v>
      </c>
    </row>
    <row r="1369" spans="1:9" x14ac:dyDescent="0.55000000000000004">
      <c r="A1369" s="47" t="str">
        <f t="shared" si="21"/>
        <v>n10</v>
      </c>
      <c r="B1369" s="47" t="s">
        <v>278</v>
      </c>
      <c r="C1369" s="47" t="s">
        <v>253</v>
      </c>
      <c r="D1369" s="47" t="s">
        <v>396</v>
      </c>
      <c r="E1369">
        <v>31.119226528056998</v>
      </c>
      <c r="F1369">
        <v>29.607646360173533</v>
      </c>
      <c r="G1369">
        <v>32.663553187493392</v>
      </c>
      <c r="H1369">
        <v>39.888156335602353</v>
      </c>
      <c r="I1369">
        <v>36.270952935609408</v>
      </c>
    </row>
    <row r="1370" spans="1:9" x14ac:dyDescent="0.55000000000000004">
      <c r="A1370" s="47" t="str">
        <f t="shared" si="21"/>
        <v>n10</v>
      </c>
      <c r="B1370" s="47" t="s">
        <v>278</v>
      </c>
      <c r="C1370" s="47" t="s">
        <v>253</v>
      </c>
      <c r="D1370" s="47" t="s">
        <v>397</v>
      </c>
      <c r="E1370">
        <v>31.245224317532539</v>
      </c>
      <c r="F1370">
        <v>32.411580299262866</v>
      </c>
      <c r="G1370">
        <v>36.676179454731432</v>
      </c>
      <c r="H1370">
        <v>41.278230216085312</v>
      </c>
      <c r="I1370">
        <v>36.57800880859169</v>
      </c>
    </row>
    <row r="1371" spans="1:9" x14ac:dyDescent="0.55000000000000004">
      <c r="A1371" s="47" t="str">
        <f t="shared" si="21"/>
        <v>n10</v>
      </c>
      <c r="B1371" s="47" t="s">
        <v>279</v>
      </c>
      <c r="C1371" s="47" t="s">
        <v>250</v>
      </c>
      <c r="D1371" s="47" t="s">
        <v>396</v>
      </c>
      <c r="E1371">
        <v>30.015787913389534</v>
      </c>
      <c r="F1371">
        <v>28.545153299474485</v>
      </c>
      <c r="G1371">
        <v>31.356563443903646</v>
      </c>
      <c r="H1371">
        <v>38.545433607848679</v>
      </c>
      <c r="I1371">
        <v>35.496686329488952</v>
      </c>
    </row>
    <row r="1372" spans="1:9" x14ac:dyDescent="0.55000000000000004">
      <c r="A1372" s="47" t="str">
        <f t="shared" si="21"/>
        <v>n10</v>
      </c>
      <c r="B1372" s="47" t="s">
        <v>279</v>
      </c>
      <c r="C1372" s="47" t="s">
        <v>250</v>
      </c>
      <c r="D1372" s="47" t="s">
        <v>397</v>
      </c>
      <c r="E1372">
        <v>29.964357416126848</v>
      </c>
      <c r="F1372">
        <v>31.82488633757157</v>
      </c>
      <c r="G1372">
        <v>35.19425571914789</v>
      </c>
      <c r="H1372">
        <v>39.975008567386567</v>
      </c>
      <c r="I1372">
        <v>35.845674397477048</v>
      </c>
    </row>
    <row r="1373" spans="1:9" x14ac:dyDescent="0.55000000000000004">
      <c r="A1373" s="47" t="str">
        <f t="shared" si="21"/>
        <v>n10</v>
      </c>
      <c r="B1373" s="47" t="s">
        <v>279</v>
      </c>
      <c r="C1373" s="47" t="s">
        <v>251</v>
      </c>
      <c r="D1373" s="47" t="s">
        <v>396</v>
      </c>
      <c r="E1373">
        <v>31.53218398111899</v>
      </c>
      <c r="F1373">
        <v>29.326911468804006</v>
      </c>
      <c r="G1373">
        <v>32.680016247839738</v>
      </c>
      <c r="H1373">
        <v>38.685961597244273</v>
      </c>
      <c r="I1373">
        <v>37.400783603146053</v>
      </c>
    </row>
    <row r="1374" spans="1:9" x14ac:dyDescent="0.55000000000000004">
      <c r="A1374" s="47" t="str">
        <f t="shared" si="21"/>
        <v>n10</v>
      </c>
      <c r="B1374" s="47" t="s">
        <v>279</v>
      </c>
      <c r="C1374" s="47" t="s">
        <v>251</v>
      </c>
      <c r="D1374" s="47" t="s">
        <v>397</v>
      </c>
      <c r="E1374">
        <v>32.0046490753477</v>
      </c>
      <c r="F1374">
        <v>32.393954562127469</v>
      </c>
      <c r="G1374">
        <v>37.558466001128636</v>
      </c>
      <c r="H1374">
        <v>40.421039554897199</v>
      </c>
      <c r="I1374">
        <v>37.911383242220111</v>
      </c>
    </row>
    <row r="1375" spans="1:9" x14ac:dyDescent="0.55000000000000004">
      <c r="A1375" s="47" t="str">
        <f t="shared" si="21"/>
        <v>n10</v>
      </c>
      <c r="B1375" s="47" t="s">
        <v>279</v>
      </c>
      <c r="C1375" s="47" t="s">
        <v>252</v>
      </c>
      <c r="D1375" s="47" t="s">
        <v>396</v>
      </c>
      <c r="E1375">
        <v>33.379342434369093</v>
      </c>
      <c r="F1375">
        <v>30.539589994885908</v>
      </c>
      <c r="G1375">
        <v>33.958259891369522</v>
      </c>
      <c r="H1375">
        <v>39.833416901797584</v>
      </c>
      <c r="I1375">
        <v>38.483103351791115</v>
      </c>
    </row>
    <row r="1376" spans="1:9" x14ac:dyDescent="0.55000000000000004">
      <c r="A1376" s="47" t="str">
        <f t="shared" si="21"/>
        <v>n10</v>
      </c>
      <c r="B1376" s="47" t="s">
        <v>279</v>
      </c>
      <c r="C1376" s="47" t="s">
        <v>252</v>
      </c>
      <c r="D1376" s="47" t="s">
        <v>397</v>
      </c>
      <c r="E1376">
        <v>33.529506127805405</v>
      </c>
      <c r="F1376">
        <v>33.407401694706024</v>
      </c>
      <c r="G1376">
        <v>39.633699840757593</v>
      </c>
      <c r="H1376">
        <v>41.801036683948794</v>
      </c>
      <c r="I1376">
        <v>39.432689837054291</v>
      </c>
    </row>
    <row r="1377" spans="1:9" x14ac:dyDescent="0.55000000000000004">
      <c r="A1377" s="47" t="str">
        <f t="shared" si="21"/>
        <v>n10</v>
      </c>
      <c r="B1377" s="47" t="s">
        <v>279</v>
      </c>
      <c r="C1377" s="47" t="s">
        <v>253</v>
      </c>
      <c r="D1377" s="47" t="s">
        <v>396</v>
      </c>
      <c r="E1377">
        <v>30.916070001410787</v>
      </c>
      <c r="F1377">
        <v>29.414357925087295</v>
      </c>
      <c r="G1377">
        <v>32.45031478944027</v>
      </c>
      <c r="H1377">
        <v>39.627753356493727</v>
      </c>
      <c r="I1377">
        <v>36.034164247757445</v>
      </c>
    </row>
    <row r="1378" spans="1:9" x14ac:dyDescent="0.55000000000000004">
      <c r="A1378" s="47" t="str">
        <f t="shared" si="21"/>
        <v>n10</v>
      </c>
      <c r="B1378" s="47" t="s">
        <v>279</v>
      </c>
      <c r="C1378" s="47" t="s">
        <v>253</v>
      </c>
      <c r="D1378" s="47" t="s">
        <v>397</v>
      </c>
      <c r="E1378">
        <v>31.019087124231419</v>
      </c>
      <c r="F1378">
        <v>32.171928854971263</v>
      </c>
      <c r="G1378">
        <v>36.412120543328754</v>
      </c>
      <c r="H1378">
        <v>41.008246422483225</v>
      </c>
      <c r="I1378">
        <v>36.338842354130662</v>
      </c>
    </row>
    <row r="1379" spans="1:9" x14ac:dyDescent="0.55000000000000004">
      <c r="A1379" s="47" t="str">
        <f t="shared" si="21"/>
        <v>n10</v>
      </c>
      <c r="B1379" s="47" t="s">
        <v>280</v>
      </c>
      <c r="C1379" s="47" t="s">
        <v>250</v>
      </c>
      <c r="D1379" s="47" t="s">
        <v>396</v>
      </c>
      <c r="E1379">
        <v>30.036920831422897</v>
      </c>
      <c r="F1379">
        <v>28.565250802384227</v>
      </c>
      <c r="G1379">
        <v>31.37864034846401</v>
      </c>
      <c r="H1379">
        <v>38.572571908910291</v>
      </c>
      <c r="I1379">
        <v>35.521678129298493</v>
      </c>
    </row>
    <row r="1380" spans="1:9" x14ac:dyDescent="0.55000000000000004">
      <c r="A1380" s="47" t="str">
        <f t="shared" si="21"/>
        <v>n10</v>
      </c>
      <c r="B1380" s="47" t="s">
        <v>280</v>
      </c>
      <c r="C1380" s="47" t="s">
        <v>250</v>
      </c>
      <c r="D1380" s="47" t="s">
        <v>397</v>
      </c>
      <c r="E1380">
        <v>29.995248881756584</v>
      </c>
      <c r="F1380">
        <v>31.852666269295433</v>
      </c>
      <c r="G1380">
        <v>35.226935314076115</v>
      </c>
      <c r="H1380">
        <v>40.013794701716847</v>
      </c>
      <c r="I1380">
        <v>35.903698537877638</v>
      </c>
    </row>
    <row r="1381" spans="1:9" x14ac:dyDescent="0.55000000000000004">
      <c r="A1381" s="47" t="str">
        <f t="shared" si="21"/>
        <v>n10</v>
      </c>
      <c r="B1381" s="47" t="s">
        <v>280</v>
      </c>
      <c r="C1381" s="47" t="s">
        <v>251</v>
      </c>
      <c r="D1381" s="47" t="s">
        <v>396</v>
      </c>
      <c r="E1381">
        <v>31.554384533088797</v>
      </c>
      <c r="F1381">
        <v>29.347559376432834</v>
      </c>
      <c r="G1381">
        <v>32.703024942686845</v>
      </c>
      <c r="H1381">
        <v>38.713198838453316</v>
      </c>
      <c r="I1381">
        <v>37.427116001834023</v>
      </c>
    </row>
    <row r="1382" spans="1:9" x14ac:dyDescent="0.55000000000000004">
      <c r="A1382" s="47" t="str">
        <f t="shared" si="21"/>
        <v>n10</v>
      </c>
      <c r="B1382" s="47" t="s">
        <v>280</v>
      </c>
      <c r="C1382" s="47" t="s">
        <v>251</v>
      </c>
      <c r="D1382" s="47" t="s">
        <v>397</v>
      </c>
      <c r="E1382">
        <v>32.061957389576648</v>
      </c>
      <c r="F1382">
        <v>32.435974140302619</v>
      </c>
      <c r="G1382">
        <v>37.62626057771665</v>
      </c>
      <c r="H1382">
        <v>40.447112211523766</v>
      </c>
      <c r="I1382">
        <v>37.953304600336239</v>
      </c>
    </row>
    <row r="1383" spans="1:9" x14ac:dyDescent="0.55000000000000004">
      <c r="A1383" s="47" t="str">
        <f t="shared" si="21"/>
        <v>n10</v>
      </c>
      <c r="B1383" s="47" t="s">
        <v>280</v>
      </c>
      <c r="C1383" s="47" t="s">
        <v>252</v>
      </c>
      <c r="D1383" s="47" t="s">
        <v>396</v>
      </c>
      <c r="E1383">
        <v>33.402843496866879</v>
      </c>
      <c r="F1383">
        <v>30.561091701054565</v>
      </c>
      <c r="G1383">
        <v>33.98216854653829</v>
      </c>
      <c r="H1383">
        <v>39.861462020479905</v>
      </c>
      <c r="I1383">
        <v>38.510197768607682</v>
      </c>
    </row>
    <row r="1384" spans="1:9" x14ac:dyDescent="0.55000000000000004">
      <c r="A1384" s="47" t="str">
        <f t="shared" si="21"/>
        <v>n10</v>
      </c>
      <c r="B1384" s="47" t="s">
        <v>280</v>
      </c>
      <c r="C1384" s="47" t="s">
        <v>252</v>
      </c>
      <c r="D1384" s="47" t="s">
        <v>397</v>
      </c>
      <c r="E1384">
        <v>33.504480635793982</v>
      </c>
      <c r="F1384">
        <v>33.403709491059153</v>
      </c>
      <c r="G1384">
        <v>39.602446290692342</v>
      </c>
      <c r="H1384">
        <v>41.821025156655978</v>
      </c>
      <c r="I1384">
        <v>39.414195445514295</v>
      </c>
    </row>
    <row r="1385" spans="1:9" x14ac:dyDescent="0.55000000000000004">
      <c r="A1385" s="47" t="str">
        <f t="shared" si="21"/>
        <v>n10</v>
      </c>
      <c r="B1385" s="47" t="s">
        <v>280</v>
      </c>
      <c r="C1385" s="47" t="s">
        <v>253</v>
      </c>
      <c r="D1385" s="47" t="s">
        <v>396</v>
      </c>
      <c r="E1385">
        <v>30.937836772122882</v>
      </c>
      <c r="F1385">
        <v>29.435067400275102</v>
      </c>
      <c r="G1385">
        <v>32.473161760660247</v>
      </c>
      <c r="H1385">
        <v>39.655653675683936</v>
      </c>
      <c r="I1385">
        <v>36.05953446431301</v>
      </c>
    </row>
    <row r="1386" spans="1:9" x14ac:dyDescent="0.55000000000000004">
      <c r="A1386" s="47" t="str">
        <f t="shared" si="21"/>
        <v>n10</v>
      </c>
      <c r="B1386" s="47" t="s">
        <v>280</v>
      </c>
      <c r="C1386" s="47" t="s">
        <v>253</v>
      </c>
      <c r="D1386" s="47" t="s">
        <v>397</v>
      </c>
      <c r="E1386">
        <v>31.040219593458666</v>
      </c>
      <c r="F1386">
        <v>32.181488399816601</v>
      </c>
      <c r="G1386">
        <v>36.439560788629073</v>
      </c>
      <c r="H1386">
        <v>41.038587498089569</v>
      </c>
      <c r="I1386">
        <v>36.36463010851292</v>
      </c>
    </row>
    <row r="1387" spans="1:9" x14ac:dyDescent="0.55000000000000004">
      <c r="A1387" s="47" t="str">
        <f t="shared" si="21"/>
        <v>n10</v>
      </c>
      <c r="B1387" s="47" t="s">
        <v>281</v>
      </c>
      <c r="C1387" s="47" t="s">
        <v>250</v>
      </c>
      <c r="D1387" s="47" t="s">
        <v>396</v>
      </c>
      <c r="E1387">
        <v>30.339825989901129</v>
      </c>
      <c r="F1387">
        <v>28.853315010757239</v>
      </c>
      <c r="G1387">
        <v>31.695075980495897</v>
      </c>
      <c r="H1387">
        <v>38.961554224126786</v>
      </c>
      <c r="I1387">
        <v>35.879893926568627</v>
      </c>
    </row>
    <row r="1388" spans="1:9" x14ac:dyDescent="0.55000000000000004">
      <c r="A1388" s="47" t="str">
        <f t="shared" si="21"/>
        <v>n10</v>
      </c>
      <c r="B1388" s="47" t="s">
        <v>281</v>
      </c>
      <c r="C1388" s="47" t="s">
        <v>250</v>
      </c>
      <c r="D1388" s="47" t="s">
        <v>397</v>
      </c>
      <c r="E1388">
        <v>30.324499063787101</v>
      </c>
      <c r="F1388">
        <v>32.21876860135319</v>
      </c>
      <c r="G1388">
        <v>35.61983093308762</v>
      </c>
      <c r="H1388">
        <v>40.428679846537896</v>
      </c>
      <c r="I1388">
        <v>36.294406197952796</v>
      </c>
    </row>
    <row r="1389" spans="1:9" x14ac:dyDescent="0.55000000000000004">
      <c r="A1389" s="47" t="str">
        <f t="shared" si="21"/>
        <v>n10</v>
      </c>
      <c r="B1389" s="47" t="s">
        <v>281</v>
      </c>
      <c r="C1389" s="47" t="s">
        <v>251</v>
      </c>
      <c r="D1389" s="47" t="s">
        <v>396</v>
      </c>
      <c r="E1389">
        <v>31.872592444656057</v>
      </c>
      <c r="F1389">
        <v>29.643512719112614</v>
      </c>
      <c r="G1389">
        <v>33.032816235495361</v>
      </c>
      <c r="H1389">
        <v>39.103599295782928</v>
      </c>
      <c r="I1389">
        <v>37.804547049694918</v>
      </c>
    </row>
    <row r="1390" spans="1:9" x14ac:dyDescent="0.55000000000000004">
      <c r="A1390" s="47" t="str">
        <f t="shared" si="21"/>
        <v>n10</v>
      </c>
      <c r="B1390" s="47" t="s">
        <v>281</v>
      </c>
      <c r="C1390" s="47" t="s">
        <v>251</v>
      </c>
      <c r="D1390" s="47" t="s">
        <v>397</v>
      </c>
      <c r="E1390">
        <v>32.406214042605725</v>
      </c>
      <c r="F1390">
        <v>32.781361899975316</v>
      </c>
      <c r="G1390">
        <v>38.042363994991717</v>
      </c>
      <c r="H1390">
        <v>40.854218407223229</v>
      </c>
      <c r="I1390">
        <v>38.353764363559414</v>
      </c>
    </row>
    <row r="1391" spans="1:9" x14ac:dyDescent="0.55000000000000004">
      <c r="A1391" s="47" t="str">
        <f t="shared" si="21"/>
        <v>n10</v>
      </c>
      <c r="B1391" s="47" t="s">
        <v>281</v>
      </c>
      <c r="C1391" s="47" t="s">
        <v>252</v>
      </c>
      <c r="D1391" s="47" t="s">
        <v>396</v>
      </c>
      <c r="E1391">
        <v>33.73969205933529</v>
      </c>
      <c r="F1391">
        <v>30.869282822805353</v>
      </c>
      <c r="G1391">
        <v>34.324859270623925</v>
      </c>
      <c r="H1391">
        <v>40.263442054926585</v>
      </c>
      <c r="I1391">
        <v>38.89855107631174</v>
      </c>
    </row>
    <row r="1392" spans="1:9" x14ac:dyDescent="0.55000000000000004">
      <c r="A1392" s="47" t="str">
        <f t="shared" si="21"/>
        <v>n10</v>
      </c>
      <c r="B1392" s="47" t="s">
        <v>281</v>
      </c>
      <c r="C1392" s="47" t="s">
        <v>252</v>
      </c>
      <c r="D1392" s="47" t="s">
        <v>397</v>
      </c>
      <c r="E1392">
        <v>33.80685870630974</v>
      </c>
      <c r="F1392">
        <v>33.73023715656192</v>
      </c>
      <c r="G1392">
        <v>39.936524961732445</v>
      </c>
      <c r="H1392">
        <v>42.218387830799799</v>
      </c>
      <c r="I1392">
        <v>39.733845974558832</v>
      </c>
    </row>
    <row r="1393" spans="1:9" x14ac:dyDescent="0.55000000000000004">
      <c r="A1393" s="47" t="str">
        <f t="shared" si="21"/>
        <v>n10</v>
      </c>
      <c r="B1393" s="47" t="s">
        <v>281</v>
      </c>
      <c r="C1393" s="47" t="s">
        <v>253</v>
      </c>
      <c r="D1393" s="47" t="s">
        <v>396</v>
      </c>
      <c r="E1393">
        <v>31.249827152329566</v>
      </c>
      <c r="F1393">
        <v>29.731903211300391</v>
      </c>
      <c r="G1393">
        <v>32.800635014813246</v>
      </c>
      <c r="H1393">
        <v>40.055558250743609</v>
      </c>
      <c r="I1393">
        <v>36.423174234942806</v>
      </c>
    </row>
    <row r="1394" spans="1:9" x14ac:dyDescent="0.55000000000000004">
      <c r="A1394" s="47" t="str">
        <f t="shared" si="21"/>
        <v>n10</v>
      </c>
      <c r="B1394" s="47" t="s">
        <v>281</v>
      </c>
      <c r="C1394" s="47" t="s">
        <v>253</v>
      </c>
      <c r="D1394" s="47" t="s">
        <v>397</v>
      </c>
      <c r="E1394">
        <v>31.346115507471289</v>
      </c>
      <c r="F1394">
        <v>32.467512041935592</v>
      </c>
      <c r="G1394">
        <v>36.811253624484188</v>
      </c>
      <c r="H1394">
        <v>41.473806325609289</v>
      </c>
      <c r="I1394">
        <v>36.763188691378922</v>
      </c>
    </row>
    <row r="1395" spans="1:9" x14ac:dyDescent="0.55000000000000004">
      <c r="A1395" s="47" t="str">
        <f t="shared" si="21"/>
        <v>n10</v>
      </c>
      <c r="B1395" s="47" t="s">
        <v>282</v>
      </c>
      <c r="C1395" s="47" t="s">
        <v>250</v>
      </c>
      <c r="D1395" s="47" t="s">
        <v>396</v>
      </c>
      <c r="E1395">
        <v>30.649775454390479</v>
      </c>
      <c r="F1395">
        <v>29.148078386766834</v>
      </c>
      <c r="G1395">
        <v>32.018870580714562</v>
      </c>
      <c r="H1395">
        <v>39.359582639697152</v>
      </c>
      <c r="I1395">
        <v>36.246440323775261</v>
      </c>
    </row>
    <row r="1396" spans="1:9" x14ac:dyDescent="0.55000000000000004">
      <c r="A1396" s="47" t="str">
        <f t="shared" si="21"/>
        <v>n10</v>
      </c>
      <c r="B1396" s="47" t="s">
        <v>282</v>
      </c>
      <c r="C1396" s="47" t="s">
        <v>250</v>
      </c>
      <c r="D1396" s="47" t="s">
        <v>397</v>
      </c>
      <c r="E1396">
        <v>30.667458100357795</v>
      </c>
      <c r="F1396">
        <v>32.580264751084549</v>
      </c>
      <c r="G1396">
        <v>36.013203060522699</v>
      </c>
      <c r="H1396">
        <v>40.854231713771227</v>
      </c>
      <c r="I1396">
        <v>36.705159670248499</v>
      </c>
    </row>
    <row r="1397" spans="1:9" x14ac:dyDescent="0.55000000000000004">
      <c r="A1397" s="47" t="str">
        <f t="shared" si="21"/>
        <v>n10</v>
      </c>
      <c r="B1397" s="47" t="s">
        <v>282</v>
      </c>
      <c r="C1397" s="47" t="s">
        <v>251</v>
      </c>
      <c r="D1397" s="47" t="s">
        <v>396</v>
      </c>
      <c r="E1397">
        <v>32.198200540213264</v>
      </c>
      <c r="F1397">
        <v>29.946348697668675</v>
      </c>
      <c r="G1397">
        <v>33.370277093252923</v>
      </c>
      <c r="H1397">
        <v>39.503078833515559</v>
      </c>
      <c r="I1397">
        <v>38.190755563785139</v>
      </c>
    </row>
    <row r="1398" spans="1:9" x14ac:dyDescent="0.55000000000000004">
      <c r="A1398" s="47" t="str">
        <f t="shared" si="21"/>
        <v>n10</v>
      </c>
      <c r="B1398" s="47" t="s">
        <v>282</v>
      </c>
      <c r="C1398" s="47" t="s">
        <v>251</v>
      </c>
      <c r="D1398" s="47" t="s">
        <v>397</v>
      </c>
      <c r="E1398">
        <v>32.747460643788443</v>
      </c>
      <c r="F1398">
        <v>33.106800894085282</v>
      </c>
      <c r="G1398">
        <v>38.466536807745214</v>
      </c>
      <c r="H1398">
        <v>41.271868598267091</v>
      </c>
      <c r="I1398">
        <v>38.764024200848823</v>
      </c>
    </row>
    <row r="1399" spans="1:9" x14ac:dyDescent="0.55000000000000004">
      <c r="A1399" s="47" t="str">
        <f t="shared" si="21"/>
        <v>n10</v>
      </c>
      <c r="B1399" s="47" t="s">
        <v>282</v>
      </c>
      <c r="C1399" s="47" t="s">
        <v>252</v>
      </c>
      <c r="D1399" s="47" t="s">
        <v>396</v>
      </c>
      <c r="E1399">
        <v>34.084374309302959</v>
      </c>
      <c r="F1399">
        <v>31.184641179945686</v>
      </c>
      <c r="G1399">
        <v>34.675519546432483</v>
      </c>
      <c r="H1399">
        <v>40.674770462267368</v>
      </c>
      <c r="I1399">
        <v>39.29593585628799</v>
      </c>
    </row>
    <row r="1400" spans="1:9" x14ac:dyDescent="0.55000000000000004">
      <c r="A1400" s="47" t="str">
        <f t="shared" si="21"/>
        <v>n10</v>
      </c>
      <c r="B1400" s="47" t="s">
        <v>282</v>
      </c>
      <c r="C1400" s="47" t="s">
        <v>252</v>
      </c>
      <c r="D1400" s="47" t="s">
        <v>397</v>
      </c>
      <c r="E1400">
        <v>34.097998838747223</v>
      </c>
      <c r="F1400">
        <v>34.052671126512188</v>
      </c>
      <c r="G1400">
        <v>40.29012265492188</v>
      </c>
      <c r="H1400">
        <v>42.638866462690601</v>
      </c>
      <c r="I1400">
        <v>40.091721423364959</v>
      </c>
    </row>
    <row r="1401" spans="1:9" x14ac:dyDescent="0.55000000000000004">
      <c r="A1401" s="47" t="str">
        <f t="shared" si="21"/>
        <v>n10</v>
      </c>
      <c r="B1401" s="47" t="s">
        <v>282</v>
      </c>
      <c r="C1401" s="47" t="s">
        <v>253</v>
      </c>
      <c r="D1401" s="47" t="s">
        <v>396</v>
      </c>
      <c r="E1401">
        <v>31.577215997866183</v>
      </c>
      <c r="F1401">
        <v>30.116246093887774</v>
      </c>
      <c r="G1401">
        <v>33.254521663933261</v>
      </c>
      <c r="H1401">
        <v>40.471406392915512</v>
      </c>
      <c r="I1401">
        <v>36.789381786465867</v>
      </c>
    </row>
    <row r="1402" spans="1:9" x14ac:dyDescent="0.55000000000000004">
      <c r="A1402" s="47" t="str">
        <f t="shared" si="21"/>
        <v>n10</v>
      </c>
      <c r="B1402" s="47" t="s">
        <v>282</v>
      </c>
      <c r="C1402" s="47" t="s">
        <v>253</v>
      </c>
      <c r="D1402" s="47" t="s">
        <v>397</v>
      </c>
      <c r="E1402">
        <v>31.677317413207305</v>
      </c>
      <c r="F1402">
        <v>32.807258184319117</v>
      </c>
      <c r="G1402">
        <v>37.179711638980002</v>
      </c>
      <c r="H1402">
        <v>41.901425698632714</v>
      </c>
      <c r="I1402">
        <v>37.134344283379775</v>
      </c>
    </row>
    <row r="1403" spans="1:9" x14ac:dyDescent="0.55000000000000004">
      <c r="A1403" s="47" t="str">
        <f t="shared" si="21"/>
        <v>n10</v>
      </c>
      <c r="B1403" s="47" t="s">
        <v>283</v>
      </c>
      <c r="C1403" s="47" t="s">
        <v>250</v>
      </c>
      <c r="D1403" s="47" t="s">
        <v>396</v>
      </c>
      <c r="E1403">
        <v>30.999382176391293</v>
      </c>
      <c r="F1403">
        <v>29.468882988572638</v>
      </c>
      <c r="G1403">
        <v>32.374721999582647</v>
      </c>
      <c r="H1403">
        <v>39.777831628144391</v>
      </c>
      <c r="I1403">
        <v>36.636576196620389</v>
      </c>
    </row>
    <row r="1404" spans="1:9" x14ac:dyDescent="0.55000000000000004">
      <c r="A1404" s="47" t="str">
        <f t="shared" si="21"/>
        <v>n10</v>
      </c>
      <c r="B1404" s="47" t="s">
        <v>283</v>
      </c>
      <c r="C1404" s="47" t="s">
        <v>250</v>
      </c>
      <c r="D1404" s="47" t="s">
        <v>397</v>
      </c>
      <c r="E1404">
        <v>31.060105537332912</v>
      </c>
      <c r="F1404">
        <v>32.982217497266603</v>
      </c>
      <c r="G1404">
        <v>36.471753834162172</v>
      </c>
      <c r="H1404">
        <v>41.356851844014152</v>
      </c>
      <c r="I1404">
        <v>37.164200300967565</v>
      </c>
    </row>
    <row r="1405" spans="1:9" x14ac:dyDescent="0.55000000000000004">
      <c r="A1405" s="47" t="str">
        <f t="shared" si="21"/>
        <v>n10</v>
      </c>
      <c r="B1405" s="47" t="s">
        <v>283</v>
      </c>
      <c r="C1405" s="47" t="s">
        <v>251</v>
      </c>
      <c r="D1405" s="47" t="s">
        <v>396</v>
      </c>
      <c r="E1405">
        <v>32.575609923700014</v>
      </c>
      <c r="F1405">
        <v>30.297363127358654</v>
      </c>
      <c r="G1405">
        <v>33.761424905653726</v>
      </c>
      <c r="H1405">
        <v>39.966111934069296</v>
      </c>
      <c r="I1405">
        <v>38.638406341480625</v>
      </c>
    </row>
    <row r="1406" spans="1:9" x14ac:dyDescent="0.55000000000000004">
      <c r="A1406" s="47" t="str">
        <f t="shared" si="21"/>
        <v>n10</v>
      </c>
      <c r="B1406" s="47" t="s">
        <v>283</v>
      </c>
      <c r="C1406" s="47" t="s">
        <v>251</v>
      </c>
      <c r="D1406" s="47" t="s">
        <v>397</v>
      </c>
      <c r="E1406">
        <v>33.156322628998701</v>
      </c>
      <c r="F1406">
        <v>33.500022678376183</v>
      </c>
      <c r="G1406">
        <v>38.96142461397384</v>
      </c>
      <c r="H1406">
        <v>41.756866172891762</v>
      </c>
      <c r="I1406">
        <v>39.253824147944371</v>
      </c>
    </row>
    <row r="1407" spans="1:9" x14ac:dyDescent="0.55000000000000004">
      <c r="A1407" s="47" t="str">
        <f t="shared" si="21"/>
        <v>n10</v>
      </c>
      <c r="B1407" s="47" t="s">
        <v>283</v>
      </c>
      <c r="C1407" s="47" t="s">
        <v>252</v>
      </c>
      <c r="D1407" s="47" t="s">
        <v>396</v>
      </c>
      <c r="E1407">
        <v>34.391533899998826</v>
      </c>
      <c r="F1407">
        <v>31.493258813000388</v>
      </c>
      <c r="G1407">
        <v>35.037561258949665</v>
      </c>
      <c r="H1407">
        <v>41.178286956700646</v>
      </c>
      <c r="I1407">
        <v>39.711283544363326</v>
      </c>
    </row>
    <row r="1408" spans="1:9" x14ac:dyDescent="0.55000000000000004">
      <c r="A1408" s="47" t="str">
        <f t="shared" si="21"/>
        <v>n10</v>
      </c>
      <c r="B1408" s="47" t="s">
        <v>283</v>
      </c>
      <c r="C1408" s="47" t="s">
        <v>252</v>
      </c>
      <c r="D1408" s="47" t="s">
        <v>397</v>
      </c>
      <c r="E1408">
        <v>34.495493946554745</v>
      </c>
      <c r="F1408">
        <v>34.45048237223574</v>
      </c>
      <c r="G1408">
        <v>40.750936279758761</v>
      </c>
      <c r="H1408">
        <v>43.143838514442919</v>
      </c>
      <c r="I1408">
        <v>40.547512945132205</v>
      </c>
    </row>
    <row r="1409" spans="1:9" x14ac:dyDescent="0.55000000000000004">
      <c r="A1409" s="47" t="str">
        <f t="shared" si="21"/>
        <v>n10</v>
      </c>
      <c r="B1409" s="47" t="s">
        <v>283</v>
      </c>
      <c r="C1409" s="47" t="s">
        <v>253</v>
      </c>
      <c r="D1409" s="47" t="s">
        <v>396</v>
      </c>
      <c r="E1409">
        <v>31.916492464054365</v>
      </c>
      <c r="F1409">
        <v>30.476684892251264</v>
      </c>
      <c r="G1409">
        <v>33.645624576764362</v>
      </c>
      <c r="H1409">
        <v>40.946941179063941</v>
      </c>
      <c r="I1409">
        <v>37.234281989560188</v>
      </c>
    </row>
    <row r="1410" spans="1:9" x14ac:dyDescent="0.55000000000000004">
      <c r="A1410" s="47" t="str">
        <f t="shared" si="21"/>
        <v>n10</v>
      </c>
      <c r="B1410" s="47" t="s">
        <v>283</v>
      </c>
      <c r="C1410" s="47" t="s">
        <v>253</v>
      </c>
      <c r="D1410" s="47" t="s">
        <v>397</v>
      </c>
      <c r="E1410">
        <v>32.048621294630792</v>
      </c>
      <c r="F1410">
        <v>33.191806602475921</v>
      </c>
      <c r="G1410">
        <v>37.615511522590204</v>
      </c>
      <c r="H1410">
        <v>42.392570886090837</v>
      </c>
      <c r="I1410">
        <v>37.569612396101533</v>
      </c>
    </row>
    <row r="1411" spans="1:9" x14ac:dyDescent="0.55000000000000004">
      <c r="A1411" s="47" t="str">
        <f t="shared" si="21"/>
        <v>n10</v>
      </c>
      <c r="B1411" s="47" t="s">
        <v>284</v>
      </c>
      <c r="C1411" s="47" t="s">
        <v>250</v>
      </c>
      <c r="D1411" s="47" t="s">
        <v>396</v>
      </c>
      <c r="E1411">
        <v>31.437149654945394</v>
      </c>
      <c r="F1411">
        <v>29.869685174408353</v>
      </c>
      <c r="G1411">
        <v>32.838031032871299</v>
      </c>
      <c r="H1411">
        <v>40.262067893070302</v>
      </c>
      <c r="I1411">
        <v>37.16047833954471</v>
      </c>
    </row>
    <row r="1412" spans="1:9" x14ac:dyDescent="0.55000000000000004">
      <c r="A1412" s="47" t="str">
        <f t="shared" si="21"/>
        <v>n10</v>
      </c>
      <c r="B1412" s="47" t="s">
        <v>284</v>
      </c>
      <c r="C1412" s="47" t="s">
        <v>250</v>
      </c>
      <c r="D1412" s="47" t="s">
        <v>397</v>
      </c>
      <c r="E1412">
        <v>31.469348181850251</v>
      </c>
      <c r="F1412">
        <v>33.416785560610869</v>
      </c>
      <c r="G1412">
        <v>36.952299432158853</v>
      </c>
      <c r="H1412">
        <v>41.901762658860328</v>
      </c>
      <c r="I1412">
        <v>37.653869455319253</v>
      </c>
    </row>
    <row r="1413" spans="1:9" x14ac:dyDescent="0.55000000000000004">
      <c r="A1413" s="47" t="str">
        <f t="shared" ref="A1413:A1476" si="22">A1412</f>
        <v>n10</v>
      </c>
      <c r="B1413" s="47" t="s">
        <v>284</v>
      </c>
      <c r="C1413" s="47" t="s">
        <v>251</v>
      </c>
      <c r="D1413" s="47" t="s">
        <v>396</v>
      </c>
      <c r="E1413">
        <v>33.082816456812331</v>
      </c>
      <c r="F1413">
        <v>30.732342344725428</v>
      </c>
      <c r="G1413">
        <v>34.271776196522424</v>
      </c>
      <c r="H1413">
        <v>40.51499623790545</v>
      </c>
      <c r="I1413">
        <v>39.229440917480815</v>
      </c>
    </row>
    <row r="1414" spans="1:9" x14ac:dyDescent="0.55000000000000004">
      <c r="A1414" s="47" t="str">
        <f t="shared" si="22"/>
        <v>n10</v>
      </c>
      <c r="B1414" s="47" t="s">
        <v>284</v>
      </c>
      <c r="C1414" s="47" t="s">
        <v>251</v>
      </c>
      <c r="D1414" s="47" t="s">
        <v>397</v>
      </c>
      <c r="E1414">
        <v>33.593184671816033</v>
      </c>
      <c r="F1414">
        <v>33.941413254329348</v>
      </c>
      <c r="G1414">
        <v>39.474773688851272</v>
      </c>
      <c r="H1414">
        <v>42.307047508200199</v>
      </c>
      <c r="I1414">
        <v>39.771025829130366</v>
      </c>
    </row>
    <row r="1415" spans="1:9" x14ac:dyDescent="0.55000000000000004">
      <c r="A1415" s="47" t="str">
        <f t="shared" si="22"/>
        <v>n10</v>
      </c>
      <c r="B1415" s="47" t="s">
        <v>284</v>
      </c>
      <c r="C1415" s="47" t="s">
        <v>252</v>
      </c>
      <c r="D1415" s="47" t="s">
        <v>396</v>
      </c>
      <c r="E1415">
        <v>34.768057965647372</v>
      </c>
      <c r="F1415">
        <v>31.867762185659366</v>
      </c>
      <c r="G1415">
        <v>35.474106655380382</v>
      </c>
      <c r="H1415">
        <v>41.743064020268285</v>
      </c>
      <c r="I1415">
        <v>40.128031895507824</v>
      </c>
    </row>
    <row r="1416" spans="1:9" x14ac:dyDescent="0.55000000000000004">
      <c r="A1416" s="47" t="str">
        <f t="shared" si="22"/>
        <v>n10</v>
      </c>
      <c r="B1416" s="47" t="s">
        <v>284</v>
      </c>
      <c r="C1416" s="47" t="s">
        <v>252</v>
      </c>
      <c r="D1416" s="47" t="s">
        <v>397</v>
      </c>
      <c r="E1416">
        <v>34.950000681879644</v>
      </c>
      <c r="F1416">
        <v>34.904396042746804</v>
      </c>
      <c r="G1416">
        <v>41.287863654639729</v>
      </c>
      <c r="H1416">
        <v>43.712294360385144</v>
      </c>
      <c r="I1416">
        <v>41.081760048907235</v>
      </c>
    </row>
    <row r="1417" spans="1:9" x14ac:dyDescent="0.55000000000000004">
      <c r="A1417" s="47" t="str">
        <f t="shared" si="22"/>
        <v>n10</v>
      </c>
      <c r="B1417" s="47" t="s">
        <v>284</v>
      </c>
      <c r="C1417" s="47" t="s">
        <v>253</v>
      </c>
      <c r="D1417" s="47" t="s">
        <v>396</v>
      </c>
      <c r="E1417">
        <v>32.305702394808307</v>
      </c>
      <c r="F1417">
        <v>30.877139367968116</v>
      </c>
      <c r="G1417">
        <v>34.049955965858992</v>
      </c>
      <c r="H1417">
        <v>41.460856640684703</v>
      </c>
      <c r="I1417">
        <v>37.717147039114032</v>
      </c>
    </row>
    <row r="1418" spans="1:9" x14ac:dyDescent="0.55000000000000004">
      <c r="A1418" s="47" t="str">
        <f t="shared" si="22"/>
        <v>n10</v>
      </c>
      <c r="B1418" s="47" t="s">
        <v>284</v>
      </c>
      <c r="C1418" s="47" t="s">
        <v>253</v>
      </c>
      <c r="D1418" s="47" t="s">
        <v>397</v>
      </c>
      <c r="E1418">
        <v>32.476085993251743</v>
      </c>
      <c r="F1418">
        <v>33.596090836948477</v>
      </c>
      <c r="G1418">
        <v>38.052165351109224</v>
      </c>
      <c r="H1418">
        <v>42.936845084000524</v>
      </c>
      <c r="I1418">
        <v>38.048691061498488</v>
      </c>
    </row>
    <row r="1419" spans="1:9" x14ac:dyDescent="0.55000000000000004">
      <c r="A1419" s="47" t="str">
        <f t="shared" si="22"/>
        <v>n10</v>
      </c>
      <c r="B1419" s="47" t="s">
        <v>285</v>
      </c>
      <c r="C1419" s="47" t="s">
        <v>250</v>
      </c>
      <c r="D1419" s="47" t="s">
        <v>396</v>
      </c>
      <c r="E1419">
        <v>31.959406694176984</v>
      </c>
      <c r="F1419">
        <v>30.347245935174406</v>
      </c>
      <c r="G1419">
        <v>33.368276175360634</v>
      </c>
      <c r="H1419">
        <v>40.875688357493033</v>
      </c>
      <c r="I1419">
        <v>37.765113815116571</v>
      </c>
    </row>
    <row r="1420" spans="1:9" x14ac:dyDescent="0.55000000000000004">
      <c r="A1420" s="47" t="str">
        <f t="shared" si="22"/>
        <v>n10</v>
      </c>
      <c r="B1420" s="47" t="s">
        <v>285</v>
      </c>
      <c r="C1420" s="47" t="s">
        <v>250</v>
      </c>
      <c r="D1420" s="47" t="s">
        <v>397</v>
      </c>
      <c r="E1420">
        <v>31.961824166754845</v>
      </c>
      <c r="F1420">
        <v>33.930252377761327</v>
      </c>
      <c r="G1420">
        <v>37.563405306434369</v>
      </c>
      <c r="H1420">
        <v>42.588097372412093</v>
      </c>
      <c r="I1420">
        <v>38.286260039110104</v>
      </c>
    </row>
    <row r="1421" spans="1:9" x14ac:dyDescent="0.55000000000000004">
      <c r="A1421" s="47" t="str">
        <f t="shared" si="22"/>
        <v>n10</v>
      </c>
      <c r="B1421" s="47" t="s">
        <v>285</v>
      </c>
      <c r="C1421" s="47" t="s">
        <v>251</v>
      </c>
      <c r="D1421" s="47" t="s">
        <v>396</v>
      </c>
      <c r="E1421">
        <v>33.682705980554672</v>
      </c>
      <c r="F1421">
        <v>31.242409480478255</v>
      </c>
      <c r="G1421">
        <v>34.847881183648994</v>
      </c>
      <c r="H1421">
        <v>41.207892874357803</v>
      </c>
      <c r="I1421">
        <v>39.974748962484867</v>
      </c>
    </row>
    <row r="1422" spans="1:9" x14ac:dyDescent="0.55000000000000004">
      <c r="A1422" s="47" t="str">
        <f t="shared" si="22"/>
        <v>n10</v>
      </c>
      <c r="B1422" s="47" t="s">
        <v>285</v>
      </c>
      <c r="C1422" s="47" t="s">
        <v>251</v>
      </c>
      <c r="D1422" s="47" t="s">
        <v>397</v>
      </c>
      <c r="E1422">
        <v>34.105367756498431</v>
      </c>
      <c r="F1422">
        <v>34.458905653722709</v>
      </c>
      <c r="G1422">
        <v>40.076631224914479</v>
      </c>
      <c r="H1422">
        <v>42.952087694423874</v>
      </c>
      <c r="I1422">
        <v>40.377400213969132</v>
      </c>
    </row>
    <row r="1423" spans="1:9" x14ac:dyDescent="0.55000000000000004">
      <c r="A1423" s="47" t="str">
        <f t="shared" si="22"/>
        <v>n10</v>
      </c>
      <c r="B1423" s="47" t="s">
        <v>285</v>
      </c>
      <c r="C1423" s="47" t="s">
        <v>252</v>
      </c>
      <c r="D1423" s="47" t="s">
        <v>396</v>
      </c>
      <c r="E1423">
        <v>35.291513020374097</v>
      </c>
      <c r="F1423">
        <v>32.367442528127533</v>
      </c>
      <c r="G1423">
        <v>36.025316093535082</v>
      </c>
      <c r="H1423">
        <v>42.36343545068717</v>
      </c>
      <c r="I1423">
        <v>40.68014789734184</v>
      </c>
    </row>
    <row r="1424" spans="1:9" x14ac:dyDescent="0.55000000000000004">
      <c r="A1424" s="47" t="str">
        <f t="shared" si="22"/>
        <v>n10</v>
      </c>
      <c r="B1424" s="47" t="s">
        <v>285</v>
      </c>
      <c r="C1424" s="47" t="s">
        <v>252</v>
      </c>
      <c r="D1424" s="47" t="s">
        <v>397</v>
      </c>
      <c r="E1424">
        <v>35.452826913083854</v>
      </c>
      <c r="F1424">
        <v>35.422289436743903</v>
      </c>
      <c r="G1424">
        <v>41.893406383804191</v>
      </c>
      <c r="H1424">
        <v>44.371402946190287</v>
      </c>
      <c r="I1424">
        <v>41.670785972089959</v>
      </c>
    </row>
    <row r="1425" spans="1:9" x14ac:dyDescent="0.55000000000000004">
      <c r="A1425" s="47" t="str">
        <f t="shared" si="22"/>
        <v>n10</v>
      </c>
      <c r="B1425" s="47" t="s">
        <v>285</v>
      </c>
      <c r="C1425" s="47" t="s">
        <v>253</v>
      </c>
      <c r="D1425" s="47" t="s">
        <v>396</v>
      </c>
      <c r="E1425">
        <v>32.798255704863678</v>
      </c>
      <c r="F1425">
        <v>31.347911896448348</v>
      </c>
      <c r="G1425">
        <v>34.569103276549214</v>
      </c>
      <c r="H1425">
        <v>42.092995262112183</v>
      </c>
      <c r="I1425">
        <v>38.292206680069128</v>
      </c>
    </row>
    <row r="1426" spans="1:9" x14ac:dyDescent="0.55000000000000004">
      <c r="A1426" s="47" t="str">
        <f t="shared" si="22"/>
        <v>n10</v>
      </c>
      <c r="B1426" s="47" t="s">
        <v>285</v>
      </c>
      <c r="C1426" s="47" t="s">
        <v>253</v>
      </c>
      <c r="D1426" s="47" t="s">
        <v>397</v>
      </c>
      <c r="E1426">
        <v>32.939247656332668</v>
      </c>
      <c r="F1426">
        <v>34.09077907805171</v>
      </c>
      <c r="G1426">
        <v>38.534466577787178</v>
      </c>
      <c r="H1426">
        <v>43.522259880788631</v>
      </c>
      <c r="I1426">
        <v>38.559072229863979</v>
      </c>
    </row>
    <row r="1427" spans="1:9" x14ac:dyDescent="0.55000000000000004">
      <c r="A1427" s="47" t="str">
        <f t="shared" si="22"/>
        <v>n10</v>
      </c>
      <c r="B1427" s="47" t="s">
        <v>286</v>
      </c>
      <c r="C1427" s="47" t="s">
        <v>250</v>
      </c>
      <c r="D1427" s="47" t="s">
        <v>396</v>
      </c>
      <c r="E1427">
        <v>32.474653312700603</v>
      </c>
      <c r="F1427">
        <v>30.836501446055095</v>
      </c>
      <c r="G1427">
        <v>33.90623645822312</v>
      </c>
      <c r="H1427">
        <v>41.534682449828949</v>
      </c>
      <c r="I1427">
        <v>38.373959510457446</v>
      </c>
    </row>
    <row r="1428" spans="1:9" x14ac:dyDescent="0.55000000000000004">
      <c r="A1428" s="47" t="str">
        <f t="shared" si="22"/>
        <v>n10</v>
      </c>
      <c r="B1428" s="47" t="s">
        <v>286</v>
      </c>
      <c r="C1428" s="47" t="s">
        <v>250</v>
      </c>
      <c r="D1428" s="47" t="s">
        <v>397</v>
      </c>
      <c r="E1428">
        <v>32.5333082779796</v>
      </c>
      <c r="F1428">
        <v>34.502660806469628</v>
      </c>
      <c r="G1428">
        <v>38.232319554573884</v>
      </c>
      <c r="H1428">
        <v>43.317835676118939</v>
      </c>
      <c r="I1428">
        <v>38.967409933007289</v>
      </c>
    </row>
    <row r="1429" spans="1:9" x14ac:dyDescent="0.55000000000000004">
      <c r="A1429" s="47" t="str">
        <f t="shared" si="22"/>
        <v>n10</v>
      </c>
      <c r="B1429" s="47" t="s">
        <v>286</v>
      </c>
      <c r="C1429" s="47" t="s">
        <v>251</v>
      </c>
      <c r="D1429" s="47" t="s">
        <v>396</v>
      </c>
      <c r="E1429">
        <v>34.225735471848957</v>
      </c>
      <c r="F1429">
        <v>31.746096735795156</v>
      </c>
      <c r="G1429">
        <v>35.409695522519662</v>
      </c>
      <c r="H1429">
        <v>41.872242737394053</v>
      </c>
      <c r="I1429">
        <v>40.619218192666267</v>
      </c>
    </row>
    <row r="1430" spans="1:9" x14ac:dyDescent="0.55000000000000004">
      <c r="A1430" s="47" t="str">
        <f t="shared" si="22"/>
        <v>n10</v>
      </c>
      <c r="B1430" s="47" t="s">
        <v>286</v>
      </c>
      <c r="C1430" s="47" t="s">
        <v>251</v>
      </c>
      <c r="D1430" s="47" t="s">
        <v>397</v>
      </c>
      <c r="E1430">
        <v>34.70979275914366</v>
      </c>
      <c r="F1430">
        <v>35.051593848975415</v>
      </c>
      <c r="G1430">
        <v>40.795817315627986</v>
      </c>
      <c r="H1430">
        <v>43.68310316956466</v>
      </c>
      <c r="I1430">
        <v>41.098712831093714</v>
      </c>
    </row>
    <row r="1431" spans="1:9" x14ac:dyDescent="0.55000000000000004">
      <c r="A1431" s="47" t="str">
        <f t="shared" si="22"/>
        <v>n10</v>
      </c>
      <c r="B1431" s="47" t="s">
        <v>286</v>
      </c>
      <c r="C1431" s="47" t="s">
        <v>252</v>
      </c>
      <c r="D1431" s="47" t="s">
        <v>396</v>
      </c>
      <c r="E1431">
        <v>35.86047955095875</v>
      </c>
      <c r="F1431">
        <v>32.889267462878706</v>
      </c>
      <c r="G1431">
        <v>36.606112929848699</v>
      </c>
      <c r="H1431">
        <v>43.046414864976079</v>
      </c>
      <c r="I1431">
        <v>41.335989504344056</v>
      </c>
    </row>
    <row r="1432" spans="1:9" x14ac:dyDescent="0.55000000000000004">
      <c r="A1432" s="47" t="str">
        <f t="shared" si="22"/>
        <v>n10</v>
      </c>
      <c r="B1432" s="47" t="s">
        <v>286</v>
      </c>
      <c r="C1432" s="47" t="s">
        <v>252</v>
      </c>
      <c r="D1432" s="47" t="s">
        <v>397</v>
      </c>
      <c r="E1432">
        <v>35.981994222539655</v>
      </c>
      <c r="F1432">
        <v>35.969931736500556</v>
      </c>
      <c r="G1432">
        <v>42.507168458540548</v>
      </c>
      <c r="H1432">
        <v>45.06435248180675</v>
      </c>
      <c r="I1432">
        <v>42.260738630244894</v>
      </c>
    </row>
    <row r="1433" spans="1:9" x14ac:dyDescent="0.55000000000000004">
      <c r="A1433" s="47" t="str">
        <f t="shared" si="22"/>
        <v>n10</v>
      </c>
      <c r="B1433" s="47" t="s">
        <v>286</v>
      </c>
      <c r="C1433" s="47" t="s">
        <v>253</v>
      </c>
      <c r="D1433" s="47" t="s">
        <v>396</v>
      </c>
      <c r="E1433">
        <v>33.327026170070191</v>
      </c>
      <c r="F1433">
        <v>31.853300052022714</v>
      </c>
      <c r="G1433">
        <v>35.126423183613738</v>
      </c>
      <c r="H1433">
        <v>42.771614664526979</v>
      </c>
      <c r="I1433">
        <v>38.909550118153291</v>
      </c>
    </row>
    <row r="1434" spans="1:9" x14ac:dyDescent="0.55000000000000004">
      <c r="A1434" s="47" t="str">
        <f t="shared" si="22"/>
        <v>n10</v>
      </c>
      <c r="B1434" s="47" t="s">
        <v>286</v>
      </c>
      <c r="C1434" s="47" t="s">
        <v>253</v>
      </c>
      <c r="D1434" s="47" t="s">
        <v>397</v>
      </c>
      <c r="E1434">
        <v>33.400472105244596</v>
      </c>
      <c r="F1434">
        <v>34.599072119352456</v>
      </c>
      <c r="G1434">
        <v>39.073047650336832</v>
      </c>
      <c r="H1434">
        <v>44.161104872500268</v>
      </c>
      <c r="I1434">
        <v>39.123994614914359</v>
      </c>
    </row>
    <row r="1435" spans="1:9" x14ac:dyDescent="0.55000000000000004">
      <c r="A1435" s="47" t="str">
        <f t="shared" si="22"/>
        <v>n10</v>
      </c>
      <c r="B1435" s="47" t="s">
        <v>287</v>
      </c>
      <c r="C1435" s="47" t="s">
        <v>250</v>
      </c>
      <c r="D1435" s="47" t="s">
        <v>396</v>
      </c>
      <c r="E1435">
        <v>33.12400521549749</v>
      </c>
      <c r="F1435">
        <v>31.453097432370477</v>
      </c>
      <c r="G1435">
        <v>34.584213801008715</v>
      </c>
      <c r="H1435">
        <v>42.365195552498861</v>
      </c>
      <c r="I1435">
        <v>39.141271893626779</v>
      </c>
    </row>
    <row r="1436" spans="1:9" x14ac:dyDescent="0.55000000000000004">
      <c r="A1436" s="47" t="str">
        <f t="shared" si="22"/>
        <v>n10</v>
      </c>
      <c r="B1436" s="47" t="s">
        <v>287</v>
      </c>
      <c r="C1436" s="47" t="s">
        <v>250</v>
      </c>
      <c r="D1436" s="47" t="s">
        <v>397</v>
      </c>
      <c r="E1436">
        <v>33.225373588822656</v>
      </c>
      <c r="F1436">
        <v>35.19932762112181</v>
      </c>
      <c r="G1436">
        <v>39.023502609277095</v>
      </c>
      <c r="H1436">
        <v>44.195358791838615</v>
      </c>
      <c r="I1436">
        <v>39.796262337612717</v>
      </c>
    </row>
    <row r="1437" spans="1:9" x14ac:dyDescent="0.55000000000000004">
      <c r="A1437" s="47" t="str">
        <f t="shared" si="22"/>
        <v>n10</v>
      </c>
      <c r="B1437" s="47" t="s">
        <v>287</v>
      </c>
      <c r="C1437" s="47" t="s">
        <v>251</v>
      </c>
      <c r="D1437" s="47" t="s">
        <v>396</v>
      </c>
      <c r="E1437">
        <v>34.910101406082838</v>
      </c>
      <c r="F1437">
        <v>32.380880674002753</v>
      </c>
      <c r="G1437">
        <v>36.117735511233384</v>
      </c>
      <c r="H1437">
        <v>42.709505578480822</v>
      </c>
      <c r="I1437">
        <v>41.43142598960722</v>
      </c>
    </row>
    <row r="1438" spans="1:9" x14ac:dyDescent="0.55000000000000004">
      <c r="A1438" s="47" t="str">
        <f t="shared" si="22"/>
        <v>n10</v>
      </c>
      <c r="B1438" s="47" t="s">
        <v>287</v>
      </c>
      <c r="C1438" s="47" t="s">
        <v>251</v>
      </c>
      <c r="D1438" s="47" t="s">
        <v>397</v>
      </c>
      <c r="E1438">
        <v>35.454702154974783</v>
      </c>
      <c r="F1438">
        <v>35.779585602934432</v>
      </c>
      <c r="G1438">
        <v>41.685697881705643</v>
      </c>
      <c r="H1438">
        <v>44.595930582301705</v>
      </c>
      <c r="I1438">
        <v>41.989872520250657</v>
      </c>
    </row>
    <row r="1439" spans="1:9" x14ac:dyDescent="0.55000000000000004">
      <c r="A1439" s="47" t="str">
        <f t="shared" si="22"/>
        <v>n10</v>
      </c>
      <c r="B1439" s="47" t="s">
        <v>287</v>
      </c>
      <c r="C1439" s="47" t="s">
        <v>252</v>
      </c>
      <c r="D1439" s="47" t="s">
        <v>396</v>
      </c>
      <c r="E1439">
        <v>36.577533260736672</v>
      </c>
      <c r="F1439">
        <v>33.546909846400737</v>
      </c>
      <c r="G1439">
        <v>37.338076066024769</v>
      </c>
      <c r="H1439">
        <v>43.907156044627854</v>
      </c>
      <c r="I1439">
        <v>42.162529611798874</v>
      </c>
    </row>
    <row r="1440" spans="1:9" x14ac:dyDescent="0.55000000000000004">
      <c r="A1440" s="47" t="str">
        <f t="shared" si="22"/>
        <v>n10</v>
      </c>
      <c r="B1440" s="47" t="s">
        <v>287</v>
      </c>
      <c r="C1440" s="47" t="s">
        <v>252</v>
      </c>
      <c r="D1440" s="47" t="s">
        <v>397</v>
      </c>
      <c r="E1440">
        <v>36.651349843344036</v>
      </c>
      <c r="F1440">
        <v>36.668988801008716</v>
      </c>
      <c r="G1440">
        <v>43.301244055479152</v>
      </c>
      <c r="H1440">
        <v>45.944770143664989</v>
      </c>
      <c r="I1440">
        <v>43.032546232615019</v>
      </c>
    </row>
    <row r="1441" spans="1:9" x14ac:dyDescent="0.55000000000000004">
      <c r="A1441" s="47" t="str">
        <f t="shared" si="22"/>
        <v>n10</v>
      </c>
      <c r="B1441" s="47" t="s">
        <v>287</v>
      </c>
      <c r="C1441" s="47" t="s">
        <v>253</v>
      </c>
      <c r="D1441" s="47" t="s">
        <v>396</v>
      </c>
      <c r="E1441">
        <v>33.993421824850984</v>
      </c>
      <c r="F1441">
        <v>32.490227590554795</v>
      </c>
      <c r="G1441">
        <v>35.828798956900513</v>
      </c>
      <c r="H1441">
        <v>43.626861034693576</v>
      </c>
      <c r="I1441">
        <v>39.687571985327835</v>
      </c>
    </row>
    <row r="1442" spans="1:9" x14ac:dyDescent="0.55000000000000004">
      <c r="A1442" s="47" t="str">
        <f t="shared" si="22"/>
        <v>n10</v>
      </c>
      <c r="B1442" s="47" t="s">
        <v>287</v>
      </c>
      <c r="C1442" s="47" t="s">
        <v>253</v>
      </c>
      <c r="D1442" s="47" t="s">
        <v>397</v>
      </c>
      <c r="E1442">
        <v>34.018011260125334</v>
      </c>
      <c r="F1442">
        <v>35.259723257679966</v>
      </c>
      <c r="G1442">
        <v>39.796888280605224</v>
      </c>
      <c r="H1442">
        <v>45.011461279229714</v>
      </c>
      <c r="I1442">
        <v>39.859699411584906</v>
      </c>
    </row>
    <row r="1443" spans="1:9" x14ac:dyDescent="0.55000000000000004">
      <c r="A1443" s="47" t="str">
        <f t="shared" si="22"/>
        <v>n10</v>
      </c>
      <c r="B1443" s="47" t="s">
        <v>288</v>
      </c>
      <c r="C1443" s="47" t="s">
        <v>250</v>
      </c>
      <c r="D1443" s="47" t="s">
        <v>396</v>
      </c>
      <c r="E1443">
        <v>33.822764328289779</v>
      </c>
      <c r="F1443">
        <v>32.116608330688109</v>
      </c>
      <c r="G1443">
        <v>35.313776376397556</v>
      </c>
      <c r="H1443">
        <v>43.258899869502358</v>
      </c>
      <c r="I1443">
        <v>39.966966740732907</v>
      </c>
    </row>
    <row r="1444" spans="1:9" x14ac:dyDescent="0.55000000000000004">
      <c r="A1444" s="47" t="str">
        <f t="shared" si="22"/>
        <v>n10</v>
      </c>
      <c r="B1444" s="47" t="s">
        <v>288</v>
      </c>
      <c r="C1444" s="47" t="s">
        <v>250</v>
      </c>
      <c r="D1444" s="47" t="s">
        <v>397</v>
      </c>
      <c r="E1444">
        <v>33.968055343153971</v>
      </c>
      <c r="F1444">
        <v>35.960110326949533</v>
      </c>
      <c r="G1444">
        <v>39.911707812929855</v>
      </c>
      <c r="H1444">
        <v>45.133385812984713</v>
      </c>
      <c r="I1444">
        <v>40.680790742896114</v>
      </c>
    </row>
    <row r="1445" spans="1:9" x14ac:dyDescent="0.55000000000000004">
      <c r="A1445" s="47" t="str">
        <f t="shared" si="22"/>
        <v>n10</v>
      </c>
      <c r="B1445" s="47" t="s">
        <v>288</v>
      </c>
      <c r="C1445" s="47" t="s">
        <v>251</v>
      </c>
      <c r="D1445" s="47" t="s">
        <v>396</v>
      </c>
      <c r="E1445">
        <v>35.646538661399745</v>
      </c>
      <c r="F1445">
        <v>33.063963390117451</v>
      </c>
      <c r="G1445">
        <v>36.879648107784007</v>
      </c>
      <c r="H1445">
        <v>43.61047320095463</v>
      </c>
      <c r="I1445">
        <v>42.305432205880635</v>
      </c>
    </row>
    <row r="1446" spans="1:9" x14ac:dyDescent="0.55000000000000004">
      <c r="A1446" s="47" t="str">
        <f t="shared" si="22"/>
        <v>n10</v>
      </c>
      <c r="B1446" s="47" t="s">
        <v>288</v>
      </c>
      <c r="C1446" s="47" t="s">
        <v>251</v>
      </c>
      <c r="D1446" s="47" t="s">
        <v>397</v>
      </c>
      <c r="E1446">
        <v>36.257582181779711</v>
      </c>
      <c r="F1446">
        <v>36.572815095404373</v>
      </c>
      <c r="G1446">
        <v>42.618780071244672</v>
      </c>
      <c r="H1446">
        <v>45.568951584194501</v>
      </c>
      <c r="I1446">
        <v>42.932289624848636</v>
      </c>
    </row>
    <row r="1447" spans="1:9" x14ac:dyDescent="0.55000000000000004">
      <c r="A1447" s="47" t="str">
        <f t="shared" si="22"/>
        <v>n10</v>
      </c>
      <c r="B1447" s="47" t="s">
        <v>288</v>
      </c>
      <c r="C1447" s="47" t="s">
        <v>252</v>
      </c>
      <c r="D1447" s="47" t="s">
        <v>396</v>
      </c>
      <c r="E1447">
        <v>37.349145404954207</v>
      </c>
      <c r="F1447">
        <v>34.254590237364653</v>
      </c>
      <c r="G1447">
        <v>38.125732049518575</v>
      </c>
      <c r="H1447">
        <v>44.833388400992263</v>
      </c>
      <c r="I1447">
        <v>43.051958640473089</v>
      </c>
    </row>
    <row r="1448" spans="1:9" x14ac:dyDescent="0.55000000000000004">
      <c r="A1448" s="47" t="str">
        <f t="shared" si="22"/>
        <v>n10</v>
      </c>
      <c r="B1448" s="47" t="s">
        <v>288</v>
      </c>
      <c r="C1448" s="47" t="s">
        <v>252</v>
      </c>
      <c r="D1448" s="47" t="s">
        <v>397</v>
      </c>
      <c r="E1448">
        <v>37.385761875874394</v>
      </c>
      <c r="F1448">
        <v>37.422510739604277</v>
      </c>
      <c r="G1448">
        <v>44.166994263746332</v>
      </c>
      <c r="H1448">
        <v>46.904141520591587</v>
      </c>
      <c r="I1448">
        <v>43.878844693683206</v>
      </c>
    </row>
    <row r="1449" spans="1:9" x14ac:dyDescent="0.55000000000000004">
      <c r="A1449" s="47" t="str">
        <f t="shared" si="22"/>
        <v>n10</v>
      </c>
      <c r="B1449" s="47" t="s">
        <v>288</v>
      </c>
      <c r="C1449" s="47" t="s">
        <v>253</v>
      </c>
      <c r="D1449" s="47" t="s">
        <v>396</v>
      </c>
      <c r="E1449">
        <v>34.71052149684337</v>
      </c>
      <c r="F1449">
        <v>33.175617007018658</v>
      </c>
      <c r="G1449">
        <v>36.584616365111273</v>
      </c>
      <c r="H1449">
        <v>44.547180498242405</v>
      </c>
      <c r="I1449">
        <v>40.524791168483056</v>
      </c>
    </row>
    <row r="1450" spans="1:9" x14ac:dyDescent="0.55000000000000004">
      <c r="A1450" s="47" t="str">
        <f t="shared" si="22"/>
        <v>n10</v>
      </c>
      <c r="B1450" s="47" t="s">
        <v>288</v>
      </c>
      <c r="C1450" s="47" t="s">
        <v>253</v>
      </c>
      <c r="D1450" s="47" t="s">
        <v>397</v>
      </c>
      <c r="E1450">
        <v>34.681904931870818</v>
      </c>
      <c r="F1450">
        <v>35.981040362571861</v>
      </c>
      <c r="G1450">
        <v>40.582289084047545</v>
      </c>
      <c r="H1450">
        <v>45.938713434204494</v>
      </c>
      <c r="I1450">
        <v>40.660119154939515</v>
      </c>
    </row>
    <row r="1451" spans="1:9" x14ac:dyDescent="0.55000000000000004">
      <c r="A1451" s="47" t="str">
        <f t="shared" si="22"/>
        <v>n10</v>
      </c>
      <c r="B1451" s="47" t="s">
        <v>289</v>
      </c>
      <c r="C1451" s="47" t="s">
        <v>250</v>
      </c>
      <c r="D1451" s="47" t="s">
        <v>396</v>
      </c>
      <c r="E1451">
        <v>34.549756132508023</v>
      </c>
      <c r="F1451">
        <v>32.806927750149903</v>
      </c>
      <c r="G1451">
        <v>36.072816227559699</v>
      </c>
      <c r="H1451">
        <v>44.188713451839313</v>
      </c>
      <c r="I1451">
        <v>40.826022995802916</v>
      </c>
    </row>
    <row r="1452" spans="1:9" x14ac:dyDescent="0.55000000000000004">
      <c r="A1452" s="47" t="str">
        <f t="shared" si="22"/>
        <v>n10</v>
      </c>
      <c r="B1452" s="47" t="s">
        <v>289</v>
      </c>
      <c r="C1452" s="47" t="s">
        <v>250</v>
      </c>
      <c r="D1452" s="47" t="s">
        <v>397</v>
      </c>
      <c r="E1452">
        <v>34.73003957890014</v>
      </c>
      <c r="F1452">
        <v>36.72233716082367</v>
      </c>
      <c r="G1452">
        <v>40.812266077075911</v>
      </c>
      <c r="H1452">
        <v>46.110042722306474</v>
      </c>
      <c r="I1452">
        <v>41.595571198618998</v>
      </c>
    </row>
    <row r="1453" spans="1:9" x14ac:dyDescent="0.55000000000000004">
      <c r="A1453" s="47" t="str">
        <f t="shared" si="22"/>
        <v>n10</v>
      </c>
      <c r="B1453" s="47" t="s">
        <v>289</v>
      </c>
      <c r="C1453" s="47" t="s">
        <v>251</v>
      </c>
      <c r="D1453" s="47" t="s">
        <v>396</v>
      </c>
      <c r="E1453">
        <v>36.412730957335498</v>
      </c>
      <c r="F1453">
        <v>33.774645407893345</v>
      </c>
      <c r="G1453">
        <v>37.672345051670021</v>
      </c>
      <c r="H1453">
        <v>44.547843555649621</v>
      </c>
      <c r="I1453">
        <v>43.214751804629728</v>
      </c>
    </row>
    <row r="1454" spans="1:9" x14ac:dyDescent="0.55000000000000004">
      <c r="A1454" s="47" t="str">
        <f t="shared" si="22"/>
        <v>n10</v>
      </c>
      <c r="B1454" s="47" t="s">
        <v>289</v>
      </c>
      <c r="C1454" s="47" t="s">
        <v>251</v>
      </c>
      <c r="D1454" s="47" t="s">
        <v>397</v>
      </c>
      <c r="E1454">
        <v>37.084523798187142</v>
      </c>
      <c r="F1454">
        <v>37.395957879236775</v>
      </c>
      <c r="G1454">
        <v>43.591477873593625</v>
      </c>
      <c r="H1454">
        <v>46.588218177970596</v>
      </c>
      <c r="I1454">
        <v>43.909143858968491</v>
      </c>
    </row>
    <row r="1455" spans="1:9" x14ac:dyDescent="0.55000000000000004">
      <c r="A1455" s="47" t="str">
        <f t="shared" si="22"/>
        <v>n10</v>
      </c>
      <c r="B1455" s="47" t="s">
        <v>289</v>
      </c>
      <c r="C1455" s="47" t="s">
        <v>252</v>
      </c>
      <c r="D1455" s="47" t="s">
        <v>396</v>
      </c>
      <c r="E1455">
        <v>38.15193379742297</v>
      </c>
      <c r="F1455">
        <v>34.990863775438228</v>
      </c>
      <c r="G1455">
        <v>38.945212517193951</v>
      </c>
      <c r="H1455">
        <v>45.79704428690674</v>
      </c>
      <c r="I1455">
        <v>43.977324195558381</v>
      </c>
    </row>
    <row r="1456" spans="1:9" x14ac:dyDescent="0.55000000000000004">
      <c r="A1456" s="47" t="str">
        <f t="shared" si="22"/>
        <v>n10</v>
      </c>
      <c r="B1456" s="47" t="s">
        <v>289</v>
      </c>
      <c r="C1456" s="47" t="s">
        <v>252</v>
      </c>
      <c r="D1456" s="47" t="s">
        <v>397</v>
      </c>
      <c r="E1456">
        <v>38.143022444714852</v>
      </c>
      <c r="F1456">
        <v>38.201674223186259</v>
      </c>
      <c r="G1456">
        <v>45.093114466723094</v>
      </c>
      <c r="H1456">
        <v>47.928854509810847</v>
      </c>
      <c r="I1456">
        <v>44.797741250191045</v>
      </c>
    </row>
    <row r="1457" spans="1:9" x14ac:dyDescent="0.55000000000000004">
      <c r="A1457" s="47" t="str">
        <f t="shared" si="22"/>
        <v>n10</v>
      </c>
      <c r="B1457" s="47" t="s">
        <v>289</v>
      </c>
      <c r="C1457" s="47" t="s">
        <v>253</v>
      </c>
      <c r="D1457" s="47" t="s">
        <v>396</v>
      </c>
      <c r="E1457">
        <v>35.405049608947913</v>
      </c>
      <c r="F1457">
        <v>33.986469873117485</v>
      </c>
      <c r="G1457">
        <v>37.399566157020431</v>
      </c>
      <c r="H1457">
        <v>45.429835841886231</v>
      </c>
      <c r="I1457">
        <v>41.305285155010054</v>
      </c>
    </row>
    <row r="1458" spans="1:9" x14ac:dyDescent="0.55000000000000004">
      <c r="A1458" s="47" t="str">
        <f t="shared" si="22"/>
        <v>n10</v>
      </c>
      <c r="B1458" s="47" t="s">
        <v>289</v>
      </c>
      <c r="C1458" s="47" t="s">
        <v>253</v>
      </c>
      <c r="D1458" s="47" t="s">
        <v>397</v>
      </c>
      <c r="E1458">
        <v>35.417136907910987</v>
      </c>
      <c r="F1458">
        <v>36.754901580079711</v>
      </c>
      <c r="G1458">
        <v>41.41743353613375</v>
      </c>
      <c r="H1458">
        <v>46.903962625942</v>
      </c>
      <c r="I1458">
        <v>41.503959116613174</v>
      </c>
    </row>
    <row r="1459" spans="1:9" x14ac:dyDescent="0.55000000000000004">
      <c r="A1459" s="47" t="str">
        <f t="shared" si="22"/>
        <v>n10</v>
      </c>
      <c r="B1459" s="47" t="s">
        <v>290</v>
      </c>
      <c r="C1459" s="47" t="s">
        <v>250</v>
      </c>
      <c r="D1459" s="47" t="s">
        <v>396</v>
      </c>
      <c r="E1459">
        <v>35.349914108883254</v>
      </c>
      <c r="F1459">
        <v>33.528210719177281</v>
      </c>
      <c r="G1459">
        <v>36.892993899234654</v>
      </c>
      <c r="H1459">
        <v>45.160373583336273</v>
      </c>
      <c r="I1459">
        <v>41.75406498920357</v>
      </c>
    </row>
    <row r="1460" spans="1:9" x14ac:dyDescent="0.55000000000000004">
      <c r="A1460" s="47" t="str">
        <f t="shared" si="22"/>
        <v>n10</v>
      </c>
      <c r="B1460" s="47" t="s">
        <v>290</v>
      </c>
      <c r="C1460" s="47" t="s">
        <v>250</v>
      </c>
      <c r="D1460" s="47" t="s">
        <v>397</v>
      </c>
      <c r="E1460">
        <v>35.482532839558431</v>
      </c>
      <c r="F1460">
        <v>37.439589817655978</v>
      </c>
      <c r="G1460">
        <v>41.598677045815258</v>
      </c>
      <c r="H1460">
        <v>47.065403945496662</v>
      </c>
      <c r="I1460">
        <v>42.473189350921125</v>
      </c>
    </row>
    <row r="1461" spans="1:9" x14ac:dyDescent="0.55000000000000004">
      <c r="A1461" s="47" t="str">
        <f t="shared" si="22"/>
        <v>n10</v>
      </c>
      <c r="B1461" s="47" t="s">
        <v>290</v>
      </c>
      <c r="C1461" s="47" t="s">
        <v>251</v>
      </c>
      <c r="D1461" s="47" t="s">
        <v>396</v>
      </c>
      <c r="E1461">
        <v>37.208678293890124</v>
      </c>
      <c r="F1461">
        <v>34.512926727330438</v>
      </c>
      <c r="G1461">
        <v>38.495826342891405</v>
      </c>
      <c r="H1461">
        <v>45.521616642565746</v>
      </c>
      <c r="I1461">
        <v>44.159384785854527</v>
      </c>
    </row>
    <row r="1462" spans="1:9" x14ac:dyDescent="0.55000000000000004">
      <c r="A1462" s="47" t="str">
        <f t="shared" si="22"/>
        <v>n10</v>
      </c>
      <c r="B1462" s="47" t="s">
        <v>290</v>
      </c>
      <c r="C1462" s="47" t="s">
        <v>251</v>
      </c>
      <c r="D1462" s="47" t="s">
        <v>397</v>
      </c>
      <c r="E1462">
        <v>37.957272912919265</v>
      </c>
      <c r="F1462">
        <v>38.312500828836455</v>
      </c>
      <c r="G1462">
        <v>44.71366712093959</v>
      </c>
      <c r="H1462">
        <v>47.675789198086036</v>
      </c>
      <c r="I1462">
        <v>44.949267266250487</v>
      </c>
    </row>
    <row r="1463" spans="1:9" x14ac:dyDescent="0.55000000000000004">
      <c r="A1463" s="47" t="str">
        <f t="shared" si="22"/>
        <v>n10</v>
      </c>
      <c r="B1463" s="47" t="s">
        <v>290</v>
      </c>
      <c r="C1463" s="47" t="s">
        <v>252</v>
      </c>
      <c r="D1463" s="47" t="s">
        <v>396</v>
      </c>
      <c r="E1463">
        <v>38.941782731692129</v>
      </c>
      <c r="F1463">
        <v>35.735486412372595</v>
      </c>
      <c r="G1463">
        <v>39.783352221987101</v>
      </c>
      <c r="H1463">
        <v>46.852394511456751</v>
      </c>
      <c r="I1463">
        <v>44.914780346582965</v>
      </c>
    </row>
    <row r="1464" spans="1:9" x14ac:dyDescent="0.55000000000000004">
      <c r="A1464" s="47" t="str">
        <f t="shared" si="22"/>
        <v>n10</v>
      </c>
      <c r="B1464" s="47" t="s">
        <v>290</v>
      </c>
      <c r="C1464" s="47" t="s">
        <v>252</v>
      </c>
      <c r="D1464" s="47" t="s">
        <v>397</v>
      </c>
      <c r="E1464">
        <v>38.977696437766731</v>
      </c>
      <c r="F1464">
        <v>39.046605590237363</v>
      </c>
      <c r="G1464">
        <v>46.085552022008258</v>
      </c>
      <c r="H1464">
        <v>48.991196585899203</v>
      </c>
      <c r="I1464">
        <v>45.777000383263385</v>
      </c>
    </row>
    <row r="1465" spans="1:9" x14ac:dyDescent="0.55000000000000004">
      <c r="A1465" s="47" t="str">
        <f t="shared" si="22"/>
        <v>n10</v>
      </c>
      <c r="B1465" s="47" t="s">
        <v>290</v>
      </c>
      <c r="C1465" s="47" t="s">
        <v>253</v>
      </c>
      <c r="D1465" s="47" t="s">
        <v>396</v>
      </c>
      <c r="E1465">
        <v>36.045465131555744</v>
      </c>
      <c r="F1465">
        <v>34.68381031107819</v>
      </c>
      <c r="G1465">
        <v>38.144426713222586</v>
      </c>
      <c r="H1465">
        <v>46.337861960521522</v>
      </c>
      <c r="I1465">
        <v>42.1216309444033</v>
      </c>
    </row>
    <row r="1466" spans="1:9" x14ac:dyDescent="0.55000000000000004">
      <c r="A1466" s="47" t="str">
        <f t="shared" si="22"/>
        <v>n10</v>
      </c>
      <c r="B1466" s="47" t="s">
        <v>290</v>
      </c>
      <c r="C1466" s="47" t="s">
        <v>253</v>
      </c>
      <c r="D1466" s="47" t="s">
        <v>397</v>
      </c>
      <c r="E1466">
        <v>36.19132151447819</v>
      </c>
      <c r="F1466">
        <v>37.558328437907804</v>
      </c>
      <c r="G1466">
        <v>42.322778865728495</v>
      </c>
      <c r="H1466">
        <v>47.929238213475344</v>
      </c>
      <c r="I1466">
        <v>42.411195812318518</v>
      </c>
    </row>
    <row r="1467" spans="1:9" x14ac:dyDescent="0.55000000000000004">
      <c r="A1467" s="47" t="str">
        <f t="shared" si="22"/>
        <v>n10</v>
      </c>
      <c r="B1467" s="47" t="s">
        <v>291</v>
      </c>
      <c r="C1467" s="47" t="s">
        <v>250</v>
      </c>
      <c r="D1467" s="47" t="s">
        <v>396</v>
      </c>
      <c r="E1467">
        <v>36.028598790741334</v>
      </c>
      <c r="F1467">
        <v>34.181620037268253</v>
      </c>
      <c r="G1467">
        <v>37.648999060211153</v>
      </c>
      <c r="H1467">
        <v>46.024381639509059</v>
      </c>
      <c r="I1467">
        <v>42.600315168001046</v>
      </c>
    </row>
    <row r="1468" spans="1:9" x14ac:dyDescent="0.55000000000000004">
      <c r="A1468" s="47" t="str">
        <f t="shared" si="22"/>
        <v>n10</v>
      </c>
      <c r="B1468" s="47" t="s">
        <v>291</v>
      </c>
      <c r="C1468" s="47" t="s">
        <v>250</v>
      </c>
      <c r="D1468" s="47" t="s">
        <v>397</v>
      </c>
      <c r="E1468">
        <v>36.191899749585581</v>
      </c>
      <c r="F1468">
        <v>38.188082217049349</v>
      </c>
      <c r="G1468">
        <v>42.43031793037774</v>
      </c>
      <c r="H1468">
        <v>48.006335651724108</v>
      </c>
      <c r="I1468">
        <v>43.322313488284607</v>
      </c>
    </row>
    <row r="1469" spans="1:9" x14ac:dyDescent="0.55000000000000004">
      <c r="A1469" s="47" t="str">
        <f t="shared" si="22"/>
        <v>n10</v>
      </c>
      <c r="B1469" s="47" t="s">
        <v>291</v>
      </c>
      <c r="C1469" s="47" t="s">
        <v>251</v>
      </c>
      <c r="D1469" s="47" t="s">
        <v>396</v>
      </c>
      <c r="E1469">
        <v>38.109376973630077</v>
      </c>
      <c r="F1469">
        <v>35.317849575000878</v>
      </c>
      <c r="G1469">
        <v>39.386736412372592</v>
      </c>
      <c r="H1469">
        <v>46.463700284508398</v>
      </c>
      <c r="I1469">
        <v>45.160623608318943</v>
      </c>
    </row>
    <row r="1470" spans="1:9" x14ac:dyDescent="0.55000000000000004">
      <c r="A1470" s="47" t="str">
        <f t="shared" si="22"/>
        <v>n10</v>
      </c>
      <c r="B1470" s="47" t="s">
        <v>291</v>
      </c>
      <c r="C1470" s="47" t="s">
        <v>251</v>
      </c>
      <c r="D1470" s="47" t="s">
        <v>397</v>
      </c>
      <c r="E1470">
        <v>38.716114834409055</v>
      </c>
      <c r="F1470">
        <v>39.078444467957539</v>
      </c>
      <c r="G1470">
        <v>45.607582897047941</v>
      </c>
      <c r="H1470">
        <v>48.628923728235698</v>
      </c>
      <c r="I1470">
        <v>45.847893161217513</v>
      </c>
    </row>
    <row r="1471" spans="1:9" x14ac:dyDescent="0.55000000000000004">
      <c r="A1471" s="47" t="str">
        <f t="shared" si="22"/>
        <v>n10</v>
      </c>
      <c r="B1471" s="47" t="s">
        <v>291</v>
      </c>
      <c r="C1471" s="47" t="s">
        <v>252</v>
      </c>
      <c r="D1471" s="47" t="s">
        <v>396</v>
      </c>
      <c r="E1471">
        <v>39.735662341727512</v>
      </c>
      <c r="F1471">
        <v>36.496133918809306</v>
      </c>
      <c r="G1471">
        <v>40.592910087997751</v>
      </c>
      <c r="H1471">
        <v>47.877031181297696</v>
      </c>
      <c r="I1471">
        <v>45.777514904360515</v>
      </c>
    </row>
    <row r="1472" spans="1:9" x14ac:dyDescent="0.55000000000000004">
      <c r="A1472" s="47" t="str">
        <f t="shared" si="22"/>
        <v>n10</v>
      </c>
      <c r="B1472" s="47" t="s">
        <v>291</v>
      </c>
      <c r="C1472" s="47" t="s">
        <v>252</v>
      </c>
      <c r="D1472" s="47" t="s">
        <v>397</v>
      </c>
      <c r="E1472">
        <v>39.756938669629321</v>
      </c>
      <c r="F1472">
        <v>39.827225454096578</v>
      </c>
      <c r="G1472">
        <v>47.006894525447045</v>
      </c>
      <c r="H1472">
        <v>49.97062874475364</v>
      </c>
      <c r="I1472">
        <v>46.69217432135342</v>
      </c>
    </row>
    <row r="1473" spans="1:9" x14ac:dyDescent="0.55000000000000004">
      <c r="A1473" s="47" t="str">
        <f t="shared" si="22"/>
        <v>n10</v>
      </c>
      <c r="B1473" s="47" t="s">
        <v>291</v>
      </c>
      <c r="C1473" s="47" t="s">
        <v>253</v>
      </c>
      <c r="D1473" s="47" t="s">
        <v>396</v>
      </c>
      <c r="E1473">
        <v>36.670943653816764</v>
      </c>
      <c r="F1473">
        <v>35.304623567171021</v>
      </c>
      <c r="G1473">
        <v>38.831275574013333</v>
      </c>
      <c r="H1473">
        <v>47.202257356658322</v>
      </c>
      <c r="I1473">
        <v>42.883965800209268</v>
      </c>
    </row>
    <row r="1474" spans="1:9" x14ac:dyDescent="0.55000000000000004">
      <c r="A1474" s="47" t="str">
        <f t="shared" si="22"/>
        <v>n10</v>
      </c>
      <c r="B1474" s="47" t="s">
        <v>291</v>
      </c>
      <c r="C1474" s="47" t="s">
        <v>253</v>
      </c>
      <c r="D1474" s="47" t="s">
        <v>397</v>
      </c>
      <c r="E1474">
        <v>36.895589346218514</v>
      </c>
      <c r="F1474">
        <v>38.248193073043424</v>
      </c>
      <c r="G1474">
        <v>43.091296219094986</v>
      </c>
      <c r="H1474">
        <v>48.855463348969543</v>
      </c>
      <c r="I1474">
        <v>43.240309240644727</v>
      </c>
    </row>
    <row r="1475" spans="1:9" x14ac:dyDescent="0.55000000000000004">
      <c r="A1475" s="47" t="str">
        <f t="shared" si="22"/>
        <v>n10</v>
      </c>
      <c r="B1475" s="47" t="s">
        <v>292</v>
      </c>
      <c r="C1475" s="47" t="s">
        <v>250</v>
      </c>
      <c r="D1475" s="47" t="s">
        <v>396</v>
      </c>
      <c r="E1475">
        <v>36.790470254470428</v>
      </c>
      <c r="F1475">
        <v>34.880336335661127</v>
      </c>
      <c r="G1475">
        <v>38.414469452086209</v>
      </c>
      <c r="H1475">
        <v>46.928663386590486</v>
      </c>
      <c r="I1475">
        <v>43.519346239081109</v>
      </c>
    </row>
    <row r="1476" spans="1:9" x14ac:dyDescent="0.55000000000000004">
      <c r="A1476" s="47" t="str">
        <f t="shared" si="22"/>
        <v>n10</v>
      </c>
      <c r="B1476" s="47" t="s">
        <v>292</v>
      </c>
      <c r="C1476" s="47" t="s">
        <v>250</v>
      </c>
      <c r="D1476" s="47" t="s">
        <v>397</v>
      </c>
      <c r="E1476">
        <v>36.904983018404877</v>
      </c>
      <c r="F1476">
        <v>38.933178285513591</v>
      </c>
      <c r="G1476">
        <v>43.266652777483863</v>
      </c>
      <c r="H1476">
        <v>48.940559072624104</v>
      </c>
      <c r="I1476">
        <v>44.186729874361724</v>
      </c>
    </row>
    <row r="1477" spans="1:9" x14ac:dyDescent="0.55000000000000004">
      <c r="A1477" s="47" t="str">
        <f t="shared" ref="A1477:A1538" si="23">A1476</f>
        <v>n10</v>
      </c>
      <c r="B1477" s="47" t="s">
        <v>292</v>
      </c>
      <c r="C1477" s="47" t="s">
        <v>251</v>
      </c>
      <c r="D1477" s="47" t="s">
        <v>396</v>
      </c>
      <c r="E1477">
        <v>38.957568781669195</v>
      </c>
      <c r="F1477">
        <v>36.071440354636195</v>
      </c>
      <c r="G1477">
        <v>40.24486459281205</v>
      </c>
      <c r="H1477">
        <v>47.399238857734048</v>
      </c>
      <c r="I1477">
        <v>46.13769838288718</v>
      </c>
    </row>
    <row r="1478" spans="1:9" x14ac:dyDescent="0.55000000000000004">
      <c r="A1478" s="47" t="str">
        <f t="shared" si="23"/>
        <v>n10</v>
      </c>
      <c r="B1478" s="47" t="s">
        <v>292</v>
      </c>
      <c r="C1478" s="47" t="s">
        <v>251</v>
      </c>
      <c r="D1478" s="47" t="s">
        <v>397</v>
      </c>
      <c r="E1478">
        <v>39.482545175113749</v>
      </c>
      <c r="F1478">
        <v>39.85204754346983</v>
      </c>
      <c r="G1478">
        <v>46.510437830917375</v>
      </c>
      <c r="H1478">
        <v>49.591589603686863</v>
      </c>
      <c r="I1478">
        <v>46.755505315134201</v>
      </c>
    </row>
    <row r="1479" spans="1:9" x14ac:dyDescent="0.55000000000000004">
      <c r="A1479" s="47" t="str">
        <f t="shared" si="23"/>
        <v>n10</v>
      </c>
      <c r="B1479" s="47" t="s">
        <v>292</v>
      </c>
      <c r="C1479" s="47" t="s">
        <v>252</v>
      </c>
      <c r="D1479" s="47" t="s">
        <v>396</v>
      </c>
      <c r="E1479">
        <v>40.524833447959658</v>
      </c>
      <c r="F1479">
        <v>37.229788210242312</v>
      </c>
      <c r="G1479">
        <v>41.40350147338907</v>
      </c>
      <c r="H1479">
        <v>48.887182226454584</v>
      </c>
      <c r="I1479">
        <v>46.659227885938009</v>
      </c>
    </row>
    <row r="1480" spans="1:9" x14ac:dyDescent="0.55000000000000004">
      <c r="A1480" s="47" t="str">
        <f t="shared" si="23"/>
        <v>n10</v>
      </c>
      <c r="B1480" s="47" t="s">
        <v>292</v>
      </c>
      <c r="C1480" s="47" t="s">
        <v>252</v>
      </c>
      <c r="D1480" s="47" t="s">
        <v>397</v>
      </c>
      <c r="E1480">
        <v>40.539734290903965</v>
      </c>
      <c r="F1480">
        <v>40.554364459669173</v>
      </c>
      <c r="G1480">
        <v>47.828279758402992</v>
      </c>
      <c r="H1480">
        <v>50.9453519827414</v>
      </c>
      <c r="I1480">
        <v>47.578801355529706</v>
      </c>
    </row>
    <row r="1481" spans="1:9" x14ac:dyDescent="0.55000000000000004">
      <c r="A1481" s="47" t="str">
        <f t="shared" si="23"/>
        <v>n10</v>
      </c>
      <c r="B1481" s="47" t="s">
        <v>292</v>
      </c>
      <c r="C1481" s="47" t="s">
        <v>253</v>
      </c>
      <c r="D1481" s="47" t="s">
        <v>396</v>
      </c>
      <c r="E1481">
        <v>37.396887461938192</v>
      </c>
      <c r="F1481">
        <v>36.00351948647409</v>
      </c>
      <c r="G1481">
        <v>39.599985654957152</v>
      </c>
      <c r="H1481">
        <v>48.136680718677638</v>
      </c>
      <c r="I1481">
        <v>43.732903578692444</v>
      </c>
    </row>
    <row r="1482" spans="1:9" x14ac:dyDescent="0.55000000000000004">
      <c r="A1482" s="47" t="str">
        <f t="shared" si="23"/>
        <v>n10</v>
      </c>
      <c r="B1482" s="47" t="s">
        <v>292</v>
      </c>
      <c r="C1482" s="47" t="s">
        <v>253</v>
      </c>
      <c r="D1482" s="47" t="s">
        <v>397</v>
      </c>
      <c r="E1482">
        <v>37.580112471931251</v>
      </c>
      <c r="F1482">
        <v>39.04606241667549</v>
      </c>
      <c r="G1482">
        <v>43.97809645998661</v>
      </c>
      <c r="H1482">
        <v>49.817851808156696</v>
      </c>
      <c r="I1482">
        <v>44.077412168612383</v>
      </c>
    </row>
    <row r="1483" spans="1:9" x14ac:dyDescent="0.55000000000000004">
      <c r="A1483" s="47" t="str">
        <f t="shared" si="23"/>
        <v>n10</v>
      </c>
      <c r="B1483" s="47" t="s">
        <v>293</v>
      </c>
      <c r="C1483" s="47" t="s">
        <v>250</v>
      </c>
      <c r="D1483" s="47" t="s">
        <v>396</v>
      </c>
      <c r="E1483">
        <v>37.759198762035766</v>
      </c>
      <c r="F1483">
        <v>35.798769177864784</v>
      </c>
      <c r="G1483">
        <v>39.425959422283363</v>
      </c>
      <c r="H1483">
        <v>48.1643402814517</v>
      </c>
      <c r="I1483">
        <v>44.665252530596419</v>
      </c>
    </row>
    <row r="1484" spans="1:9" x14ac:dyDescent="0.55000000000000004">
      <c r="A1484" s="47" t="str">
        <f t="shared" si="23"/>
        <v>n10</v>
      </c>
      <c r="B1484" s="47" t="s">
        <v>293</v>
      </c>
      <c r="C1484" s="47" t="s">
        <v>250</v>
      </c>
      <c r="D1484" s="47" t="s">
        <v>397</v>
      </c>
      <c r="E1484">
        <v>37.905057257315512</v>
      </c>
      <c r="F1484">
        <v>39.880558477057114</v>
      </c>
      <c r="G1484">
        <v>44.314906493140064</v>
      </c>
      <c r="H1484">
        <v>50.177819972019428</v>
      </c>
      <c r="I1484">
        <v>45.361147903220122</v>
      </c>
    </row>
    <row r="1485" spans="1:9" x14ac:dyDescent="0.55000000000000004">
      <c r="A1485" s="47" t="str">
        <f t="shared" si="23"/>
        <v>n10</v>
      </c>
      <c r="B1485" s="47" t="s">
        <v>293</v>
      </c>
      <c r="C1485" s="47" t="s">
        <v>251</v>
      </c>
      <c r="D1485" s="47" t="s">
        <v>396</v>
      </c>
      <c r="E1485">
        <v>39.983359080167887</v>
      </c>
      <c r="F1485">
        <v>37.021236112580688</v>
      </c>
      <c r="G1485">
        <v>41.304550629563018</v>
      </c>
      <c r="H1485">
        <v>48.647306457870421</v>
      </c>
      <c r="I1485">
        <v>47.352548407575931</v>
      </c>
    </row>
    <row r="1486" spans="1:9" x14ac:dyDescent="0.55000000000000004">
      <c r="A1486" s="47" t="str">
        <f t="shared" si="23"/>
        <v>n10</v>
      </c>
      <c r="B1486" s="47" t="s">
        <v>293</v>
      </c>
      <c r="C1486" s="47" t="s">
        <v>251</v>
      </c>
      <c r="D1486" s="47" t="s">
        <v>397</v>
      </c>
      <c r="E1486">
        <v>40.544922618417807</v>
      </c>
      <c r="F1486">
        <v>40.981284096920973</v>
      </c>
      <c r="G1486">
        <v>47.92128392762671</v>
      </c>
      <c r="H1486">
        <v>50.9786839487885</v>
      </c>
      <c r="I1486">
        <v>48.042214439389141</v>
      </c>
    </row>
    <row r="1487" spans="1:9" x14ac:dyDescent="0.55000000000000004">
      <c r="A1487" s="47" t="str">
        <f t="shared" si="23"/>
        <v>n10</v>
      </c>
      <c r="B1487" s="47" t="s">
        <v>293</v>
      </c>
      <c r="C1487" s="47" t="s">
        <v>252</v>
      </c>
      <c r="D1487" s="47" t="s">
        <v>396</v>
      </c>
      <c r="E1487">
        <v>41.591891334250349</v>
      </c>
      <c r="F1487">
        <v>38.210084382605018</v>
      </c>
      <c r="G1487">
        <v>42.493695534864038</v>
      </c>
      <c r="H1487">
        <v>50.174428808238986</v>
      </c>
      <c r="I1487">
        <v>47.887810284625971</v>
      </c>
    </row>
    <row r="1488" spans="1:9" x14ac:dyDescent="0.55000000000000004">
      <c r="A1488" s="47" t="str">
        <f t="shared" si="23"/>
        <v>n10</v>
      </c>
      <c r="B1488" s="47" t="s">
        <v>293</v>
      </c>
      <c r="C1488" s="47" t="s">
        <v>252</v>
      </c>
      <c r="D1488" s="47" t="s">
        <v>397</v>
      </c>
      <c r="E1488">
        <v>41.584996525940824</v>
      </c>
      <c r="F1488">
        <v>41.613225531689771</v>
      </c>
      <c r="G1488">
        <v>49.060779621204105</v>
      </c>
      <c r="H1488">
        <v>52.306787570980148</v>
      </c>
      <c r="I1488">
        <v>48.815233414453495</v>
      </c>
    </row>
    <row r="1489" spans="1:9" x14ac:dyDescent="0.55000000000000004">
      <c r="A1489" s="47" t="str">
        <f t="shared" si="23"/>
        <v>n10</v>
      </c>
      <c r="B1489" s="47" t="s">
        <v>293</v>
      </c>
      <c r="C1489" s="47" t="s">
        <v>253</v>
      </c>
      <c r="D1489" s="47" t="s">
        <v>396</v>
      </c>
      <c r="E1489">
        <v>38.381583518498928</v>
      </c>
      <c r="F1489">
        <v>36.951526822558463</v>
      </c>
      <c r="G1489">
        <v>40.64269140831658</v>
      </c>
      <c r="H1489">
        <v>49.404165873099856</v>
      </c>
      <c r="I1489">
        <v>44.884433040595354</v>
      </c>
    </row>
    <row r="1490" spans="1:9" x14ac:dyDescent="0.55000000000000004">
      <c r="A1490" s="47" t="str">
        <f t="shared" si="23"/>
        <v>n10</v>
      </c>
      <c r="B1490" s="47" t="s">
        <v>293</v>
      </c>
      <c r="C1490" s="47" t="s">
        <v>253</v>
      </c>
      <c r="D1490" s="47" t="s">
        <v>397</v>
      </c>
      <c r="E1490">
        <v>38.539853348851977</v>
      </c>
      <c r="F1490">
        <v>40.071051687652108</v>
      </c>
      <c r="G1490">
        <v>45.047185673473713</v>
      </c>
      <c r="H1490">
        <v>51.071657919796863</v>
      </c>
      <c r="I1490">
        <v>45.178977744859452</v>
      </c>
    </row>
    <row r="1491" spans="1:9" x14ac:dyDescent="0.55000000000000004">
      <c r="A1491" s="47" t="str">
        <f t="shared" si="23"/>
        <v>n10</v>
      </c>
      <c r="B1491" s="47" t="s">
        <v>294</v>
      </c>
      <c r="C1491" s="47" t="s">
        <v>250</v>
      </c>
      <c r="D1491" s="47" t="s">
        <v>396</v>
      </c>
      <c r="E1491">
        <v>38.720856258596982</v>
      </c>
      <c r="F1491">
        <v>36.710498130709276</v>
      </c>
      <c r="G1491">
        <v>40.430066254011926</v>
      </c>
      <c r="H1491">
        <v>49.390997636934365</v>
      </c>
      <c r="I1491">
        <v>45.802794542611608</v>
      </c>
    </row>
    <row r="1492" spans="1:9" x14ac:dyDescent="0.55000000000000004">
      <c r="A1492" s="47" t="str">
        <f t="shared" si="23"/>
        <v>n10</v>
      </c>
      <c r="B1492" s="47" t="s">
        <v>294</v>
      </c>
      <c r="C1492" s="47" t="s">
        <v>250</v>
      </c>
      <c r="D1492" s="47" t="s">
        <v>397</v>
      </c>
      <c r="E1492">
        <v>38.890844033161301</v>
      </c>
      <c r="F1492">
        <v>40.865204462784661</v>
      </c>
      <c r="G1492">
        <v>45.491727561810045</v>
      </c>
      <c r="H1492">
        <v>51.450717169650872</v>
      </c>
      <c r="I1492">
        <v>46.534270174819838</v>
      </c>
    </row>
    <row r="1493" spans="1:9" x14ac:dyDescent="0.55000000000000004">
      <c r="A1493" s="47" t="str">
        <f t="shared" si="23"/>
        <v>n10</v>
      </c>
      <c r="B1493" s="47" t="s">
        <v>294</v>
      </c>
      <c r="C1493" s="47" t="s">
        <v>251</v>
      </c>
      <c r="D1493" s="47" t="s">
        <v>396</v>
      </c>
      <c r="E1493">
        <v>41.001661858239579</v>
      </c>
      <c r="F1493">
        <v>37.964099054773754</v>
      </c>
      <c r="G1493">
        <v>42.356501731739151</v>
      </c>
      <c r="H1493">
        <v>49.886264075524053</v>
      </c>
      <c r="I1493">
        <v>48.558530913836293</v>
      </c>
    </row>
    <row r="1494" spans="1:9" x14ac:dyDescent="0.55000000000000004">
      <c r="A1494" s="47" t="str">
        <f t="shared" si="23"/>
        <v>n10</v>
      </c>
      <c r="B1494" s="47" t="s">
        <v>294</v>
      </c>
      <c r="C1494" s="47" t="s">
        <v>251</v>
      </c>
      <c r="D1494" s="47" t="s">
        <v>397</v>
      </c>
      <c r="E1494">
        <v>41.628721445114579</v>
      </c>
      <c r="F1494">
        <v>42.084893831340608</v>
      </c>
      <c r="G1494">
        <v>49.188501711988167</v>
      </c>
      <c r="H1494">
        <v>52.2982882422789</v>
      </c>
      <c r="I1494">
        <v>49.341155536745092</v>
      </c>
    </row>
    <row r="1495" spans="1:9" x14ac:dyDescent="0.55000000000000004">
      <c r="A1495" s="47" t="str">
        <f t="shared" si="23"/>
        <v>n10</v>
      </c>
      <c r="B1495" s="47" t="s">
        <v>294</v>
      </c>
      <c r="C1495" s="47" t="s">
        <v>252</v>
      </c>
      <c r="D1495" s="47" t="s">
        <v>396</v>
      </c>
      <c r="E1495">
        <v>42.65116047684549</v>
      </c>
      <c r="F1495">
        <v>39.183225108454138</v>
      </c>
      <c r="G1495">
        <v>43.575931975452342</v>
      </c>
      <c r="H1495">
        <v>51.452279429572428</v>
      </c>
      <c r="I1495">
        <v>49.107424928578993</v>
      </c>
    </row>
    <row r="1496" spans="1:9" x14ac:dyDescent="0.55000000000000004">
      <c r="A1496" s="47" t="str">
        <f t="shared" si="23"/>
        <v>n10</v>
      </c>
      <c r="B1496" s="47" t="s">
        <v>294</v>
      </c>
      <c r="C1496" s="47" t="s">
        <v>252</v>
      </c>
      <c r="D1496" s="47" t="s">
        <v>397</v>
      </c>
      <c r="E1496">
        <v>42.632009380547622</v>
      </c>
      <c r="F1496">
        <v>42.655129432511558</v>
      </c>
      <c r="G1496">
        <v>50.290122535886866</v>
      </c>
      <c r="H1496">
        <v>53.686286438824837</v>
      </c>
      <c r="I1496">
        <v>50.037718522437373</v>
      </c>
    </row>
    <row r="1497" spans="1:9" x14ac:dyDescent="0.55000000000000004">
      <c r="A1497" s="47" t="str">
        <f t="shared" si="23"/>
        <v>n10</v>
      </c>
      <c r="B1497" s="47" t="s">
        <v>294</v>
      </c>
      <c r="C1497" s="47" t="s">
        <v>253</v>
      </c>
      <c r="D1497" s="47" t="s">
        <v>396</v>
      </c>
      <c r="E1497">
        <v>39.359092012603021</v>
      </c>
      <c r="F1497">
        <v>37.892614397065572</v>
      </c>
      <c r="G1497">
        <v>41.67778617077559</v>
      </c>
      <c r="H1497">
        <v>50.662399311066451</v>
      </c>
      <c r="I1497">
        <v>46.02755717795884</v>
      </c>
    </row>
    <row r="1498" spans="1:9" x14ac:dyDescent="0.55000000000000004">
      <c r="A1498" s="47" t="str">
        <f t="shared" si="23"/>
        <v>n10</v>
      </c>
      <c r="B1498" s="47" t="s">
        <v>294</v>
      </c>
      <c r="C1498" s="47" t="s">
        <v>253</v>
      </c>
      <c r="D1498" s="47" t="s">
        <v>397</v>
      </c>
      <c r="E1498">
        <v>39.45207759437568</v>
      </c>
      <c r="F1498">
        <v>41.060922583148177</v>
      </c>
      <c r="G1498">
        <v>46.10652941699292</v>
      </c>
      <c r="H1498">
        <v>52.303699284026393</v>
      </c>
      <c r="I1498">
        <v>46.25583811707169</v>
      </c>
    </row>
    <row r="1499" spans="1:9" x14ac:dyDescent="0.55000000000000004">
      <c r="A1499" s="47" t="str">
        <f t="shared" si="23"/>
        <v>n10</v>
      </c>
      <c r="B1499" s="47" t="s">
        <v>295</v>
      </c>
      <c r="C1499" s="47" t="s">
        <v>250</v>
      </c>
      <c r="D1499" s="47" t="s">
        <v>396</v>
      </c>
      <c r="E1499">
        <v>39.696655777166441</v>
      </c>
      <c r="F1499">
        <v>37.63563486227207</v>
      </c>
      <c r="G1499">
        <v>41.448939362677677</v>
      </c>
      <c r="H1499">
        <v>50.635694071174143</v>
      </c>
      <c r="I1499">
        <v>46.957065113627017</v>
      </c>
    </row>
    <row r="1500" spans="1:9" x14ac:dyDescent="0.55000000000000004">
      <c r="A1500" s="47" t="str">
        <f t="shared" si="23"/>
        <v>n10</v>
      </c>
      <c r="B1500" s="47" t="s">
        <v>295</v>
      </c>
      <c r="C1500" s="47" t="s">
        <v>250</v>
      </c>
      <c r="D1500" s="47" t="s">
        <v>397</v>
      </c>
      <c r="E1500">
        <v>39.903183301688635</v>
      </c>
      <c r="F1500">
        <v>41.903856252130879</v>
      </c>
      <c r="G1500">
        <v>46.710339750114642</v>
      </c>
      <c r="H1500">
        <v>52.760564591636395</v>
      </c>
      <c r="I1500">
        <v>47.753506551530911</v>
      </c>
    </row>
    <row r="1501" spans="1:9" x14ac:dyDescent="0.55000000000000004">
      <c r="A1501" s="47" t="str">
        <f t="shared" si="23"/>
        <v>n10</v>
      </c>
      <c r="B1501" s="47" t="s">
        <v>295</v>
      </c>
      <c r="C1501" s="47" t="s">
        <v>251</v>
      </c>
      <c r="D1501" s="47" t="s">
        <v>396</v>
      </c>
      <c r="E1501">
        <v>42.034939677165269</v>
      </c>
      <c r="F1501">
        <v>38.920827628469659</v>
      </c>
      <c r="G1501">
        <v>43.423922703064932</v>
      </c>
      <c r="H1501">
        <v>51.143441658143175</v>
      </c>
      <c r="I1501">
        <v>49.782248456953425</v>
      </c>
    </row>
    <row r="1502" spans="1:9" x14ac:dyDescent="0.55000000000000004">
      <c r="A1502" s="47" t="str">
        <f t="shared" si="23"/>
        <v>n10</v>
      </c>
      <c r="B1502" s="47" t="s">
        <v>295</v>
      </c>
      <c r="C1502" s="47" t="s">
        <v>251</v>
      </c>
      <c r="D1502" s="47" t="s">
        <v>397</v>
      </c>
      <c r="E1502">
        <v>42.728668875721567</v>
      </c>
      <c r="F1502">
        <v>43.185179695270349</v>
      </c>
      <c r="G1502">
        <v>50.484700380206689</v>
      </c>
      <c r="H1502">
        <v>53.647898545715336</v>
      </c>
      <c r="I1502">
        <v>50.654128219236064</v>
      </c>
    </row>
    <row r="1503" spans="1:9" x14ac:dyDescent="0.55000000000000004">
      <c r="A1503" s="47" t="str">
        <f t="shared" si="23"/>
        <v>n10</v>
      </c>
      <c r="B1503" s="47" t="s">
        <v>295</v>
      </c>
      <c r="C1503" s="47" t="s">
        <v>252</v>
      </c>
      <c r="D1503" s="47" t="s">
        <v>396</v>
      </c>
      <c r="E1503">
        <v>43.726007106831737</v>
      </c>
      <c r="F1503">
        <v>40.170676727330445</v>
      </c>
      <c r="G1503">
        <v>44.674083657813995</v>
      </c>
      <c r="H1503">
        <v>52.748921971807817</v>
      </c>
      <c r="I1503">
        <v>50.344975082001916</v>
      </c>
    </row>
    <row r="1504" spans="1:9" x14ac:dyDescent="0.55000000000000004">
      <c r="A1504" s="47" t="str">
        <f t="shared" si="23"/>
        <v>n10</v>
      </c>
      <c r="B1504" s="47" t="s">
        <v>295</v>
      </c>
      <c r="C1504" s="47" t="s">
        <v>252</v>
      </c>
      <c r="D1504" s="47" t="s">
        <v>397</v>
      </c>
      <c r="E1504">
        <v>43.698304733773043</v>
      </c>
      <c r="F1504">
        <v>43.741179143300535</v>
      </c>
      <c r="G1504">
        <v>51.523873501216812</v>
      </c>
      <c r="H1504">
        <v>55.027218989172226</v>
      </c>
      <c r="I1504">
        <v>51.221755436814441</v>
      </c>
    </row>
    <row r="1505" spans="1:9" x14ac:dyDescent="0.55000000000000004">
      <c r="A1505" s="47" t="str">
        <f t="shared" si="23"/>
        <v>n10</v>
      </c>
      <c r="B1505" s="47" t="s">
        <v>295</v>
      </c>
      <c r="C1505" s="47" t="s">
        <v>253</v>
      </c>
      <c r="D1505" s="47" t="s">
        <v>396</v>
      </c>
      <c r="E1505">
        <v>40.350975631620415</v>
      </c>
      <c r="F1505">
        <v>38.847541494727196</v>
      </c>
      <c r="G1505">
        <v>42.72810291503545</v>
      </c>
      <c r="H1505">
        <v>51.939136181944306</v>
      </c>
      <c r="I1505">
        <v>47.18749196440119</v>
      </c>
    </row>
    <row r="1506" spans="1:9" x14ac:dyDescent="0.55000000000000004">
      <c r="A1506" s="47" t="str">
        <f t="shared" si="23"/>
        <v>n10</v>
      </c>
      <c r="B1506" s="47" t="s">
        <v>295</v>
      </c>
      <c r="C1506" s="47" t="s">
        <v>253</v>
      </c>
      <c r="D1506" s="47" t="s">
        <v>397</v>
      </c>
      <c r="E1506">
        <v>40.374985234954565</v>
      </c>
      <c r="F1506">
        <v>42.049999511515544</v>
      </c>
      <c r="G1506">
        <v>47.194798962367308</v>
      </c>
      <c r="H1506">
        <v>53.600760455683712</v>
      </c>
      <c r="I1506">
        <v>47.385904910709044</v>
      </c>
    </row>
    <row r="1507" spans="1:9" x14ac:dyDescent="0.55000000000000004">
      <c r="A1507" s="47" t="str">
        <f t="shared" si="23"/>
        <v>n10</v>
      </c>
      <c r="B1507" s="47" t="s">
        <v>296</v>
      </c>
      <c r="C1507" s="47" t="s">
        <v>250</v>
      </c>
      <c r="D1507" s="47" t="s">
        <v>396</v>
      </c>
      <c r="E1507">
        <v>40.686597317744159</v>
      </c>
      <c r="F1507">
        <v>38.574179372553175</v>
      </c>
      <c r="G1507">
        <v>42.482578748280609</v>
      </c>
      <c r="H1507">
        <v>51.898429584170998</v>
      </c>
      <c r="I1507">
        <v>48.128064243642655</v>
      </c>
    </row>
    <row r="1508" spans="1:9" x14ac:dyDescent="0.55000000000000004">
      <c r="A1508" s="47" t="str">
        <f t="shared" si="23"/>
        <v>n10</v>
      </c>
      <c r="B1508" s="47" t="s">
        <v>296</v>
      </c>
      <c r="C1508" s="47" t="s">
        <v>250</v>
      </c>
      <c r="D1508" s="47" t="s">
        <v>397</v>
      </c>
      <c r="E1508">
        <v>40.943002049165884</v>
      </c>
      <c r="F1508">
        <v>42.943151917786487</v>
      </c>
      <c r="G1508">
        <v>47.906879500052909</v>
      </c>
      <c r="H1508">
        <v>54.071751397265437</v>
      </c>
      <c r="I1508">
        <v>48.982805872982297</v>
      </c>
    </row>
    <row r="1509" spans="1:9" x14ac:dyDescent="0.55000000000000004">
      <c r="A1509" s="47" t="str">
        <f t="shared" si="23"/>
        <v>n10</v>
      </c>
      <c r="B1509" s="47" t="s">
        <v>296</v>
      </c>
      <c r="C1509" s="47" t="s">
        <v>251</v>
      </c>
      <c r="D1509" s="47" t="s">
        <v>396</v>
      </c>
      <c r="E1509">
        <v>43.083192536944949</v>
      </c>
      <c r="F1509">
        <v>39.891421833668403</v>
      </c>
      <c r="G1509">
        <v>44.506813543540375</v>
      </c>
      <c r="H1509">
        <v>52.418839205727799</v>
      </c>
      <c r="I1509">
        <v>51.023701036927314</v>
      </c>
    </row>
    <row r="1510" spans="1:9" x14ac:dyDescent="0.55000000000000004">
      <c r="A1510" s="47" t="str">
        <f t="shared" si="23"/>
        <v>n10</v>
      </c>
      <c r="B1510" s="47" t="s">
        <v>296</v>
      </c>
      <c r="C1510" s="47" t="s">
        <v>251</v>
      </c>
      <c r="D1510" s="47" t="s">
        <v>397</v>
      </c>
      <c r="E1510">
        <v>43.847849003632781</v>
      </c>
      <c r="F1510">
        <v>44.287900560787214</v>
      </c>
      <c r="G1510">
        <v>51.830653215532756</v>
      </c>
      <c r="H1510">
        <v>55.0441849962967</v>
      </c>
      <c r="I1510">
        <v>52.021026536874409</v>
      </c>
    </row>
    <row r="1511" spans="1:9" x14ac:dyDescent="0.55000000000000004">
      <c r="A1511" s="47" t="str">
        <f t="shared" si="23"/>
        <v>n10</v>
      </c>
      <c r="B1511" s="47" t="s">
        <v>296</v>
      </c>
      <c r="C1511" s="47" t="s">
        <v>252</v>
      </c>
      <c r="D1511" s="47" t="s">
        <v>396</v>
      </c>
      <c r="E1511">
        <v>44.816431224209083</v>
      </c>
      <c r="F1511">
        <v>41.172439239233945</v>
      </c>
      <c r="G1511">
        <v>45.788150581949004</v>
      </c>
      <c r="H1511">
        <v>54.064356434945168</v>
      </c>
      <c r="I1511">
        <v>51.600460744894733</v>
      </c>
    </row>
    <row r="1512" spans="1:9" x14ac:dyDescent="0.55000000000000004">
      <c r="A1512" s="47" t="str">
        <f t="shared" si="23"/>
        <v>n10</v>
      </c>
      <c r="B1512" s="47" t="s">
        <v>296</v>
      </c>
      <c r="C1512" s="47" t="s">
        <v>252</v>
      </c>
      <c r="D1512" s="47" t="s">
        <v>397</v>
      </c>
      <c r="E1512">
        <v>44.738890664127261</v>
      </c>
      <c r="F1512">
        <v>44.835563532959483</v>
      </c>
      <c r="G1512">
        <v>52.743007114591059</v>
      </c>
      <c r="H1512">
        <v>56.379242337671506</v>
      </c>
      <c r="I1512">
        <v>52.40549918527141</v>
      </c>
    </row>
    <row r="1513" spans="1:9" x14ac:dyDescent="0.55000000000000004">
      <c r="A1513" s="47" t="str">
        <f t="shared" si="23"/>
        <v>n10</v>
      </c>
      <c r="B1513" s="47" t="s">
        <v>296</v>
      </c>
      <c r="C1513" s="47" t="s">
        <v>253</v>
      </c>
      <c r="D1513" s="47" t="s">
        <v>396</v>
      </c>
      <c r="E1513">
        <v>41.317453616019478</v>
      </c>
      <c r="F1513">
        <v>39.936107012485458</v>
      </c>
      <c r="G1513">
        <v>43.852484525447039</v>
      </c>
      <c r="H1513">
        <v>53.214056969280158</v>
      </c>
      <c r="I1513">
        <v>48.303160468028082</v>
      </c>
    </row>
    <row r="1514" spans="1:9" x14ac:dyDescent="0.55000000000000004">
      <c r="A1514" s="47" t="str">
        <f t="shared" si="23"/>
        <v>n10</v>
      </c>
      <c r="B1514" s="47" t="s">
        <v>296</v>
      </c>
      <c r="C1514" s="47" t="s">
        <v>253</v>
      </c>
      <c r="D1514" s="47" t="s">
        <v>397</v>
      </c>
      <c r="E1514">
        <v>41.353079148590979</v>
      </c>
      <c r="F1514">
        <v>43.064843244101155</v>
      </c>
      <c r="G1514">
        <v>48.340234157232047</v>
      </c>
      <c r="H1514">
        <v>54.921824808662222</v>
      </c>
      <c r="I1514">
        <v>48.546641209043138</v>
      </c>
    </row>
    <row r="1515" spans="1:9" x14ac:dyDescent="0.55000000000000004">
      <c r="A1515" s="47" t="str">
        <f t="shared" si="23"/>
        <v>n10</v>
      </c>
      <c r="B1515" s="47" t="s">
        <v>297</v>
      </c>
      <c r="C1515" s="47" t="s">
        <v>250</v>
      </c>
      <c r="D1515" s="47" t="s">
        <v>396</v>
      </c>
      <c r="E1515">
        <v>41.751479323175687</v>
      </c>
      <c r="F1515">
        <v>39.555029472924687</v>
      </c>
      <c r="G1515">
        <v>43.575200402661686</v>
      </c>
      <c r="H1515">
        <v>53.157082579934709</v>
      </c>
      <c r="I1515">
        <v>49.347103687832373</v>
      </c>
    </row>
    <row r="1516" spans="1:9" x14ac:dyDescent="0.55000000000000004">
      <c r="A1516" s="47" t="str">
        <f t="shared" si="23"/>
        <v>n10</v>
      </c>
      <c r="B1516" s="47" t="s">
        <v>297</v>
      </c>
      <c r="C1516" s="47" t="s">
        <v>250</v>
      </c>
      <c r="D1516" s="47" t="s">
        <v>397</v>
      </c>
      <c r="E1516">
        <v>41.952569570533399</v>
      </c>
      <c r="F1516">
        <v>43.9862694670758</v>
      </c>
      <c r="G1516">
        <v>49.097150963919169</v>
      </c>
      <c r="H1516">
        <v>55.379499867151047</v>
      </c>
      <c r="I1516">
        <v>50.164322585499484</v>
      </c>
    </row>
    <row r="1517" spans="1:9" x14ac:dyDescent="0.55000000000000004">
      <c r="A1517" s="47" t="str">
        <f t="shared" si="23"/>
        <v>n10</v>
      </c>
      <c r="B1517" s="47" t="s">
        <v>297</v>
      </c>
      <c r="C1517" s="47" t="s">
        <v>251</v>
      </c>
      <c r="D1517" s="47" t="s">
        <v>396</v>
      </c>
      <c r="E1517">
        <v>44.131445396724629</v>
      </c>
      <c r="F1517">
        <v>40.862016038867147</v>
      </c>
      <c r="G1517">
        <v>45.589704384015803</v>
      </c>
      <c r="H1517">
        <v>53.694236753312417</v>
      </c>
      <c r="I1517">
        <v>52.265153616901216</v>
      </c>
    </row>
    <row r="1518" spans="1:9" x14ac:dyDescent="0.55000000000000004">
      <c r="A1518" s="47" t="str">
        <f t="shared" si="23"/>
        <v>n10</v>
      </c>
      <c r="B1518" s="47" t="s">
        <v>297</v>
      </c>
      <c r="C1518" s="47" t="s">
        <v>251</v>
      </c>
      <c r="D1518" s="47" t="s">
        <v>397</v>
      </c>
      <c r="E1518">
        <v>44.995540484839935</v>
      </c>
      <c r="F1518">
        <v>45.405991108524674</v>
      </c>
      <c r="G1518">
        <v>53.183676339717145</v>
      </c>
      <c r="H1518">
        <v>56.445012612421962</v>
      </c>
      <c r="I1518">
        <v>53.397773244453859</v>
      </c>
    </row>
    <row r="1519" spans="1:9" x14ac:dyDescent="0.55000000000000004">
      <c r="A1519" s="47" t="str">
        <f t="shared" si="23"/>
        <v>n10</v>
      </c>
      <c r="B1519" s="47" t="s">
        <v>297</v>
      </c>
      <c r="C1519" s="47" t="s">
        <v>252</v>
      </c>
      <c r="D1519" s="47" t="s">
        <v>396</v>
      </c>
      <c r="E1519">
        <v>45.819277551464282</v>
      </c>
      <c r="F1519">
        <v>42.131040824604099</v>
      </c>
      <c r="G1519">
        <v>46.845172845025218</v>
      </c>
      <c r="H1519">
        <v>55.410790889265115</v>
      </c>
      <c r="I1519">
        <v>52.791910941229034</v>
      </c>
    </row>
    <row r="1520" spans="1:9" x14ac:dyDescent="0.55000000000000004">
      <c r="A1520" s="47" t="str">
        <f t="shared" si="23"/>
        <v>n10</v>
      </c>
      <c r="B1520" s="47" t="s">
        <v>297</v>
      </c>
      <c r="C1520" s="47" t="s">
        <v>252</v>
      </c>
      <c r="D1520" s="47" t="s">
        <v>397</v>
      </c>
      <c r="E1520">
        <v>45.796966912378466</v>
      </c>
      <c r="F1520">
        <v>45.925626836666325</v>
      </c>
      <c r="G1520">
        <v>53.998548396289642</v>
      </c>
      <c r="H1520">
        <v>57.739857731692133</v>
      </c>
      <c r="I1520">
        <v>53.634720927826571</v>
      </c>
    </row>
    <row r="1521" spans="1:9" x14ac:dyDescent="0.55000000000000004">
      <c r="A1521" s="47" t="str">
        <f t="shared" si="23"/>
        <v>n10</v>
      </c>
      <c r="B1521" s="47" t="s">
        <v>297</v>
      </c>
      <c r="C1521" s="47" t="s">
        <v>253</v>
      </c>
      <c r="D1521" s="47" t="s">
        <v>396</v>
      </c>
      <c r="E1521">
        <v>42.190567910215272</v>
      </c>
      <c r="F1521">
        <v>40.855714699502705</v>
      </c>
      <c r="G1521">
        <v>44.8722845545445</v>
      </c>
      <c r="H1521">
        <v>54.442134277383943</v>
      </c>
      <c r="I1521">
        <v>49.411595333827108</v>
      </c>
    </row>
    <row r="1522" spans="1:9" x14ac:dyDescent="0.55000000000000004">
      <c r="A1522" s="47" t="str">
        <f t="shared" si="23"/>
        <v>n10</v>
      </c>
      <c r="B1522" s="47" t="s">
        <v>297</v>
      </c>
      <c r="C1522" s="47" t="s">
        <v>253</v>
      </c>
      <c r="D1522" s="47" t="s">
        <v>397</v>
      </c>
      <c r="E1522">
        <v>42.359236792109009</v>
      </c>
      <c r="F1522">
        <v>44.112649649067123</v>
      </c>
      <c r="G1522">
        <v>49.516395572249849</v>
      </c>
      <c r="H1522">
        <v>56.258122249262286</v>
      </c>
      <c r="I1522">
        <v>49.727824693448085</v>
      </c>
    </row>
    <row r="1523" spans="1:9" x14ac:dyDescent="0.55000000000000004">
      <c r="A1523" s="47" t="str">
        <f t="shared" si="23"/>
        <v>n10</v>
      </c>
      <c r="B1523" s="47" t="s">
        <v>298</v>
      </c>
      <c r="C1523" s="47" t="s">
        <v>250</v>
      </c>
      <c r="D1523" s="47" t="s">
        <v>396</v>
      </c>
      <c r="E1523">
        <v>42.8227426269315</v>
      </c>
      <c r="F1523">
        <v>40.565243693348151</v>
      </c>
      <c r="G1523">
        <v>44.729879995209217</v>
      </c>
      <c r="H1523">
        <v>54.420495750988536</v>
      </c>
      <c r="I1523">
        <v>50.601015964409029</v>
      </c>
    </row>
    <row r="1524" spans="1:9" x14ac:dyDescent="0.55000000000000004">
      <c r="A1524" s="47" t="str">
        <f t="shared" si="23"/>
        <v>n10</v>
      </c>
      <c r="B1524" s="47" t="s">
        <v>298</v>
      </c>
      <c r="C1524" s="47" t="s">
        <v>250</v>
      </c>
      <c r="D1524" s="47" t="s">
        <v>397</v>
      </c>
      <c r="E1524">
        <v>42.977539034082227</v>
      </c>
      <c r="F1524">
        <v>45.060925524635842</v>
      </c>
      <c r="G1524">
        <v>50.296674163580583</v>
      </c>
      <c r="H1524">
        <v>56.732511061733625</v>
      </c>
      <c r="I1524">
        <v>51.38991852243737</v>
      </c>
    </row>
    <row r="1525" spans="1:9" x14ac:dyDescent="0.55000000000000004">
      <c r="A1525" s="47" t="str">
        <f t="shared" si="23"/>
        <v>n10</v>
      </c>
      <c r="B1525" s="47" t="s">
        <v>298</v>
      </c>
      <c r="C1525" s="47" t="s">
        <v>251</v>
      </c>
      <c r="D1525" s="47" t="s">
        <v>396</v>
      </c>
      <c r="E1525">
        <v>45.444807280828613</v>
      </c>
      <c r="F1525">
        <v>42.027673306175721</v>
      </c>
      <c r="G1525">
        <v>46.890655890029279</v>
      </c>
      <c r="H1525">
        <v>55.174896736383005</v>
      </c>
      <c r="I1525">
        <v>53.804440605932356</v>
      </c>
    </row>
    <row r="1526" spans="1:9" x14ac:dyDescent="0.55000000000000004">
      <c r="A1526" s="47" t="str">
        <f t="shared" si="23"/>
        <v>n10</v>
      </c>
      <c r="B1526" s="47" t="s">
        <v>298</v>
      </c>
      <c r="C1526" s="47" t="s">
        <v>251</v>
      </c>
      <c r="D1526" s="47" t="s">
        <v>397</v>
      </c>
      <c r="E1526">
        <v>46.094854673814659</v>
      </c>
      <c r="F1526">
        <v>46.515333273374964</v>
      </c>
      <c r="G1526">
        <v>54.483039996473053</v>
      </c>
      <c r="H1526">
        <v>57.824056015236486</v>
      </c>
      <c r="I1526">
        <v>54.702367636581677</v>
      </c>
    </row>
    <row r="1527" spans="1:9" x14ac:dyDescent="0.55000000000000004">
      <c r="A1527" s="47" t="str">
        <f t="shared" si="23"/>
        <v>n10</v>
      </c>
      <c r="B1527" s="47" t="s">
        <v>298</v>
      </c>
      <c r="C1527" s="47" t="s">
        <v>252</v>
      </c>
      <c r="D1527" s="47" t="s">
        <v>396</v>
      </c>
      <c r="E1527">
        <v>46.799855007994466</v>
      </c>
      <c r="F1527">
        <v>43.064153515501012</v>
      </c>
      <c r="G1527">
        <v>47.888904802842738</v>
      </c>
      <c r="H1527">
        <v>56.767042211876465</v>
      </c>
      <c r="I1527">
        <v>53.944558139056426</v>
      </c>
    </row>
    <row r="1528" spans="1:9" x14ac:dyDescent="0.55000000000000004">
      <c r="A1528" s="47" t="str">
        <f t="shared" si="23"/>
        <v>n10</v>
      </c>
      <c r="B1528" s="47" t="s">
        <v>298</v>
      </c>
      <c r="C1528" s="47" t="s">
        <v>252</v>
      </c>
      <c r="D1528" s="47" t="s">
        <v>397</v>
      </c>
      <c r="E1528">
        <v>46.915861251601839</v>
      </c>
      <c r="F1528">
        <v>47.047664546961521</v>
      </c>
      <c r="G1528">
        <v>55.317820701865763</v>
      </c>
      <c r="H1528">
        <v>59.150536305388037</v>
      </c>
      <c r="I1528">
        <v>54.945104336989615</v>
      </c>
    </row>
    <row r="1529" spans="1:9" x14ac:dyDescent="0.55000000000000004">
      <c r="A1529" s="47" t="str">
        <f t="shared" si="23"/>
        <v>n10</v>
      </c>
      <c r="B1529" s="47" t="s">
        <v>298</v>
      </c>
      <c r="C1529" s="47" t="s">
        <v>253</v>
      </c>
      <c r="D1529" s="47" t="s">
        <v>396</v>
      </c>
      <c r="E1529">
        <v>43.14284595692402</v>
      </c>
      <c r="F1529">
        <v>41.806489736535823</v>
      </c>
      <c r="G1529">
        <v>45.907795859344688</v>
      </c>
      <c r="H1529">
        <v>55.682854959498712</v>
      </c>
      <c r="I1529">
        <v>50.526004443974188</v>
      </c>
    </row>
    <row r="1530" spans="1:9" x14ac:dyDescent="0.55000000000000004">
      <c r="A1530" s="47" t="str">
        <f t="shared" si="23"/>
        <v>n10</v>
      </c>
      <c r="B1530" s="47" t="s">
        <v>298</v>
      </c>
      <c r="C1530" s="47" t="s">
        <v>253</v>
      </c>
      <c r="D1530" s="47" t="s">
        <v>397</v>
      </c>
      <c r="E1530">
        <v>43.367971025405907</v>
      </c>
      <c r="F1530">
        <v>45.12444026734385</v>
      </c>
      <c r="G1530">
        <v>50.624917076147156</v>
      </c>
      <c r="H1530">
        <v>57.586345125148434</v>
      </c>
      <c r="I1530">
        <v>50.899071479796376</v>
      </c>
    </row>
    <row r="1531" spans="1:9" x14ac:dyDescent="0.55000000000000004">
      <c r="A1531" s="47" t="str">
        <f t="shared" si="23"/>
        <v>n10</v>
      </c>
      <c r="B1531" s="47" t="s">
        <v>299</v>
      </c>
      <c r="C1531" s="47" t="s">
        <v>250</v>
      </c>
      <c r="D1531" s="47" t="s">
        <v>396</v>
      </c>
      <c r="E1531">
        <v>43.837982582677924</v>
      </c>
      <c r="F1531">
        <v>41.507318154163592</v>
      </c>
      <c r="G1531">
        <v>45.769238972066461</v>
      </c>
      <c r="H1531">
        <v>55.749518563585283</v>
      </c>
      <c r="I1531">
        <v>51.875993069516461</v>
      </c>
    </row>
    <row r="1532" spans="1:9" x14ac:dyDescent="0.55000000000000004">
      <c r="A1532" s="47" t="str">
        <f t="shared" si="23"/>
        <v>n10</v>
      </c>
      <c r="B1532" s="47" t="s">
        <v>299</v>
      </c>
      <c r="C1532" s="47" t="s">
        <v>250</v>
      </c>
      <c r="D1532" s="47" t="s">
        <v>397</v>
      </c>
      <c r="E1532">
        <v>44.023284870060792</v>
      </c>
      <c r="F1532">
        <v>46.140568402226698</v>
      </c>
      <c r="G1532">
        <v>51.503005373681809</v>
      </c>
      <c r="H1532">
        <v>58.075227694110382</v>
      </c>
      <c r="I1532">
        <v>52.631050772111131</v>
      </c>
    </row>
    <row r="1533" spans="1:9" x14ac:dyDescent="0.55000000000000004">
      <c r="A1533" s="47" t="str">
        <f t="shared" si="23"/>
        <v>n10</v>
      </c>
      <c r="B1533" s="47" t="s">
        <v>299</v>
      </c>
      <c r="C1533" s="47" t="s">
        <v>251</v>
      </c>
      <c r="D1533" s="47" t="s">
        <v>396</v>
      </c>
      <c r="E1533">
        <v>46.771103578104629</v>
      </c>
      <c r="F1533">
        <v>43.216832376644447</v>
      </c>
      <c r="G1533">
        <v>48.213947315980676</v>
      </c>
      <c r="H1533">
        <v>56.596200531395866</v>
      </c>
      <c r="I1533">
        <v>55.318674690508963</v>
      </c>
    </row>
    <row r="1534" spans="1:9" x14ac:dyDescent="0.55000000000000004">
      <c r="A1534" s="47" t="str">
        <f t="shared" si="23"/>
        <v>n10</v>
      </c>
      <c r="B1534" s="47" t="s">
        <v>299</v>
      </c>
      <c r="C1534" s="47" t="s">
        <v>251</v>
      </c>
      <c r="D1534" s="47" t="s">
        <v>397</v>
      </c>
      <c r="E1534">
        <v>47.186534736477043</v>
      </c>
      <c r="F1534">
        <v>47.616971673191564</v>
      </c>
      <c r="G1534">
        <v>55.773380294501479</v>
      </c>
      <c r="H1534">
        <v>59.193522727753688</v>
      </c>
      <c r="I1534">
        <v>55.99790234543083</v>
      </c>
    </row>
    <row r="1535" spans="1:9" x14ac:dyDescent="0.55000000000000004">
      <c r="A1535" s="47" t="str">
        <f t="shared" si="23"/>
        <v>n10</v>
      </c>
      <c r="B1535" s="47" t="s">
        <v>299</v>
      </c>
      <c r="C1535" s="47" t="s">
        <v>252</v>
      </c>
      <c r="D1535" s="47" t="s">
        <v>396</v>
      </c>
      <c r="E1535">
        <v>47.816930027980597</v>
      </c>
      <c r="F1535">
        <v>44.007878513737531</v>
      </c>
      <c r="G1535">
        <v>48.948187680316025</v>
      </c>
      <c r="H1535">
        <v>58.051379527739584</v>
      </c>
      <c r="I1535">
        <v>55.047934842285954</v>
      </c>
    </row>
    <row r="1536" spans="1:9" x14ac:dyDescent="0.55000000000000004">
      <c r="A1536" s="47" t="str">
        <f t="shared" si="23"/>
        <v>n10</v>
      </c>
      <c r="B1536" s="47" t="s">
        <v>299</v>
      </c>
      <c r="C1536" s="47" t="s">
        <v>252</v>
      </c>
      <c r="D1536" s="47" t="s">
        <v>397</v>
      </c>
      <c r="E1536">
        <v>48.020087556578382</v>
      </c>
      <c r="F1536">
        <v>48.175916932952433</v>
      </c>
      <c r="G1536">
        <v>56.635915703629244</v>
      </c>
      <c r="H1536">
        <v>60.599084554838427</v>
      </c>
      <c r="I1536">
        <v>56.24939265039562</v>
      </c>
    </row>
    <row r="1537" spans="1:9" x14ac:dyDescent="0.55000000000000004">
      <c r="A1537" s="47" t="str">
        <f t="shared" si="23"/>
        <v>n10</v>
      </c>
      <c r="B1537" s="47" t="s">
        <v>299</v>
      </c>
      <c r="C1537" s="47" t="s">
        <v>253</v>
      </c>
      <c r="D1537" s="47" t="s">
        <v>396</v>
      </c>
      <c r="E1537">
        <v>44.164612596844549</v>
      </c>
      <c r="F1537">
        <v>42.796606999259339</v>
      </c>
      <c r="G1537">
        <v>46.995045744718382</v>
      </c>
      <c r="H1537">
        <v>57.001610881858483</v>
      </c>
      <c r="I1537">
        <v>51.722628928155757</v>
      </c>
    </row>
    <row r="1538" spans="1:9" x14ac:dyDescent="0.55000000000000004">
      <c r="A1538" s="47" t="str">
        <f t="shared" si="23"/>
        <v>n10</v>
      </c>
      <c r="B1538" s="47" t="s">
        <v>299</v>
      </c>
      <c r="C1538" s="47" t="s">
        <v>253</v>
      </c>
      <c r="D1538" s="47" t="s">
        <v>397</v>
      </c>
      <c r="E1538">
        <v>44.315724054773753</v>
      </c>
      <c r="F1538">
        <v>46.124281864352987</v>
      </c>
      <c r="G1538">
        <v>51.7062689964025</v>
      </c>
      <c r="H1538">
        <v>58.855278677153514</v>
      </c>
      <c r="I1538">
        <v>52.023256798810245</v>
      </c>
    </row>
    <row r="1539" spans="1:9" x14ac:dyDescent="0.55000000000000004">
      <c r="A1539" s="47" t="s">
        <v>585</v>
      </c>
      <c r="B1539" s="47" t="s">
        <v>276</v>
      </c>
      <c r="C1539" s="47" t="s">
        <v>250</v>
      </c>
      <c r="D1539" s="47" t="s">
        <v>396</v>
      </c>
      <c r="E1539">
        <v>24.521691025641026</v>
      </c>
      <c r="F1539">
        <v>23.327446153846157</v>
      </c>
      <c r="G1539">
        <v>25.54424564102564</v>
      </c>
      <c r="H1539">
        <v>31.5422452991453</v>
      </c>
      <c r="I1539">
        <v>28.955523931623929</v>
      </c>
    </row>
    <row r="1540" spans="1:9" x14ac:dyDescent="0.55000000000000004">
      <c r="A1540" s="47" t="str">
        <f>A1539</f>
        <v>n11</v>
      </c>
      <c r="B1540" s="47" t="s">
        <v>276</v>
      </c>
      <c r="C1540" s="47" t="s">
        <v>250</v>
      </c>
      <c r="D1540" s="47" t="s">
        <v>397</v>
      </c>
      <c r="E1540">
        <v>24.525257435897437</v>
      </c>
      <c r="F1540">
        <v>26.011483076923081</v>
      </c>
      <c r="G1540">
        <v>28.74598030769231</v>
      </c>
      <c r="H1540">
        <v>32.72372923076923</v>
      </c>
      <c r="I1540">
        <v>29.345177435897437</v>
      </c>
    </row>
    <row r="1541" spans="1:9" x14ac:dyDescent="0.55000000000000004">
      <c r="A1541" s="47" t="str">
        <f t="shared" ref="A1541:A1604" si="24">A1540</f>
        <v>n11</v>
      </c>
      <c r="B1541" s="47" t="s">
        <v>276</v>
      </c>
      <c r="C1541" s="47" t="s">
        <v>251</v>
      </c>
      <c r="D1541" s="47" t="s">
        <v>396</v>
      </c>
      <c r="E1541">
        <v>25.708020512820518</v>
      </c>
      <c r="F1541">
        <v>23.906938461538459</v>
      </c>
      <c r="G1541">
        <v>26.682923076923078</v>
      </c>
      <c r="H1541">
        <v>31.631169230769235</v>
      </c>
      <c r="I1541">
        <v>30.476635897435898</v>
      </c>
    </row>
    <row r="1542" spans="1:9" x14ac:dyDescent="0.55000000000000004">
      <c r="A1542" s="47" t="str">
        <f t="shared" si="24"/>
        <v>n11</v>
      </c>
      <c r="B1542" s="47" t="s">
        <v>276</v>
      </c>
      <c r="C1542" s="47" t="s">
        <v>251</v>
      </c>
      <c r="D1542" s="47" t="s">
        <v>397</v>
      </c>
      <c r="E1542">
        <v>26.189620512820511</v>
      </c>
      <c r="F1542">
        <v>26.519532307692305</v>
      </c>
      <c r="G1542">
        <v>30.727975384615384</v>
      </c>
      <c r="H1542">
        <v>33.097206153846152</v>
      </c>
      <c r="I1542">
        <v>31.016619487179486</v>
      </c>
    </row>
    <row r="1543" spans="1:9" x14ac:dyDescent="0.55000000000000004">
      <c r="A1543" s="47" t="str">
        <f t="shared" si="24"/>
        <v>n11</v>
      </c>
      <c r="B1543" s="47" t="s">
        <v>276</v>
      </c>
      <c r="C1543" s="47" t="s">
        <v>252</v>
      </c>
      <c r="D1543" s="47" t="s">
        <v>396</v>
      </c>
      <c r="E1543">
        <v>27.416394871794871</v>
      </c>
      <c r="F1543">
        <v>25.091169230769232</v>
      </c>
      <c r="G1543">
        <v>27.868829230769229</v>
      </c>
      <c r="H1543">
        <v>32.624379487179489</v>
      </c>
      <c r="I1543">
        <v>31.670041025641023</v>
      </c>
    </row>
    <row r="1544" spans="1:9" x14ac:dyDescent="0.55000000000000004">
      <c r="A1544" s="47" t="str">
        <f t="shared" si="24"/>
        <v>n11</v>
      </c>
      <c r="B1544" s="47" t="s">
        <v>276</v>
      </c>
      <c r="C1544" s="47" t="s">
        <v>252</v>
      </c>
      <c r="D1544" s="47" t="s">
        <v>397</v>
      </c>
      <c r="E1544">
        <v>27.510775384615386</v>
      </c>
      <c r="F1544">
        <v>27.370646153846156</v>
      </c>
      <c r="G1544">
        <v>32.517408000000003</v>
      </c>
      <c r="H1544">
        <v>34.244201025641026</v>
      </c>
      <c r="I1544">
        <v>32.372307692307693</v>
      </c>
    </row>
    <row r="1545" spans="1:9" x14ac:dyDescent="0.55000000000000004">
      <c r="A1545" s="47" t="str">
        <f t="shared" si="24"/>
        <v>n11</v>
      </c>
      <c r="B1545" s="47" t="s">
        <v>276</v>
      </c>
      <c r="C1545" s="47" t="s">
        <v>253</v>
      </c>
      <c r="D1545" s="47" t="s">
        <v>396</v>
      </c>
      <c r="E1545">
        <v>25.316535897435898</v>
      </c>
      <c r="F1545">
        <v>24.073753846153846</v>
      </c>
      <c r="G1545">
        <v>26.579741538461541</v>
      </c>
      <c r="H1545">
        <v>32.469338461538456</v>
      </c>
      <c r="I1545">
        <v>29.529323076923077</v>
      </c>
    </row>
    <row r="1546" spans="1:9" x14ac:dyDescent="0.55000000000000004">
      <c r="A1546" s="47" t="str">
        <f t="shared" si="24"/>
        <v>n11</v>
      </c>
      <c r="B1546" s="47" t="s">
        <v>276</v>
      </c>
      <c r="C1546" s="47" t="s">
        <v>253</v>
      </c>
      <c r="D1546" s="47" t="s">
        <v>397</v>
      </c>
      <c r="E1546">
        <v>25.427934358974358</v>
      </c>
      <c r="F1546">
        <v>26.463058461538463</v>
      </c>
      <c r="G1546">
        <v>30.007711999999998</v>
      </c>
      <c r="H1546">
        <v>33.651003076923082</v>
      </c>
      <c r="I1546">
        <v>29.783872820512819</v>
      </c>
    </row>
    <row r="1547" spans="1:9" x14ac:dyDescent="0.55000000000000004">
      <c r="A1547" s="47" t="str">
        <f t="shared" si="24"/>
        <v>n11</v>
      </c>
      <c r="B1547" s="47" t="s">
        <v>277</v>
      </c>
      <c r="C1547" s="47" t="s">
        <v>250</v>
      </c>
      <c r="D1547" s="47" t="s">
        <v>396</v>
      </c>
      <c r="E1547">
        <v>24.268129049640052</v>
      </c>
      <c r="F1547">
        <v>23.101157500969911</v>
      </c>
      <c r="G1547">
        <v>25.351126207397215</v>
      </c>
      <c r="H1547">
        <v>31.217935245927336</v>
      </c>
      <c r="I1547">
        <v>28.673970353911209</v>
      </c>
    </row>
    <row r="1548" spans="1:9" x14ac:dyDescent="0.55000000000000004">
      <c r="A1548" s="47" t="str">
        <f t="shared" si="24"/>
        <v>n11</v>
      </c>
      <c r="B1548" s="47" t="s">
        <v>277</v>
      </c>
      <c r="C1548" s="47" t="s">
        <v>250</v>
      </c>
      <c r="D1548" s="47" t="s">
        <v>397</v>
      </c>
      <c r="E1548">
        <v>24.261000879389602</v>
      </c>
      <c r="F1548">
        <v>25.731212626529821</v>
      </c>
      <c r="G1548">
        <v>28.436245994427395</v>
      </c>
      <c r="H1548">
        <v>32.371135174408352</v>
      </c>
      <c r="I1548">
        <v>29.028986849128252</v>
      </c>
    </row>
    <row r="1549" spans="1:9" x14ac:dyDescent="0.55000000000000004">
      <c r="A1549" s="47" t="str">
        <f t="shared" si="24"/>
        <v>n11</v>
      </c>
      <c r="B1549" s="47" t="s">
        <v>277</v>
      </c>
      <c r="C1549" s="47" t="s">
        <v>251</v>
      </c>
      <c r="D1549" s="47" t="s">
        <v>396</v>
      </c>
      <c r="E1549">
        <v>25.472780352461236</v>
      </c>
      <c r="F1549">
        <v>23.69834890487779</v>
      </c>
      <c r="G1549">
        <v>26.433556378513739</v>
      </c>
      <c r="H1549">
        <v>31.291341668724062</v>
      </c>
      <c r="I1549">
        <v>30.213664597514665</v>
      </c>
    </row>
    <row r="1550" spans="1:9" x14ac:dyDescent="0.55000000000000004">
      <c r="A1550" s="47" t="str">
        <f t="shared" si="24"/>
        <v>n11</v>
      </c>
      <c r="B1550" s="47" t="s">
        <v>277</v>
      </c>
      <c r="C1550" s="47" t="s">
        <v>251</v>
      </c>
      <c r="D1550" s="47" t="s">
        <v>397</v>
      </c>
      <c r="E1550">
        <v>25.907430654016622</v>
      </c>
      <c r="F1550">
        <v>26.233787690896907</v>
      </c>
      <c r="G1550">
        <v>30.396885324304311</v>
      </c>
      <c r="H1550">
        <v>32.740587930730435</v>
      </c>
      <c r="I1550">
        <v>30.682419323058117</v>
      </c>
    </row>
    <row r="1551" spans="1:9" x14ac:dyDescent="0.55000000000000004">
      <c r="A1551" s="47" t="str">
        <f t="shared" si="24"/>
        <v>n11</v>
      </c>
      <c r="B1551" s="47" t="s">
        <v>277</v>
      </c>
      <c r="C1551" s="47" t="s">
        <v>252</v>
      </c>
      <c r="D1551" s="47" t="s">
        <v>396</v>
      </c>
      <c r="E1551">
        <v>27.057531686829137</v>
      </c>
      <c r="F1551">
        <v>24.763683490283213</v>
      </c>
      <c r="G1551">
        <v>27.529404754346981</v>
      </c>
      <c r="H1551">
        <v>32.286852179075709</v>
      </c>
      <c r="I1551">
        <v>31.235057295524282</v>
      </c>
    </row>
    <row r="1552" spans="1:9" x14ac:dyDescent="0.55000000000000004">
      <c r="A1552" s="47" t="str">
        <f t="shared" si="24"/>
        <v>n11</v>
      </c>
      <c r="B1552" s="47" t="s">
        <v>277</v>
      </c>
      <c r="C1552" s="47" t="s">
        <v>252</v>
      </c>
      <c r="D1552" s="47" t="s">
        <v>397</v>
      </c>
      <c r="E1552">
        <v>27.214350248650938</v>
      </c>
      <c r="F1552">
        <v>27.075730892674493</v>
      </c>
      <c r="G1552">
        <v>32.167037028885836</v>
      </c>
      <c r="H1552">
        <v>33.875224077405093</v>
      </c>
      <c r="I1552">
        <v>32.023500158713361</v>
      </c>
    </row>
    <row r="1553" spans="1:9" x14ac:dyDescent="0.55000000000000004">
      <c r="A1553" s="47" t="str">
        <f t="shared" si="24"/>
        <v>n11</v>
      </c>
      <c r="B1553" s="47" t="s">
        <v>277</v>
      </c>
      <c r="C1553" s="47" t="s">
        <v>253</v>
      </c>
      <c r="D1553" s="47" t="s">
        <v>396</v>
      </c>
      <c r="E1553">
        <v>25.046297499382781</v>
      </c>
      <c r="F1553">
        <v>23.829702782774309</v>
      </c>
      <c r="G1553">
        <v>26.289248217119884</v>
      </c>
      <c r="H1553">
        <v>32.10396728153399</v>
      </c>
      <c r="I1553">
        <v>29.19266251660612</v>
      </c>
    </row>
    <row r="1554" spans="1:9" x14ac:dyDescent="0.55000000000000004">
      <c r="A1554" s="47" t="str">
        <f t="shared" si="24"/>
        <v>n11</v>
      </c>
      <c r="B1554" s="47" t="s">
        <v>277</v>
      </c>
      <c r="C1554" s="47" t="s">
        <v>253</v>
      </c>
      <c r="D1554" s="47" t="s">
        <v>397</v>
      </c>
      <c r="E1554">
        <v>25.163109260630858</v>
      </c>
      <c r="F1554">
        <v>26.139065580361866</v>
      </c>
      <c r="G1554">
        <v>29.6152069347159</v>
      </c>
      <c r="H1554">
        <v>33.262742550464971</v>
      </c>
      <c r="I1554">
        <v>29.454398295300905</v>
      </c>
    </row>
    <row r="1555" spans="1:9" x14ac:dyDescent="0.55000000000000004">
      <c r="A1555" s="47" t="str">
        <f t="shared" si="24"/>
        <v>n11</v>
      </c>
      <c r="B1555" s="47" t="s">
        <v>278</v>
      </c>
      <c r="C1555" s="47" t="s">
        <v>250</v>
      </c>
      <c r="D1555" s="47" t="s">
        <v>396</v>
      </c>
      <c r="E1555">
        <v>24.170422785360749</v>
      </c>
      <c r="F1555">
        <v>22.986183994639013</v>
      </c>
      <c r="G1555">
        <v>25.250091642506966</v>
      </c>
      <c r="H1555">
        <v>31.038979534205669</v>
      </c>
      <c r="I1555">
        <v>28.583954502169085</v>
      </c>
    </row>
    <row r="1556" spans="1:9" x14ac:dyDescent="0.55000000000000004">
      <c r="A1556" s="47" t="str">
        <f t="shared" si="24"/>
        <v>n11</v>
      </c>
      <c r="B1556" s="47" t="s">
        <v>278</v>
      </c>
      <c r="C1556" s="47" t="s">
        <v>250</v>
      </c>
      <c r="D1556" s="47" t="s">
        <v>397</v>
      </c>
      <c r="E1556">
        <v>24.106333433420723</v>
      </c>
      <c r="F1556">
        <v>25.61302971784291</v>
      </c>
      <c r="G1556">
        <v>28.319247783256326</v>
      </c>
      <c r="H1556">
        <v>32.187818111585294</v>
      </c>
      <c r="I1556">
        <v>28.848971361212023</v>
      </c>
    </row>
    <row r="1557" spans="1:9" x14ac:dyDescent="0.55000000000000004">
      <c r="A1557" s="47" t="str">
        <f t="shared" si="24"/>
        <v>n11</v>
      </c>
      <c r="B1557" s="47" t="s">
        <v>278</v>
      </c>
      <c r="C1557" s="47" t="s">
        <v>251</v>
      </c>
      <c r="D1557" s="47" t="s">
        <v>396</v>
      </c>
      <c r="E1557">
        <v>25.391511306269763</v>
      </c>
      <c r="F1557">
        <v>23.615700218671748</v>
      </c>
      <c r="G1557">
        <v>26.315811253130178</v>
      </c>
      <c r="H1557">
        <v>31.152140678822938</v>
      </c>
      <c r="I1557">
        <v>30.117242126053682</v>
      </c>
    </row>
    <row r="1558" spans="1:9" x14ac:dyDescent="0.55000000000000004">
      <c r="A1558" s="47" t="str">
        <f t="shared" si="24"/>
        <v>n11</v>
      </c>
      <c r="B1558" s="47" t="s">
        <v>278</v>
      </c>
      <c r="C1558" s="47" t="s">
        <v>251</v>
      </c>
      <c r="D1558" s="47" t="s">
        <v>397</v>
      </c>
      <c r="E1558">
        <v>25.751325625742133</v>
      </c>
      <c r="F1558">
        <v>26.075716200754773</v>
      </c>
      <c r="G1558">
        <v>30.213729120727969</v>
      </c>
      <c r="H1558">
        <v>32.543309764751527</v>
      </c>
      <c r="I1558">
        <v>30.497542636522883</v>
      </c>
    </row>
    <row r="1559" spans="1:9" x14ac:dyDescent="0.55000000000000004">
      <c r="A1559" s="47" t="str">
        <f t="shared" si="24"/>
        <v>n11</v>
      </c>
      <c r="B1559" s="47" t="s">
        <v>278</v>
      </c>
      <c r="C1559" s="47" t="s">
        <v>252</v>
      </c>
      <c r="D1559" s="47" t="s">
        <v>396</v>
      </c>
      <c r="E1559">
        <v>26.878948547478807</v>
      </c>
      <c r="F1559">
        <v>24.592218068634715</v>
      </c>
      <c r="G1559">
        <v>27.345125871689064</v>
      </c>
      <c r="H1559">
        <v>32.0761370742661</v>
      </c>
      <c r="I1559">
        <v>30.988787660329891</v>
      </c>
    </row>
    <row r="1560" spans="1:9" x14ac:dyDescent="0.55000000000000004">
      <c r="A1560" s="47" t="str">
        <f t="shared" si="24"/>
        <v>n11</v>
      </c>
      <c r="B1560" s="47" t="s">
        <v>278</v>
      </c>
      <c r="C1560" s="47" t="s">
        <v>252</v>
      </c>
      <c r="D1560" s="47" t="s">
        <v>397</v>
      </c>
      <c r="E1560">
        <v>27.029181287106592</v>
      </c>
      <c r="F1560">
        <v>26.907303880365397</v>
      </c>
      <c r="G1560">
        <v>31.952015605685471</v>
      </c>
      <c r="H1560">
        <v>33.669588387354665</v>
      </c>
      <c r="I1560">
        <v>31.800917794942329</v>
      </c>
    </row>
    <row r="1561" spans="1:9" x14ac:dyDescent="0.55000000000000004">
      <c r="A1561" s="47" t="str">
        <f t="shared" si="24"/>
        <v>n11</v>
      </c>
      <c r="B1561" s="47" t="s">
        <v>278</v>
      </c>
      <c r="C1561" s="47" t="s">
        <v>253</v>
      </c>
      <c r="D1561" s="47" t="s">
        <v>396</v>
      </c>
      <c r="E1561">
        <v>24.895381222445593</v>
      </c>
      <c r="F1561">
        <v>23.686117088138825</v>
      </c>
      <c r="G1561">
        <v>26.130842549994707</v>
      </c>
      <c r="H1561">
        <v>31.910525068481881</v>
      </c>
      <c r="I1561">
        <v>29.016762348487518</v>
      </c>
    </row>
    <row r="1562" spans="1:9" x14ac:dyDescent="0.55000000000000004">
      <c r="A1562" s="47" t="str">
        <f t="shared" si="24"/>
        <v>n11</v>
      </c>
      <c r="B1562" s="47" t="s">
        <v>278</v>
      </c>
      <c r="C1562" s="47" t="s">
        <v>253</v>
      </c>
      <c r="D1562" s="47" t="s">
        <v>397</v>
      </c>
      <c r="E1562">
        <v>24.996179454026031</v>
      </c>
      <c r="F1562">
        <v>25.929264239410298</v>
      </c>
      <c r="G1562">
        <v>29.340943563785139</v>
      </c>
      <c r="H1562">
        <v>33.022584172868243</v>
      </c>
      <c r="I1562">
        <v>29.262407046873353</v>
      </c>
    </row>
    <row r="1563" spans="1:9" x14ac:dyDescent="0.55000000000000004">
      <c r="A1563" s="47" t="str">
        <f t="shared" si="24"/>
        <v>n11</v>
      </c>
      <c r="B1563" s="47" t="s">
        <v>279</v>
      </c>
      <c r="C1563" s="47" t="s">
        <v>250</v>
      </c>
      <c r="D1563" s="47" t="s">
        <v>396</v>
      </c>
      <c r="E1563">
        <v>24.012630330711623</v>
      </c>
      <c r="F1563">
        <v>22.836122639579585</v>
      </c>
      <c r="G1563">
        <v>25.085250755122914</v>
      </c>
      <c r="H1563">
        <v>30.836346886278939</v>
      </c>
      <c r="I1563">
        <v>28.397349063591157</v>
      </c>
    </row>
    <row r="1564" spans="1:9" x14ac:dyDescent="0.55000000000000004">
      <c r="A1564" s="47" t="str">
        <f t="shared" si="24"/>
        <v>n11</v>
      </c>
      <c r="B1564" s="47" t="s">
        <v>279</v>
      </c>
      <c r="C1564" s="47" t="s">
        <v>250</v>
      </c>
      <c r="D1564" s="47" t="s">
        <v>397</v>
      </c>
      <c r="E1564">
        <v>23.971485932901476</v>
      </c>
      <c r="F1564">
        <v>25.459909070057254</v>
      </c>
      <c r="G1564">
        <v>28.155404575318308</v>
      </c>
      <c r="H1564">
        <v>31.980006853909249</v>
      </c>
      <c r="I1564">
        <v>28.676539517981638</v>
      </c>
    </row>
    <row r="1565" spans="1:9" x14ac:dyDescent="0.55000000000000004">
      <c r="A1565" s="47" t="str">
        <f t="shared" si="24"/>
        <v>n11</v>
      </c>
      <c r="B1565" s="47" t="s">
        <v>279</v>
      </c>
      <c r="C1565" s="47" t="s">
        <v>251</v>
      </c>
      <c r="D1565" s="47" t="s">
        <v>396</v>
      </c>
      <c r="E1565">
        <v>25.225747184895191</v>
      </c>
      <c r="F1565">
        <v>23.461529175043204</v>
      </c>
      <c r="G1565">
        <v>26.144012998271787</v>
      </c>
      <c r="H1565">
        <v>30.948769277795414</v>
      </c>
      <c r="I1565">
        <v>29.920626882516842</v>
      </c>
    </row>
    <row r="1566" spans="1:9" x14ac:dyDescent="0.55000000000000004">
      <c r="A1566" s="47" t="str">
        <f t="shared" si="24"/>
        <v>n11</v>
      </c>
      <c r="B1566" s="47" t="s">
        <v>279</v>
      </c>
      <c r="C1566" s="47" t="s">
        <v>251</v>
      </c>
      <c r="D1566" s="47" t="s">
        <v>397</v>
      </c>
      <c r="E1566">
        <v>25.603719260278162</v>
      </c>
      <c r="F1566">
        <v>25.915163649701974</v>
      </c>
      <c r="G1566">
        <v>30.046772800902904</v>
      </c>
      <c r="H1566">
        <v>32.336831643917755</v>
      </c>
      <c r="I1566">
        <v>30.329106593776082</v>
      </c>
    </row>
    <row r="1567" spans="1:9" x14ac:dyDescent="0.55000000000000004">
      <c r="A1567" s="47" t="str">
        <f t="shared" si="24"/>
        <v>n11</v>
      </c>
      <c r="B1567" s="47" t="s">
        <v>279</v>
      </c>
      <c r="C1567" s="47" t="s">
        <v>252</v>
      </c>
      <c r="D1567" s="47" t="s">
        <v>396</v>
      </c>
      <c r="E1567">
        <v>26.703473947495269</v>
      </c>
      <c r="F1567">
        <v>24.431671995908722</v>
      </c>
      <c r="G1567">
        <v>27.166607913095618</v>
      </c>
      <c r="H1567">
        <v>31.866733521438057</v>
      </c>
      <c r="I1567">
        <v>30.786482681432886</v>
      </c>
    </row>
    <row r="1568" spans="1:9" x14ac:dyDescent="0.55000000000000004">
      <c r="A1568" s="47" t="str">
        <f t="shared" si="24"/>
        <v>n11</v>
      </c>
      <c r="B1568" s="47" t="s">
        <v>279</v>
      </c>
      <c r="C1568" s="47" t="s">
        <v>252</v>
      </c>
      <c r="D1568" s="47" t="s">
        <v>397</v>
      </c>
      <c r="E1568">
        <v>26.823604902244323</v>
      </c>
      <c r="F1568">
        <v>26.725921355764825</v>
      </c>
      <c r="G1568">
        <v>31.70695987260607</v>
      </c>
      <c r="H1568">
        <v>33.440829347159038</v>
      </c>
      <c r="I1568">
        <v>31.546151869643428</v>
      </c>
    </row>
    <row r="1569" spans="1:9" x14ac:dyDescent="0.55000000000000004">
      <c r="A1569" s="47" t="str">
        <f t="shared" si="24"/>
        <v>n11</v>
      </c>
      <c r="B1569" s="47" t="s">
        <v>279</v>
      </c>
      <c r="C1569" s="47" t="s">
        <v>253</v>
      </c>
      <c r="D1569" s="47" t="s">
        <v>396</v>
      </c>
      <c r="E1569">
        <v>24.732856001128624</v>
      </c>
      <c r="F1569">
        <v>23.531486340069833</v>
      </c>
      <c r="G1569">
        <v>25.960251831552213</v>
      </c>
      <c r="H1569">
        <v>31.702202685194976</v>
      </c>
      <c r="I1569">
        <v>28.827331398205956</v>
      </c>
    </row>
    <row r="1570" spans="1:9" x14ac:dyDescent="0.55000000000000004">
      <c r="A1570" s="47" t="str">
        <f t="shared" si="24"/>
        <v>n11</v>
      </c>
      <c r="B1570" s="47" t="s">
        <v>279</v>
      </c>
      <c r="C1570" s="47" t="s">
        <v>253</v>
      </c>
      <c r="D1570" s="47" t="s">
        <v>397</v>
      </c>
      <c r="E1570">
        <v>24.815269699385134</v>
      </c>
      <c r="F1570">
        <v>25.737543083977005</v>
      </c>
      <c r="G1570">
        <v>29.129696434662996</v>
      </c>
      <c r="H1570">
        <v>32.806597137986572</v>
      </c>
      <c r="I1570">
        <v>29.071073883304528</v>
      </c>
    </row>
    <row r="1571" spans="1:9" x14ac:dyDescent="0.55000000000000004">
      <c r="A1571" s="47" t="str">
        <f t="shared" si="24"/>
        <v>n11</v>
      </c>
      <c r="B1571" s="47" t="s">
        <v>280</v>
      </c>
      <c r="C1571" s="47" t="s">
        <v>250</v>
      </c>
      <c r="D1571" s="47" t="s">
        <v>396</v>
      </c>
      <c r="E1571">
        <v>24.029536665138316</v>
      </c>
      <c r="F1571">
        <v>22.85220064190738</v>
      </c>
      <c r="G1571">
        <v>25.102912278771207</v>
      </c>
      <c r="H1571">
        <v>30.858057527128231</v>
      </c>
      <c r="I1571">
        <v>28.417342503438789</v>
      </c>
    </row>
    <row r="1572" spans="1:9" x14ac:dyDescent="0.55000000000000004">
      <c r="A1572" s="47" t="str">
        <f t="shared" si="24"/>
        <v>n11</v>
      </c>
      <c r="B1572" s="47" t="s">
        <v>280</v>
      </c>
      <c r="C1572" s="47" t="s">
        <v>250</v>
      </c>
      <c r="D1572" s="47" t="s">
        <v>397</v>
      </c>
      <c r="E1572">
        <v>23.996199105405264</v>
      </c>
      <c r="F1572">
        <v>25.482133015436347</v>
      </c>
      <c r="G1572">
        <v>28.181548251260892</v>
      </c>
      <c r="H1572">
        <v>32.011035761373478</v>
      </c>
      <c r="I1572">
        <v>28.722958830302105</v>
      </c>
    </row>
    <row r="1573" spans="1:9" x14ac:dyDescent="0.55000000000000004">
      <c r="A1573" s="47" t="str">
        <f t="shared" si="24"/>
        <v>n11</v>
      </c>
      <c r="B1573" s="47" t="s">
        <v>280</v>
      </c>
      <c r="C1573" s="47" t="s">
        <v>251</v>
      </c>
      <c r="D1573" s="47" t="s">
        <v>396</v>
      </c>
      <c r="E1573">
        <v>25.243507626471036</v>
      </c>
      <c r="F1573">
        <v>23.478047501146264</v>
      </c>
      <c r="G1573">
        <v>26.162419954149478</v>
      </c>
      <c r="H1573">
        <v>30.970559070762654</v>
      </c>
      <c r="I1573">
        <v>29.941692801467212</v>
      </c>
    </row>
    <row r="1574" spans="1:9" x14ac:dyDescent="0.55000000000000004">
      <c r="A1574" s="47" t="str">
        <f t="shared" si="24"/>
        <v>n11</v>
      </c>
      <c r="B1574" s="47" t="s">
        <v>280</v>
      </c>
      <c r="C1574" s="47" t="s">
        <v>251</v>
      </c>
      <c r="D1574" s="47" t="s">
        <v>397</v>
      </c>
      <c r="E1574">
        <v>25.64956591166132</v>
      </c>
      <c r="F1574">
        <v>25.948779312242088</v>
      </c>
      <c r="G1574">
        <v>30.101008462173315</v>
      </c>
      <c r="H1574">
        <v>32.357689769219014</v>
      </c>
      <c r="I1574">
        <v>30.362643680268992</v>
      </c>
    </row>
    <row r="1575" spans="1:9" x14ac:dyDescent="0.55000000000000004">
      <c r="A1575" s="47" t="str">
        <f t="shared" si="24"/>
        <v>n11</v>
      </c>
      <c r="B1575" s="47" t="s">
        <v>280</v>
      </c>
      <c r="C1575" s="47" t="s">
        <v>252</v>
      </c>
      <c r="D1575" s="47" t="s">
        <v>396</v>
      </c>
      <c r="E1575">
        <v>26.722274797493505</v>
      </c>
      <c r="F1575">
        <v>24.448873360843653</v>
      </c>
      <c r="G1575">
        <v>27.18573483723063</v>
      </c>
      <c r="H1575">
        <v>31.889169616383924</v>
      </c>
      <c r="I1575">
        <v>30.808158214886141</v>
      </c>
    </row>
    <row r="1576" spans="1:9" x14ac:dyDescent="0.55000000000000004">
      <c r="A1576" s="47" t="str">
        <f t="shared" si="24"/>
        <v>n11</v>
      </c>
      <c r="B1576" s="47" t="s">
        <v>280</v>
      </c>
      <c r="C1576" s="47" t="s">
        <v>252</v>
      </c>
      <c r="D1576" s="47" t="s">
        <v>397</v>
      </c>
      <c r="E1576">
        <v>26.803584508635179</v>
      </c>
      <c r="F1576">
        <v>26.722967592847318</v>
      </c>
      <c r="G1576">
        <v>31.681957032553875</v>
      </c>
      <c r="H1576">
        <v>33.456820125324775</v>
      </c>
      <c r="I1576">
        <v>31.531356356411436</v>
      </c>
    </row>
    <row r="1577" spans="1:9" x14ac:dyDescent="0.55000000000000004">
      <c r="A1577" s="47" t="str">
        <f t="shared" si="24"/>
        <v>n11</v>
      </c>
      <c r="B1577" s="47" t="s">
        <v>280</v>
      </c>
      <c r="C1577" s="47" t="s">
        <v>253</v>
      </c>
      <c r="D1577" s="47" t="s">
        <v>396</v>
      </c>
      <c r="E1577">
        <v>24.750269417698306</v>
      </c>
      <c r="F1577">
        <v>23.548053920220084</v>
      </c>
      <c r="G1577">
        <v>25.978529408528196</v>
      </c>
      <c r="H1577">
        <v>31.72452294054715</v>
      </c>
      <c r="I1577">
        <v>28.847627571450403</v>
      </c>
    </row>
    <row r="1578" spans="1:9" x14ac:dyDescent="0.55000000000000004">
      <c r="A1578" s="47" t="str">
        <f t="shared" si="24"/>
        <v>n11</v>
      </c>
      <c r="B1578" s="47" t="s">
        <v>280</v>
      </c>
      <c r="C1578" s="47" t="s">
        <v>253</v>
      </c>
      <c r="D1578" s="47" t="s">
        <v>397</v>
      </c>
      <c r="E1578">
        <v>24.832175674766923</v>
      </c>
      <c r="F1578">
        <v>25.74519071985328</v>
      </c>
      <c r="G1578">
        <v>29.15164863090326</v>
      </c>
      <c r="H1578">
        <v>32.830869998471648</v>
      </c>
      <c r="I1578">
        <v>29.091704086810335</v>
      </c>
    </row>
    <row r="1579" spans="1:9" x14ac:dyDescent="0.55000000000000004">
      <c r="A1579" s="47" t="str">
        <f t="shared" si="24"/>
        <v>n11</v>
      </c>
      <c r="B1579" s="47" t="s">
        <v>281</v>
      </c>
      <c r="C1579" s="47" t="s">
        <v>250</v>
      </c>
      <c r="D1579" s="47" t="s">
        <v>396</v>
      </c>
      <c r="E1579">
        <v>24.271860791920904</v>
      </c>
      <c r="F1579">
        <v>23.082652008605791</v>
      </c>
      <c r="G1579">
        <v>25.356060784396714</v>
      </c>
      <c r="H1579">
        <v>31.169243379301427</v>
      </c>
      <c r="I1579">
        <v>28.703915141254889</v>
      </c>
    </row>
    <row r="1580" spans="1:9" x14ac:dyDescent="0.55000000000000004">
      <c r="A1580" s="47" t="str">
        <f t="shared" si="24"/>
        <v>n11</v>
      </c>
      <c r="B1580" s="47" t="s">
        <v>281</v>
      </c>
      <c r="C1580" s="47" t="s">
        <v>250</v>
      </c>
      <c r="D1580" s="47" t="s">
        <v>397</v>
      </c>
      <c r="E1580">
        <v>24.259599251029677</v>
      </c>
      <c r="F1580">
        <v>25.775014881082541</v>
      </c>
      <c r="G1580">
        <v>28.495864746470097</v>
      </c>
      <c r="H1580">
        <v>32.342943877230319</v>
      </c>
      <c r="I1580">
        <v>29.035524958362231</v>
      </c>
    </row>
    <row r="1581" spans="1:9" x14ac:dyDescent="0.55000000000000004">
      <c r="A1581" s="47" t="str">
        <f t="shared" si="24"/>
        <v>n11</v>
      </c>
      <c r="B1581" s="47" t="s">
        <v>281</v>
      </c>
      <c r="C1581" s="47" t="s">
        <v>251</v>
      </c>
      <c r="D1581" s="47" t="s">
        <v>396</v>
      </c>
      <c r="E1581">
        <v>25.498073955724848</v>
      </c>
      <c r="F1581">
        <v>23.71481017529009</v>
      </c>
      <c r="G1581">
        <v>26.426252988396289</v>
      </c>
      <c r="H1581">
        <v>31.282879436626338</v>
      </c>
      <c r="I1581">
        <v>30.243637639755939</v>
      </c>
    </row>
    <row r="1582" spans="1:9" x14ac:dyDescent="0.55000000000000004">
      <c r="A1582" s="47" t="str">
        <f t="shared" si="24"/>
        <v>n11</v>
      </c>
      <c r="B1582" s="47" t="s">
        <v>281</v>
      </c>
      <c r="C1582" s="47" t="s">
        <v>251</v>
      </c>
      <c r="D1582" s="47" t="s">
        <v>397</v>
      </c>
      <c r="E1582">
        <v>25.924971234084573</v>
      </c>
      <c r="F1582">
        <v>26.225089519980251</v>
      </c>
      <c r="G1582">
        <v>30.433891195993375</v>
      </c>
      <c r="H1582">
        <v>32.683374725778584</v>
      </c>
      <c r="I1582">
        <v>30.68301149084753</v>
      </c>
    </row>
    <row r="1583" spans="1:9" x14ac:dyDescent="0.55000000000000004">
      <c r="A1583" s="47" t="str">
        <f t="shared" si="24"/>
        <v>n11</v>
      </c>
      <c r="B1583" s="47" t="s">
        <v>281</v>
      </c>
      <c r="C1583" s="47" t="s">
        <v>252</v>
      </c>
      <c r="D1583" s="47" t="s">
        <v>396</v>
      </c>
      <c r="E1583">
        <v>26.991753647468229</v>
      </c>
      <c r="F1583">
        <v>24.695426258244275</v>
      </c>
      <c r="G1583">
        <v>27.459887416499136</v>
      </c>
      <c r="H1583">
        <v>32.21075364394126</v>
      </c>
      <c r="I1583">
        <v>31.118840861049385</v>
      </c>
    </row>
    <row r="1584" spans="1:9" x14ac:dyDescent="0.55000000000000004">
      <c r="A1584" s="47" t="str">
        <f t="shared" si="24"/>
        <v>n11</v>
      </c>
      <c r="B1584" s="47" t="s">
        <v>281</v>
      </c>
      <c r="C1584" s="47" t="s">
        <v>252</v>
      </c>
      <c r="D1584" s="47" t="s">
        <v>397</v>
      </c>
      <c r="E1584">
        <v>27.045486965047793</v>
      </c>
      <c r="F1584">
        <v>26.984189725249529</v>
      </c>
      <c r="G1584">
        <v>31.949219969385958</v>
      </c>
      <c r="H1584">
        <v>33.774710264639836</v>
      </c>
      <c r="I1584">
        <v>31.787076779647066</v>
      </c>
    </row>
    <row r="1585" spans="1:9" x14ac:dyDescent="0.55000000000000004">
      <c r="A1585" s="47" t="str">
        <f t="shared" si="24"/>
        <v>n11</v>
      </c>
      <c r="B1585" s="47" t="s">
        <v>281</v>
      </c>
      <c r="C1585" s="47" t="s">
        <v>253</v>
      </c>
      <c r="D1585" s="47" t="s">
        <v>396</v>
      </c>
      <c r="E1585">
        <v>24.999861721863649</v>
      </c>
      <c r="F1585">
        <v>23.785522569040314</v>
      </c>
      <c r="G1585">
        <v>26.240508011850594</v>
      </c>
      <c r="H1585">
        <v>32.044446600594881</v>
      </c>
      <c r="I1585">
        <v>29.138539387954246</v>
      </c>
    </row>
    <row r="1586" spans="1:9" x14ac:dyDescent="0.55000000000000004">
      <c r="A1586" s="47" t="str">
        <f t="shared" si="24"/>
        <v>n11</v>
      </c>
      <c r="B1586" s="47" t="s">
        <v>281</v>
      </c>
      <c r="C1586" s="47" t="s">
        <v>253</v>
      </c>
      <c r="D1586" s="47" t="s">
        <v>397</v>
      </c>
      <c r="E1586">
        <v>25.076892405977031</v>
      </c>
      <c r="F1586">
        <v>25.97400963354848</v>
      </c>
      <c r="G1586">
        <v>29.449002899587345</v>
      </c>
      <c r="H1586">
        <v>33.179045060487432</v>
      </c>
      <c r="I1586">
        <v>29.410550953103144</v>
      </c>
    </row>
    <row r="1587" spans="1:9" x14ac:dyDescent="0.55000000000000004">
      <c r="A1587" s="47" t="str">
        <f t="shared" si="24"/>
        <v>n11</v>
      </c>
      <c r="B1587" s="47" t="s">
        <v>282</v>
      </c>
      <c r="C1587" s="47" t="s">
        <v>250</v>
      </c>
      <c r="D1587" s="47" t="s">
        <v>396</v>
      </c>
      <c r="E1587">
        <v>24.519820363512387</v>
      </c>
      <c r="F1587">
        <v>23.318462709413467</v>
      </c>
      <c r="G1587">
        <v>25.615096464571646</v>
      </c>
      <c r="H1587">
        <v>31.487666111757722</v>
      </c>
      <c r="I1587">
        <v>28.997152259020208</v>
      </c>
    </row>
    <row r="1588" spans="1:9" x14ac:dyDescent="0.55000000000000004">
      <c r="A1588" s="47" t="str">
        <f t="shared" si="24"/>
        <v>n11</v>
      </c>
      <c r="B1588" s="47" t="s">
        <v>282</v>
      </c>
      <c r="C1588" s="47" t="s">
        <v>250</v>
      </c>
      <c r="D1588" s="47" t="s">
        <v>397</v>
      </c>
      <c r="E1588">
        <v>24.533966480286232</v>
      </c>
      <c r="F1588">
        <v>26.064211800867632</v>
      </c>
      <c r="G1588">
        <v>28.81056244841816</v>
      </c>
      <c r="H1588">
        <v>32.683385371016975</v>
      </c>
      <c r="I1588">
        <v>29.364127736198792</v>
      </c>
    </row>
    <row r="1589" spans="1:9" x14ac:dyDescent="0.55000000000000004">
      <c r="A1589" s="47" t="str">
        <f t="shared" si="24"/>
        <v>n11</v>
      </c>
      <c r="B1589" s="47" t="s">
        <v>282</v>
      </c>
      <c r="C1589" s="47" t="s">
        <v>251</v>
      </c>
      <c r="D1589" s="47" t="s">
        <v>396</v>
      </c>
      <c r="E1589">
        <v>25.758560432170611</v>
      </c>
      <c r="F1589">
        <v>23.957078958134943</v>
      </c>
      <c r="G1589">
        <v>26.696221674602334</v>
      </c>
      <c r="H1589">
        <v>31.602463066812447</v>
      </c>
      <c r="I1589">
        <v>30.55260445102811</v>
      </c>
    </row>
    <row r="1590" spans="1:9" x14ac:dyDescent="0.55000000000000004">
      <c r="A1590" s="47" t="str">
        <f t="shared" si="24"/>
        <v>n11</v>
      </c>
      <c r="B1590" s="47" t="s">
        <v>282</v>
      </c>
      <c r="C1590" s="47" t="s">
        <v>251</v>
      </c>
      <c r="D1590" s="47" t="s">
        <v>397</v>
      </c>
      <c r="E1590">
        <v>26.197968515030745</v>
      </c>
      <c r="F1590">
        <v>26.485440715268226</v>
      </c>
      <c r="G1590">
        <v>30.773229446196172</v>
      </c>
      <c r="H1590">
        <v>33.017494878613668</v>
      </c>
      <c r="I1590">
        <v>31.011219360679057</v>
      </c>
    </row>
    <row r="1591" spans="1:9" x14ac:dyDescent="0.55000000000000004">
      <c r="A1591" s="47" t="str">
        <f t="shared" si="24"/>
        <v>n11</v>
      </c>
      <c r="B1591" s="47" t="s">
        <v>282</v>
      </c>
      <c r="C1591" s="47" t="s">
        <v>252</v>
      </c>
      <c r="D1591" s="47" t="s">
        <v>396</v>
      </c>
      <c r="E1591">
        <v>27.267499447442361</v>
      </c>
      <c r="F1591">
        <v>24.947712943956546</v>
      </c>
      <c r="G1591">
        <v>27.740415637145979</v>
      </c>
      <c r="H1591">
        <v>32.539816369813892</v>
      </c>
      <c r="I1591">
        <v>31.436748685030395</v>
      </c>
    </row>
    <row r="1592" spans="1:9" x14ac:dyDescent="0.55000000000000004">
      <c r="A1592" s="47" t="str">
        <f t="shared" si="24"/>
        <v>n11</v>
      </c>
      <c r="B1592" s="47" t="s">
        <v>282</v>
      </c>
      <c r="C1592" s="47" t="s">
        <v>252</v>
      </c>
      <c r="D1592" s="47" t="s">
        <v>397</v>
      </c>
      <c r="E1592">
        <v>27.278399070997779</v>
      </c>
      <c r="F1592">
        <v>27.242136901209744</v>
      </c>
      <c r="G1592">
        <v>32.232098123937497</v>
      </c>
      <c r="H1592">
        <v>34.111093170152479</v>
      </c>
      <c r="I1592">
        <v>32.07337713869196</v>
      </c>
    </row>
    <row r="1593" spans="1:9" x14ac:dyDescent="0.55000000000000004">
      <c r="A1593" s="47" t="str">
        <f t="shared" si="24"/>
        <v>n11</v>
      </c>
      <c r="B1593" s="47" t="s">
        <v>282</v>
      </c>
      <c r="C1593" s="47" t="s">
        <v>253</v>
      </c>
      <c r="D1593" s="47" t="s">
        <v>396</v>
      </c>
      <c r="E1593">
        <v>25.261772798292952</v>
      </c>
      <c r="F1593">
        <v>24.092996875110217</v>
      </c>
      <c r="G1593">
        <v>26.603617331146616</v>
      </c>
      <c r="H1593">
        <v>32.377125114332408</v>
      </c>
      <c r="I1593">
        <v>29.431505429172688</v>
      </c>
    </row>
    <row r="1594" spans="1:9" x14ac:dyDescent="0.55000000000000004">
      <c r="A1594" s="47" t="str">
        <f t="shared" si="24"/>
        <v>n11</v>
      </c>
      <c r="B1594" s="47" t="s">
        <v>282</v>
      </c>
      <c r="C1594" s="47" t="s">
        <v>253</v>
      </c>
      <c r="D1594" s="47" t="s">
        <v>397</v>
      </c>
      <c r="E1594">
        <v>25.34185393056584</v>
      </c>
      <c r="F1594">
        <v>26.245806547455295</v>
      </c>
      <c r="G1594">
        <v>29.743769311184003</v>
      </c>
      <c r="H1594">
        <v>33.521140558906168</v>
      </c>
      <c r="I1594">
        <v>29.707475426703816</v>
      </c>
    </row>
    <row r="1595" spans="1:9" x14ac:dyDescent="0.55000000000000004">
      <c r="A1595" s="47" t="str">
        <f t="shared" si="24"/>
        <v>n11</v>
      </c>
      <c r="B1595" s="47" t="s">
        <v>283</v>
      </c>
      <c r="C1595" s="47" t="s">
        <v>250</v>
      </c>
      <c r="D1595" s="47" t="s">
        <v>396</v>
      </c>
      <c r="E1595">
        <v>24.79950574111303</v>
      </c>
      <c r="F1595">
        <v>23.57510639085811</v>
      </c>
      <c r="G1595">
        <v>25.899777599666116</v>
      </c>
      <c r="H1595">
        <v>31.822265302515508</v>
      </c>
      <c r="I1595">
        <v>29.309260957296303</v>
      </c>
    </row>
    <row r="1596" spans="1:9" x14ac:dyDescent="0.55000000000000004">
      <c r="A1596" s="47" t="str">
        <f t="shared" si="24"/>
        <v>n11</v>
      </c>
      <c r="B1596" s="47" t="s">
        <v>283</v>
      </c>
      <c r="C1596" s="47" t="s">
        <v>250</v>
      </c>
      <c r="D1596" s="47" t="s">
        <v>397</v>
      </c>
      <c r="E1596">
        <v>24.848084429866326</v>
      </c>
      <c r="F1596">
        <v>26.385773997813281</v>
      </c>
      <c r="G1596">
        <v>29.177403067329738</v>
      </c>
      <c r="H1596">
        <v>33.085481475211324</v>
      </c>
      <c r="I1596">
        <v>29.731360240774052</v>
      </c>
    </row>
    <row r="1597" spans="1:9" x14ac:dyDescent="0.55000000000000004">
      <c r="A1597" s="47" t="str">
        <f t="shared" si="24"/>
        <v>n11</v>
      </c>
      <c r="B1597" s="47" t="s">
        <v>283</v>
      </c>
      <c r="C1597" s="47" t="s">
        <v>251</v>
      </c>
      <c r="D1597" s="47" t="s">
        <v>396</v>
      </c>
      <c r="E1597">
        <v>26.060487938960016</v>
      </c>
      <c r="F1597">
        <v>24.237890501886923</v>
      </c>
      <c r="G1597">
        <v>27.009139924522977</v>
      </c>
      <c r="H1597">
        <v>31.972889547255438</v>
      </c>
      <c r="I1597">
        <v>30.910725073184501</v>
      </c>
    </row>
    <row r="1598" spans="1:9" x14ac:dyDescent="0.55000000000000004">
      <c r="A1598" s="47" t="str">
        <f t="shared" si="24"/>
        <v>n11</v>
      </c>
      <c r="B1598" s="47" t="s">
        <v>283</v>
      </c>
      <c r="C1598" s="47" t="s">
        <v>251</v>
      </c>
      <c r="D1598" s="47" t="s">
        <v>397</v>
      </c>
      <c r="E1598">
        <v>26.525058103198955</v>
      </c>
      <c r="F1598">
        <v>26.800018142700946</v>
      </c>
      <c r="G1598">
        <v>31.169139691179062</v>
      </c>
      <c r="H1598">
        <v>33.405492938313408</v>
      </c>
      <c r="I1598">
        <v>31.403059318355496</v>
      </c>
    </row>
    <row r="1599" spans="1:9" x14ac:dyDescent="0.55000000000000004">
      <c r="A1599" s="47" t="str">
        <f t="shared" si="24"/>
        <v>n11</v>
      </c>
      <c r="B1599" s="47" t="s">
        <v>283</v>
      </c>
      <c r="C1599" s="47" t="s">
        <v>252</v>
      </c>
      <c r="D1599" s="47" t="s">
        <v>396</v>
      </c>
      <c r="E1599">
        <v>27.513227119999058</v>
      </c>
      <c r="F1599">
        <v>25.194607050400307</v>
      </c>
      <c r="G1599">
        <v>28.030049007159739</v>
      </c>
      <c r="H1599">
        <v>32.942629565360519</v>
      </c>
      <c r="I1599">
        <v>31.769026835490656</v>
      </c>
    </row>
    <row r="1600" spans="1:9" x14ac:dyDescent="0.55000000000000004">
      <c r="A1600" s="47" t="str">
        <f t="shared" si="24"/>
        <v>n11</v>
      </c>
      <c r="B1600" s="47" t="s">
        <v>283</v>
      </c>
      <c r="C1600" s="47" t="s">
        <v>252</v>
      </c>
      <c r="D1600" s="47" t="s">
        <v>397</v>
      </c>
      <c r="E1600">
        <v>27.596395157243798</v>
      </c>
      <c r="F1600">
        <v>27.560385897788592</v>
      </c>
      <c r="G1600">
        <v>32.600749023806998</v>
      </c>
      <c r="H1600">
        <v>34.515070811554331</v>
      </c>
      <c r="I1600">
        <v>32.438010356105757</v>
      </c>
    </row>
    <row r="1601" spans="1:9" x14ac:dyDescent="0.55000000000000004">
      <c r="A1601" s="47" t="str">
        <f t="shared" si="24"/>
        <v>n11</v>
      </c>
      <c r="B1601" s="47" t="s">
        <v>283</v>
      </c>
      <c r="C1601" s="47" t="s">
        <v>253</v>
      </c>
      <c r="D1601" s="47" t="s">
        <v>396</v>
      </c>
      <c r="E1601">
        <v>25.533193971243492</v>
      </c>
      <c r="F1601">
        <v>24.381347913801008</v>
      </c>
      <c r="G1601">
        <v>26.916499661411493</v>
      </c>
      <c r="H1601">
        <v>32.757552943251156</v>
      </c>
      <c r="I1601">
        <v>29.787425591648148</v>
      </c>
    </row>
    <row r="1602" spans="1:9" x14ac:dyDescent="0.55000000000000004">
      <c r="A1602" s="47" t="str">
        <f t="shared" si="24"/>
        <v>n11</v>
      </c>
      <c r="B1602" s="47" t="s">
        <v>283</v>
      </c>
      <c r="C1602" s="47" t="s">
        <v>253</v>
      </c>
      <c r="D1602" s="47" t="s">
        <v>397</v>
      </c>
      <c r="E1602">
        <v>25.638897035704634</v>
      </c>
      <c r="F1602">
        <v>26.553445281980743</v>
      </c>
      <c r="G1602">
        <v>30.092409218072163</v>
      </c>
      <c r="H1602">
        <v>33.914056708872664</v>
      </c>
      <c r="I1602">
        <v>30.055689916881228</v>
      </c>
    </row>
    <row r="1603" spans="1:9" x14ac:dyDescent="0.55000000000000004">
      <c r="A1603" s="47" t="str">
        <f t="shared" si="24"/>
        <v>n11</v>
      </c>
      <c r="B1603" s="47" t="s">
        <v>284</v>
      </c>
      <c r="C1603" s="47" t="s">
        <v>250</v>
      </c>
      <c r="D1603" s="47" t="s">
        <v>396</v>
      </c>
      <c r="E1603">
        <v>25.149719723956316</v>
      </c>
      <c r="F1603">
        <v>23.895748139526681</v>
      </c>
      <c r="G1603">
        <v>26.270424826297042</v>
      </c>
      <c r="H1603">
        <v>32.209654314456238</v>
      </c>
      <c r="I1603">
        <v>29.728382671635764</v>
      </c>
    </row>
    <row r="1604" spans="1:9" x14ac:dyDescent="0.55000000000000004">
      <c r="A1604" s="47" t="str">
        <f t="shared" si="24"/>
        <v>n11</v>
      </c>
      <c r="B1604" s="47" t="s">
        <v>284</v>
      </c>
      <c r="C1604" s="47" t="s">
        <v>250</v>
      </c>
      <c r="D1604" s="47" t="s">
        <v>397</v>
      </c>
      <c r="E1604">
        <v>25.175478545480196</v>
      </c>
      <c r="F1604">
        <v>26.733428448488695</v>
      </c>
      <c r="G1604">
        <v>29.561839545727082</v>
      </c>
      <c r="H1604">
        <v>33.521410127088259</v>
      </c>
      <c r="I1604">
        <v>30.123095564255401</v>
      </c>
    </row>
    <row r="1605" spans="1:9" x14ac:dyDescent="0.55000000000000004">
      <c r="A1605" s="47" t="str">
        <f t="shared" ref="A1605:A1668" si="25">A1604</f>
        <v>n11</v>
      </c>
      <c r="B1605" s="47" t="s">
        <v>284</v>
      </c>
      <c r="C1605" s="47" t="s">
        <v>251</v>
      </c>
      <c r="D1605" s="47" t="s">
        <v>396</v>
      </c>
      <c r="E1605">
        <v>26.466253165449864</v>
      </c>
      <c r="F1605">
        <v>24.58587387578034</v>
      </c>
      <c r="G1605">
        <v>27.417420957217928</v>
      </c>
      <c r="H1605">
        <v>32.411996990324369</v>
      </c>
      <c r="I1605">
        <v>31.383552733984647</v>
      </c>
    </row>
    <row r="1606" spans="1:9" x14ac:dyDescent="0.55000000000000004">
      <c r="A1606" s="47" t="str">
        <f t="shared" si="25"/>
        <v>n11</v>
      </c>
      <c r="B1606" s="47" t="s">
        <v>284</v>
      </c>
      <c r="C1606" s="47" t="s">
        <v>251</v>
      </c>
      <c r="D1606" s="47" t="s">
        <v>397</v>
      </c>
      <c r="E1606">
        <v>26.874547737452826</v>
      </c>
      <c r="F1606">
        <v>27.153130603463477</v>
      </c>
      <c r="G1606">
        <v>31.579818951081016</v>
      </c>
      <c r="H1606">
        <v>33.845638006560151</v>
      </c>
      <c r="I1606">
        <v>31.816820663304291</v>
      </c>
    </row>
    <row r="1607" spans="1:9" x14ac:dyDescent="0.55000000000000004">
      <c r="A1607" s="47" t="str">
        <f t="shared" si="25"/>
        <v>n11</v>
      </c>
      <c r="B1607" s="47" t="s">
        <v>284</v>
      </c>
      <c r="C1607" s="47" t="s">
        <v>252</v>
      </c>
      <c r="D1607" s="47" t="s">
        <v>396</v>
      </c>
      <c r="E1607">
        <v>27.814446372517896</v>
      </c>
      <c r="F1607">
        <v>25.494209748527496</v>
      </c>
      <c r="G1607">
        <v>28.379285324304309</v>
      </c>
      <c r="H1607">
        <v>33.394451216214627</v>
      </c>
      <c r="I1607">
        <v>32.102425516406257</v>
      </c>
    </row>
    <row r="1608" spans="1:9" x14ac:dyDescent="0.55000000000000004">
      <c r="A1608" s="47" t="str">
        <f t="shared" si="25"/>
        <v>n11</v>
      </c>
      <c r="B1608" s="47" t="s">
        <v>284</v>
      </c>
      <c r="C1608" s="47" t="s">
        <v>252</v>
      </c>
      <c r="D1608" s="47" t="s">
        <v>397</v>
      </c>
      <c r="E1608">
        <v>27.960000545503711</v>
      </c>
      <c r="F1608">
        <v>27.923516834197436</v>
      </c>
      <c r="G1608">
        <v>33.030290923711775</v>
      </c>
      <c r="H1608">
        <v>34.969835488308121</v>
      </c>
      <c r="I1608">
        <v>32.865408039125782</v>
      </c>
    </row>
    <row r="1609" spans="1:9" x14ac:dyDescent="0.55000000000000004">
      <c r="A1609" s="47" t="str">
        <f t="shared" si="25"/>
        <v>n11</v>
      </c>
      <c r="B1609" s="47" t="s">
        <v>284</v>
      </c>
      <c r="C1609" s="47" t="s">
        <v>253</v>
      </c>
      <c r="D1609" s="47" t="s">
        <v>396</v>
      </c>
      <c r="E1609">
        <v>25.844561915846647</v>
      </c>
      <c r="F1609">
        <v>24.701711494374493</v>
      </c>
      <c r="G1609">
        <v>27.239964772687188</v>
      </c>
      <c r="H1609">
        <v>33.168685312547758</v>
      </c>
      <c r="I1609">
        <v>30.173717631291222</v>
      </c>
    </row>
    <row r="1610" spans="1:9" x14ac:dyDescent="0.55000000000000004">
      <c r="A1610" s="47" t="str">
        <f t="shared" si="25"/>
        <v>n11</v>
      </c>
      <c r="B1610" s="47" t="s">
        <v>284</v>
      </c>
      <c r="C1610" s="47" t="s">
        <v>253</v>
      </c>
      <c r="D1610" s="47" t="s">
        <v>397</v>
      </c>
      <c r="E1610">
        <v>25.980868794601395</v>
      </c>
      <c r="F1610">
        <v>26.876872669558782</v>
      </c>
      <c r="G1610">
        <v>30.441732280887379</v>
      </c>
      <c r="H1610">
        <v>34.349476067200413</v>
      </c>
      <c r="I1610">
        <v>30.438952849198795</v>
      </c>
    </row>
    <row r="1611" spans="1:9" x14ac:dyDescent="0.55000000000000004">
      <c r="A1611" s="47" t="str">
        <f t="shared" si="25"/>
        <v>n11</v>
      </c>
      <c r="B1611" s="47" t="s">
        <v>285</v>
      </c>
      <c r="C1611" s="47" t="s">
        <v>250</v>
      </c>
      <c r="D1611" s="47" t="s">
        <v>396</v>
      </c>
      <c r="E1611">
        <v>25.567525355341587</v>
      </c>
      <c r="F1611">
        <v>24.277796748139529</v>
      </c>
      <c r="G1611">
        <v>26.694620940288505</v>
      </c>
      <c r="H1611">
        <v>32.700550685994422</v>
      </c>
      <c r="I1611">
        <v>30.212091052093257</v>
      </c>
    </row>
    <row r="1612" spans="1:9" x14ac:dyDescent="0.55000000000000004">
      <c r="A1612" s="47" t="str">
        <f t="shared" si="25"/>
        <v>n11</v>
      </c>
      <c r="B1612" s="47" t="s">
        <v>285</v>
      </c>
      <c r="C1612" s="47" t="s">
        <v>250</v>
      </c>
      <c r="D1612" s="47" t="s">
        <v>397</v>
      </c>
      <c r="E1612">
        <v>25.569459333403874</v>
      </c>
      <c r="F1612">
        <v>27.144201902209055</v>
      </c>
      <c r="G1612">
        <v>30.050724245147489</v>
      </c>
      <c r="H1612">
        <v>34.070477897929678</v>
      </c>
      <c r="I1612">
        <v>30.629008031288087</v>
      </c>
    </row>
    <row r="1613" spans="1:9" x14ac:dyDescent="0.55000000000000004">
      <c r="A1613" s="47" t="str">
        <f t="shared" si="25"/>
        <v>n11</v>
      </c>
      <c r="B1613" s="47" t="s">
        <v>285</v>
      </c>
      <c r="C1613" s="47" t="s">
        <v>251</v>
      </c>
      <c r="D1613" s="47" t="s">
        <v>396</v>
      </c>
      <c r="E1613">
        <v>26.946164784443738</v>
      </c>
      <c r="F1613">
        <v>24.993927584382607</v>
      </c>
      <c r="G1613">
        <v>27.878304946919201</v>
      </c>
      <c r="H1613">
        <v>32.966314299486243</v>
      </c>
      <c r="I1613">
        <v>31.979799169987892</v>
      </c>
    </row>
    <row r="1614" spans="1:9" x14ac:dyDescent="0.55000000000000004">
      <c r="A1614" s="47" t="str">
        <f t="shared" si="25"/>
        <v>n11</v>
      </c>
      <c r="B1614" s="47" t="s">
        <v>285</v>
      </c>
      <c r="C1614" s="47" t="s">
        <v>251</v>
      </c>
      <c r="D1614" s="47" t="s">
        <v>397</v>
      </c>
      <c r="E1614">
        <v>27.284294205198744</v>
      </c>
      <c r="F1614">
        <v>27.567124522978169</v>
      </c>
      <c r="G1614">
        <v>32.061304979931577</v>
      </c>
      <c r="H1614">
        <v>34.361670155539102</v>
      </c>
      <c r="I1614">
        <v>32.301920171175297</v>
      </c>
    </row>
    <row r="1615" spans="1:9" x14ac:dyDescent="0.55000000000000004">
      <c r="A1615" s="47" t="str">
        <f t="shared" si="25"/>
        <v>n11</v>
      </c>
      <c r="B1615" s="47" t="s">
        <v>285</v>
      </c>
      <c r="C1615" s="47" t="s">
        <v>252</v>
      </c>
      <c r="D1615" s="47" t="s">
        <v>396</v>
      </c>
      <c r="E1615">
        <v>28.233210416299272</v>
      </c>
      <c r="F1615">
        <v>25.893954022502029</v>
      </c>
      <c r="G1615">
        <v>28.820252874828057</v>
      </c>
      <c r="H1615">
        <v>33.890748360549736</v>
      </c>
      <c r="I1615">
        <v>32.544118317873469</v>
      </c>
    </row>
    <row r="1616" spans="1:9" x14ac:dyDescent="0.55000000000000004">
      <c r="A1616" s="47" t="str">
        <f t="shared" si="25"/>
        <v>n11</v>
      </c>
      <c r="B1616" s="47" t="s">
        <v>285</v>
      </c>
      <c r="C1616" s="47" t="s">
        <v>252</v>
      </c>
      <c r="D1616" s="47" t="s">
        <v>397</v>
      </c>
      <c r="E1616">
        <v>28.362261530467087</v>
      </c>
      <c r="F1616">
        <v>28.337831549395123</v>
      </c>
      <c r="G1616">
        <v>33.514725107043354</v>
      </c>
      <c r="H1616">
        <v>35.497122356952232</v>
      </c>
      <c r="I1616">
        <v>33.336628777671969</v>
      </c>
    </row>
    <row r="1617" spans="1:9" x14ac:dyDescent="0.55000000000000004">
      <c r="A1617" s="47" t="str">
        <f t="shared" si="25"/>
        <v>n11</v>
      </c>
      <c r="B1617" s="47" t="s">
        <v>285</v>
      </c>
      <c r="C1617" s="47" t="s">
        <v>253</v>
      </c>
      <c r="D1617" s="47" t="s">
        <v>396</v>
      </c>
      <c r="E1617">
        <v>26.238604563890945</v>
      </c>
      <c r="F1617">
        <v>25.078329517158679</v>
      </c>
      <c r="G1617">
        <v>27.655282621239373</v>
      </c>
      <c r="H1617">
        <v>33.674396209689746</v>
      </c>
      <c r="I1617">
        <v>30.633765344055298</v>
      </c>
    </row>
    <row r="1618" spans="1:9" x14ac:dyDescent="0.55000000000000004">
      <c r="A1618" s="47" t="str">
        <f t="shared" si="25"/>
        <v>n11</v>
      </c>
      <c r="B1618" s="47" t="s">
        <v>285</v>
      </c>
      <c r="C1618" s="47" t="s">
        <v>253</v>
      </c>
      <c r="D1618" s="47" t="s">
        <v>397</v>
      </c>
      <c r="E1618">
        <v>26.351398125066133</v>
      </c>
      <c r="F1618">
        <v>27.272623262441364</v>
      </c>
      <c r="G1618">
        <v>30.827573262229741</v>
      </c>
      <c r="H1618">
        <v>34.817807904630897</v>
      </c>
      <c r="I1618">
        <v>30.847257783891177</v>
      </c>
    </row>
    <row r="1619" spans="1:9" x14ac:dyDescent="0.55000000000000004">
      <c r="A1619" s="47" t="str">
        <f t="shared" si="25"/>
        <v>n11</v>
      </c>
      <c r="B1619" s="47" t="s">
        <v>286</v>
      </c>
      <c r="C1619" s="47" t="s">
        <v>250</v>
      </c>
      <c r="D1619" s="47" t="s">
        <v>396</v>
      </c>
      <c r="E1619">
        <v>25.979722650160475</v>
      </c>
      <c r="F1619">
        <v>24.669201156844071</v>
      </c>
      <c r="G1619">
        <v>27.124989166578494</v>
      </c>
      <c r="H1619">
        <v>33.227745959863157</v>
      </c>
      <c r="I1619">
        <v>30.699167608365961</v>
      </c>
    </row>
    <row r="1620" spans="1:9" x14ac:dyDescent="0.55000000000000004">
      <c r="A1620" s="47" t="str">
        <f t="shared" si="25"/>
        <v>n11</v>
      </c>
      <c r="B1620" s="47" t="s">
        <v>286</v>
      </c>
      <c r="C1620" s="47" t="s">
        <v>250</v>
      </c>
      <c r="D1620" s="47" t="s">
        <v>397</v>
      </c>
      <c r="E1620">
        <v>26.02664662238368</v>
      </c>
      <c r="F1620">
        <v>27.602128645175704</v>
      </c>
      <c r="G1620">
        <v>30.585855643659109</v>
      </c>
      <c r="H1620">
        <v>34.654268540895153</v>
      </c>
      <c r="I1620">
        <v>31.173927946405833</v>
      </c>
    </row>
    <row r="1621" spans="1:9" x14ac:dyDescent="0.55000000000000004">
      <c r="A1621" s="47" t="str">
        <f t="shared" si="25"/>
        <v>n11</v>
      </c>
      <c r="B1621" s="47" t="s">
        <v>286</v>
      </c>
      <c r="C1621" s="47" t="s">
        <v>251</v>
      </c>
      <c r="D1621" s="47" t="s">
        <v>396</v>
      </c>
      <c r="E1621">
        <v>27.380588377479164</v>
      </c>
      <c r="F1621">
        <v>25.396877388636121</v>
      </c>
      <c r="G1621">
        <v>28.327756418015731</v>
      </c>
      <c r="H1621">
        <v>33.497794189915233</v>
      </c>
      <c r="I1621">
        <v>32.495374554133015</v>
      </c>
    </row>
    <row r="1622" spans="1:9" x14ac:dyDescent="0.55000000000000004">
      <c r="A1622" s="47" t="str">
        <f t="shared" si="25"/>
        <v>n11</v>
      </c>
      <c r="B1622" s="47" t="s">
        <v>286</v>
      </c>
      <c r="C1622" s="47" t="s">
        <v>251</v>
      </c>
      <c r="D1622" s="47" t="s">
        <v>397</v>
      </c>
      <c r="E1622">
        <v>27.767834207314923</v>
      </c>
      <c r="F1622">
        <v>28.041275079180338</v>
      </c>
      <c r="G1622">
        <v>32.636653852502377</v>
      </c>
      <c r="H1622">
        <v>34.946482535651725</v>
      </c>
      <c r="I1622">
        <v>32.878970264874972</v>
      </c>
    </row>
    <row r="1623" spans="1:9" x14ac:dyDescent="0.55000000000000004">
      <c r="A1623" s="47" t="str">
        <f t="shared" si="25"/>
        <v>n11</v>
      </c>
      <c r="B1623" s="47" t="s">
        <v>286</v>
      </c>
      <c r="C1623" s="47" t="s">
        <v>252</v>
      </c>
      <c r="D1623" s="47" t="s">
        <v>396</v>
      </c>
      <c r="E1623">
        <v>28.688383640767</v>
      </c>
      <c r="F1623">
        <v>26.311413970302969</v>
      </c>
      <c r="G1623">
        <v>29.284890343878963</v>
      </c>
      <c r="H1623">
        <v>34.437131891980862</v>
      </c>
      <c r="I1623">
        <v>33.06879160347524</v>
      </c>
    </row>
    <row r="1624" spans="1:9" x14ac:dyDescent="0.55000000000000004">
      <c r="A1624" s="47" t="str">
        <f t="shared" si="25"/>
        <v>n11</v>
      </c>
      <c r="B1624" s="47" t="s">
        <v>286</v>
      </c>
      <c r="C1624" s="47" t="s">
        <v>252</v>
      </c>
      <c r="D1624" s="47" t="s">
        <v>397</v>
      </c>
      <c r="E1624">
        <v>28.785595378031719</v>
      </c>
      <c r="F1624">
        <v>28.775945389200434</v>
      </c>
      <c r="G1624">
        <v>34.00573476683244</v>
      </c>
      <c r="H1624">
        <v>36.051481985445399</v>
      </c>
      <c r="I1624">
        <v>33.808590904195917</v>
      </c>
    </row>
    <row r="1625" spans="1:9" x14ac:dyDescent="0.55000000000000004">
      <c r="A1625" s="47" t="str">
        <f t="shared" si="25"/>
        <v>n11</v>
      </c>
      <c r="B1625" s="47" t="s">
        <v>286</v>
      </c>
      <c r="C1625" s="47" t="s">
        <v>253</v>
      </c>
      <c r="D1625" s="47" t="s">
        <v>396</v>
      </c>
      <c r="E1625">
        <v>26.661620936056153</v>
      </c>
      <c r="F1625">
        <v>25.482640041618172</v>
      </c>
      <c r="G1625">
        <v>28.101138546890983</v>
      </c>
      <c r="H1625">
        <v>34.217291731621579</v>
      </c>
      <c r="I1625">
        <v>31.127640094522629</v>
      </c>
    </row>
    <row r="1626" spans="1:9" x14ac:dyDescent="0.55000000000000004">
      <c r="A1626" s="47" t="str">
        <f t="shared" si="25"/>
        <v>n11</v>
      </c>
      <c r="B1626" s="47" t="s">
        <v>286</v>
      </c>
      <c r="C1626" s="47" t="s">
        <v>253</v>
      </c>
      <c r="D1626" s="47" t="s">
        <v>397</v>
      </c>
      <c r="E1626">
        <v>26.720377684195675</v>
      </c>
      <c r="F1626">
        <v>27.679257695481965</v>
      </c>
      <c r="G1626">
        <v>31.258438120269467</v>
      </c>
      <c r="H1626">
        <v>35.328883898000214</v>
      </c>
      <c r="I1626">
        <v>31.29919569193148</v>
      </c>
    </row>
    <row r="1627" spans="1:9" x14ac:dyDescent="0.55000000000000004">
      <c r="A1627" s="47" t="str">
        <f t="shared" si="25"/>
        <v>n11</v>
      </c>
      <c r="B1627" s="47" t="s">
        <v>287</v>
      </c>
      <c r="C1627" s="47" t="s">
        <v>250</v>
      </c>
      <c r="D1627" s="47" t="s">
        <v>396</v>
      </c>
      <c r="E1627">
        <v>26.499204172397988</v>
      </c>
      <c r="F1627">
        <v>25.162477945896381</v>
      </c>
      <c r="G1627">
        <v>27.667371040806966</v>
      </c>
      <c r="H1627">
        <v>33.892156441999091</v>
      </c>
      <c r="I1627">
        <v>31.313017514901425</v>
      </c>
    </row>
    <row r="1628" spans="1:9" x14ac:dyDescent="0.55000000000000004">
      <c r="A1628" s="47" t="str">
        <f t="shared" si="25"/>
        <v>n11</v>
      </c>
      <c r="B1628" s="47" t="s">
        <v>287</v>
      </c>
      <c r="C1628" s="47" t="s">
        <v>250</v>
      </c>
      <c r="D1628" s="47" t="s">
        <v>397</v>
      </c>
      <c r="E1628">
        <v>26.58029887105813</v>
      </c>
      <c r="F1628">
        <v>28.15946209689745</v>
      </c>
      <c r="G1628">
        <v>31.218802087421675</v>
      </c>
      <c r="H1628">
        <v>35.356287033470885</v>
      </c>
      <c r="I1628">
        <v>31.837009870090178</v>
      </c>
    </row>
    <row r="1629" spans="1:9" x14ac:dyDescent="0.55000000000000004">
      <c r="A1629" s="47" t="str">
        <f t="shared" si="25"/>
        <v>n11</v>
      </c>
      <c r="B1629" s="47" t="s">
        <v>287</v>
      </c>
      <c r="C1629" s="47" t="s">
        <v>251</v>
      </c>
      <c r="D1629" s="47" t="s">
        <v>396</v>
      </c>
      <c r="E1629">
        <v>27.928081124866267</v>
      </c>
      <c r="F1629">
        <v>25.9047045392022</v>
      </c>
      <c r="G1629">
        <v>28.894188408986704</v>
      </c>
      <c r="H1629">
        <v>34.167604462784652</v>
      </c>
      <c r="I1629">
        <v>33.145140791685769</v>
      </c>
    </row>
    <row r="1630" spans="1:9" x14ac:dyDescent="0.55000000000000004">
      <c r="A1630" s="47" t="str">
        <f t="shared" si="25"/>
        <v>n11</v>
      </c>
      <c r="B1630" s="47" t="s">
        <v>287</v>
      </c>
      <c r="C1630" s="47" t="s">
        <v>251</v>
      </c>
      <c r="D1630" s="47" t="s">
        <v>397</v>
      </c>
      <c r="E1630">
        <v>28.363761723979827</v>
      </c>
      <c r="F1630">
        <v>28.623668482347547</v>
      </c>
      <c r="G1630">
        <v>33.348558305364513</v>
      </c>
      <c r="H1630">
        <v>35.676744465841367</v>
      </c>
      <c r="I1630">
        <v>33.591898016200517</v>
      </c>
    </row>
    <row r="1631" spans="1:9" x14ac:dyDescent="0.55000000000000004">
      <c r="A1631" s="47" t="str">
        <f t="shared" si="25"/>
        <v>n11</v>
      </c>
      <c r="B1631" s="47" t="s">
        <v>287</v>
      </c>
      <c r="C1631" s="47" t="s">
        <v>252</v>
      </c>
      <c r="D1631" s="47" t="s">
        <v>396</v>
      </c>
      <c r="E1631">
        <v>29.262026608589331</v>
      </c>
      <c r="F1631">
        <v>26.837527877120586</v>
      </c>
      <c r="G1631">
        <v>29.870460852819807</v>
      </c>
      <c r="H1631">
        <v>35.125724835702279</v>
      </c>
      <c r="I1631">
        <v>33.730023689439101</v>
      </c>
    </row>
    <row r="1632" spans="1:9" x14ac:dyDescent="0.55000000000000004">
      <c r="A1632" s="47" t="str">
        <f t="shared" si="25"/>
        <v>n11</v>
      </c>
      <c r="B1632" s="47" t="s">
        <v>287</v>
      </c>
      <c r="C1632" s="47" t="s">
        <v>252</v>
      </c>
      <c r="D1632" s="47" t="s">
        <v>397</v>
      </c>
      <c r="E1632">
        <v>29.321079874675224</v>
      </c>
      <c r="F1632">
        <v>29.335191040806968</v>
      </c>
      <c r="G1632">
        <v>34.640995244383312</v>
      </c>
      <c r="H1632">
        <v>36.755816114931989</v>
      </c>
      <c r="I1632">
        <v>34.426036986092001</v>
      </c>
    </row>
    <row r="1633" spans="1:9" x14ac:dyDescent="0.55000000000000004">
      <c r="A1633" s="47" t="str">
        <f t="shared" si="25"/>
        <v>n11</v>
      </c>
      <c r="B1633" s="47" t="s">
        <v>287</v>
      </c>
      <c r="C1633" s="47" t="s">
        <v>253</v>
      </c>
      <c r="D1633" s="47" t="s">
        <v>396</v>
      </c>
      <c r="E1633">
        <v>27.194737459880791</v>
      </c>
      <c r="F1633">
        <v>25.992182072443832</v>
      </c>
      <c r="G1633">
        <v>28.663039165520402</v>
      </c>
      <c r="H1633">
        <v>34.901488827754847</v>
      </c>
      <c r="I1633">
        <v>31.750057588262266</v>
      </c>
    </row>
    <row r="1634" spans="1:9" x14ac:dyDescent="0.55000000000000004">
      <c r="A1634" s="47" t="str">
        <f t="shared" si="25"/>
        <v>n11</v>
      </c>
      <c r="B1634" s="47" t="s">
        <v>287</v>
      </c>
      <c r="C1634" s="47" t="s">
        <v>253</v>
      </c>
      <c r="D1634" s="47" t="s">
        <v>397</v>
      </c>
      <c r="E1634">
        <v>27.214409008100262</v>
      </c>
      <c r="F1634">
        <v>28.207778606143972</v>
      </c>
      <c r="G1634">
        <v>31.837510624484185</v>
      </c>
      <c r="H1634">
        <v>36.009169023383762</v>
      </c>
      <c r="I1634">
        <v>31.887759529267925</v>
      </c>
    </row>
    <row r="1635" spans="1:9" x14ac:dyDescent="0.55000000000000004">
      <c r="A1635" s="47" t="str">
        <f t="shared" si="25"/>
        <v>n11</v>
      </c>
      <c r="B1635" s="47" t="s">
        <v>288</v>
      </c>
      <c r="C1635" s="47" t="s">
        <v>250</v>
      </c>
      <c r="D1635" s="47" t="s">
        <v>396</v>
      </c>
      <c r="E1635">
        <v>27.058211462631824</v>
      </c>
      <c r="F1635">
        <v>25.693286664550484</v>
      </c>
      <c r="G1635">
        <v>28.251021101118049</v>
      </c>
      <c r="H1635">
        <v>34.607119895601876</v>
      </c>
      <c r="I1635">
        <v>31.973573392586321</v>
      </c>
    </row>
    <row r="1636" spans="1:9" x14ac:dyDescent="0.55000000000000004">
      <c r="A1636" s="47" t="str">
        <f t="shared" si="25"/>
        <v>n11</v>
      </c>
      <c r="B1636" s="47" t="s">
        <v>288</v>
      </c>
      <c r="C1636" s="47" t="s">
        <v>250</v>
      </c>
      <c r="D1636" s="47" t="s">
        <v>397</v>
      </c>
      <c r="E1636">
        <v>27.174444274523175</v>
      </c>
      <c r="F1636">
        <v>28.768088261559626</v>
      </c>
      <c r="G1636">
        <v>31.929366250343882</v>
      </c>
      <c r="H1636">
        <v>36.106708650387773</v>
      </c>
      <c r="I1636">
        <v>32.544632594316887</v>
      </c>
    </row>
    <row r="1637" spans="1:9" x14ac:dyDescent="0.55000000000000004">
      <c r="A1637" s="47" t="str">
        <f t="shared" si="25"/>
        <v>n11</v>
      </c>
      <c r="B1637" s="47" t="s">
        <v>288</v>
      </c>
      <c r="C1637" s="47" t="s">
        <v>251</v>
      </c>
      <c r="D1637" s="47" t="s">
        <v>396</v>
      </c>
      <c r="E1637">
        <v>28.517230929119787</v>
      </c>
      <c r="F1637">
        <v>26.451170712093958</v>
      </c>
      <c r="G1637">
        <v>29.503718486227207</v>
      </c>
      <c r="H1637">
        <v>34.888378560763712</v>
      </c>
      <c r="I1637">
        <v>33.844345764704499</v>
      </c>
    </row>
    <row r="1638" spans="1:9" x14ac:dyDescent="0.55000000000000004">
      <c r="A1638" s="47" t="str">
        <f t="shared" si="25"/>
        <v>n11</v>
      </c>
      <c r="B1638" s="47" t="s">
        <v>288</v>
      </c>
      <c r="C1638" s="47" t="s">
        <v>251</v>
      </c>
      <c r="D1638" s="47" t="s">
        <v>397</v>
      </c>
      <c r="E1638">
        <v>29.006065745423761</v>
      </c>
      <c r="F1638">
        <v>29.258252076323494</v>
      </c>
      <c r="G1638">
        <v>34.09502405699574</v>
      </c>
      <c r="H1638">
        <v>36.455161267355599</v>
      </c>
      <c r="I1638">
        <v>34.3458316998789</v>
      </c>
    </row>
    <row r="1639" spans="1:9" x14ac:dyDescent="0.55000000000000004">
      <c r="A1639" s="47" t="str">
        <f t="shared" si="25"/>
        <v>n11</v>
      </c>
      <c r="B1639" s="47" t="s">
        <v>288</v>
      </c>
      <c r="C1639" s="47" t="s">
        <v>252</v>
      </c>
      <c r="D1639" s="47" t="s">
        <v>396</v>
      </c>
      <c r="E1639">
        <v>29.879316323963366</v>
      </c>
      <c r="F1639">
        <v>27.403672189891722</v>
      </c>
      <c r="G1639">
        <v>30.500585639614858</v>
      </c>
      <c r="H1639">
        <v>35.866710720793805</v>
      </c>
      <c r="I1639">
        <v>34.441566912378462</v>
      </c>
    </row>
    <row r="1640" spans="1:9" x14ac:dyDescent="0.55000000000000004">
      <c r="A1640" s="47" t="str">
        <f t="shared" si="25"/>
        <v>n11</v>
      </c>
      <c r="B1640" s="47" t="s">
        <v>288</v>
      </c>
      <c r="C1640" s="47" t="s">
        <v>252</v>
      </c>
      <c r="D1640" s="47" t="s">
        <v>397</v>
      </c>
      <c r="E1640">
        <v>29.908609500699516</v>
      </c>
      <c r="F1640">
        <v>29.93800859168342</v>
      </c>
      <c r="G1640">
        <v>35.33359541099707</v>
      </c>
      <c r="H1640">
        <v>37.523313216473269</v>
      </c>
      <c r="I1640">
        <v>35.103075754946566</v>
      </c>
    </row>
    <row r="1641" spans="1:9" x14ac:dyDescent="0.55000000000000004">
      <c r="A1641" s="47" t="str">
        <f t="shared" si="25"/>
        <v>n11</v>
      </c>
      <c r="B1641" s="47" t="s">
        <v>288</v>
      </c>
      <c r="C1641" s="47" t="s">
        <v>253</v>
      </c>
      <c r="D1641" s="47" t="s">
        <v>396</v>
      </c>
      <c r="E1641">
        <v>27.768417197474697</v>
      </c>
      <c r="F1641">
        <v>26.540493605614923</v>
      </c>
      <c r="G1641">
        <v>29.267693092089026</v>
      </c>
      <c r="H1641">
        <v>35.637744398593917</v>
      </c>
      <c r="I1641">
        <v>32.419832934786442</v>
      </c>
    </row>
    <row r="1642" spans="1:9" x14ac:dyDescent="0.55000000000000004">
      <c r="A1642" s="47" t="str">
        <f t="shared" si="25"/>
        <v>n11</v>
      </c>
      <c r="B1642" s="47" t="s">
        <v>288</v>
      </c>
      <c r="C1642" s="47" t="s">
        <v>253</v>
      </c>
      <c r="D1642" s="47" t="s">
        <v>397</v>
      </c>
      <c r="E1642">
        <v>27.745523945496654</v>
      </c>
      <c r="F1642">
        <v>28.784832290057487</v>
      </c>
      <c r="G1642">
        <v>32.465831267238038</v>
      </c>
      <c r="H1642">
        <v>36.750970747363596</v>
      </c>
      <c r="I1642">
        <v>32.528095323951611</v>
      </c>
    </row>
    <row r="1643" spans="1:9" x14ac:dyDescent="0.55000000000000004">
      <c r="A1643" s="47" t="str">
        <f t="shared" si="25"/>
        <v>n11</v>
      </c>
      <c r="B1643" s="47" t="s">
        <v>289</v>
      </c>
      <c r="C1643" s="47" t="s">
        <v>250</v>
      </c>
      <c r="D1643" s="47" t="s">
        <v>396</v>
      </c>
      <c r="E1643">
        <v>27.639804906006418</v>
      </c>
      <c r="F1643">
        <v>26.245542200119914</v>
      </c>
      <c r="G1643">
        <v>28.858252982047755</v>
      </c>
      <c r="H1643">
        <v>35.350970761471451</v>
      </c>
      <c r="I1643">
        <v>32.660818396642334</v>
      </c>
    </row>
    <row r="1644" spans="1:9" x14ac:dyDescent="0.55000000000000004">
      <c r="A1644" s="47" t="str">
        <f t="shared" si="25"/>
        <v>n11</v>
      </c>
      <c r="B1644" s="47" t="s">
        <v>289</v>
      </c>
      <c r="C1644" s="47" t="s">
        <v>250</v>
      </c>
      <c r="D1644" s="47" t="s">
        <v>397</v>
      </c>
      <c r="E1644">
        <v>27.784031663120107</v>
      </c>
      <c r="F1644">
        <v>29.377869728658929</v>
      </c>
      <c r="G1644">
        <v>32.649812861660727</v>
      </c>
      <c r="H1644">
        <v>36.888034177845185</v>
      </c>
      <c r="I1644">
        <v>33.276456958895196</v>
      </c>
    </row>
    <row r="1645" spans="1:9" x14ac:dyDescent="0.55000000000000004">
      <c r="A1645" s="47" t="str">
        <f t="shared" si="25"/>
        <v>n11</v>
      </c>
      <c r="B1645" s="47" t="s">
        <v>289</v>
      </c>
      <c r="C1645" s="47" t="s">
        <v>251</v>
      </c>
      <c r="D1645" s="47" t="s">
        <v>396</v>
      </c>
      <c r="E1645">
        <v>29.1301847658684</v>
      </c>
      <c r="F1645">
        <v>27.019716326314676</v>
      </c>
      <c r="G1645">
        <v>30.137876041336014</v>
      </c>
      <c r="H1645">
        <v>35.638274844519685</v>
      </c>
      <c r="I1645">
        <v>34.571801443703784</v>
      </c>
    </row>
    <row r="1646" spans="1:9" x14ac:dyDescent="0.55000000000000004">
      <c r="A1646" s="47" t="str">
        <f t="shared" si="25"/>
        <v>n11</v>
      </c>
      <c r="B1646" s="47" t="s">
        <v>289</v>
      </c>
      <c r="C1646" s="47" t="s">
        <v>251</v>
      </c>
      <c r="D1646" s="47" t="s">
        <v>397</v>
      </c>
      <c r="E1646">
        <v>29.667619038549713</v>
      </c>
      <c r="F1646">
        <v>29.916766303389416</v>
      </c>
      <c r="G1646">
        <v>34.873182298874902</v>
      </c>
      <c r="H1646">
        <v>37.270574542376472</v>
      </c>
      <c r="I1646">
        <v>35.127315087174786</v>
      </c>
    </row>
    <row r="1647" spans="1:9" x14ac:dyDescent="0.55000000000000004">
      <c r="A1647" s="47" t="str">
        <f t="shared" si="25"/>
        <v>n11</v>
      </c>
      <c r="B1647" s="47" t="s">
        <v>289</v>
      </c>
      <c r="C1647" s="47" t="s">
        <v>252</v>
      </c>
      <c r="D1647" s="47" t="s">
        <v>396</v>
      </c>
      <c r="E1647">
        <v>30.521547037938369</v>
      </c>
      <c r="F1647">
        <v>27.992691020350577</v>
      </c>
      <c r="G1647">
        <v>31.156170013755158</v>
      </c>
      <c r="H1647">
        <v>36.637635429525389</v>
      </c>
      <c r="I1647">
        <v>35.181859356446708</v>
      </c>
    </row>
    <row r="1648" spans="1:9" x14ac:dyDescent="0.55000000000000004">
      <c r="A1648" s="47" t="str">
        <f t="shared" si="25"/>
        <v>n11</v>
      </c>
      <c r="B1648" s="47" t="s">
        <v>289</v>
      </c>
      <c r="C1648" s="47" t="s">
        <v>252</v>
      </c>
      <c r="D1648" s="47" t="s">
        <v>397</v>
      </c>
      <c r="E1648">
        <v>30.514417955771876</v>
      </c>
      <c r="F1648">
        <v>30.561339378549008</v>
      </c>
      <c r="G1648">
        <v>36.074491573378474</v>
      </c>
      <c r="H1648">
        <v>38.343083607848669</v>
      </c>
      <c r="I1648">
        <v>35.838193000152842</v>
      </c>
    </row>
    <row r="1649" spans="1:9" x14ac:dyDescent="0.55000000000000004">
      <c r="A1649" s="47" t="str">
        <f t="shared" si="25"/>
        <v>n11</v>
      </c>
      <c r="B1649" s="47" t="s">
        <v>289</v>
      </c>
      <c r="C1649" s="47" t="s">
        <v>253</v>
      </c>
      <c r="D1649" s="47" t="s">
        <v>396</v>
      </c>
      <c r="E1649">
        <v>28.324039687158333</v>
      </c>
      <c r="F1649">
        <v>27.189175898493989</v>
      </c>
      <c r="G1649">
        <v>29.919652925616333</v>
      </c>
      <c r="H1649">
        <v>36.343868673508979</v>
      </c>
      <c r="I1649">
        <v>33.044228124008043</v>
      </c>
    </row>
    <row r="1650" spans="1:9" x14ac:dyDescent="0.55000000000000004">
      <c r="A1650" s="47" t="str">
        <f t="shared" si="25"/>
        <v>n11</v>
      </c>
      <c r="B1650" s="47" t="s">
        <v>289</v>
      </c>
      <c r="C1650" s="47" t="s">
        <v>253</v>
      </c>
      <c r="D1650" s="47" t="s">
        <v>397</v>
      </c>
      <c r="E1650">
        <v>28.333709526328789</v>
      </c>
      <c r="F1650">
        <v>29.403921264063769</v>
      </c>
      <c r="G1650">
        <v>33.133946828906993</v>
      </c>
      <c r="H1650">
        <v>37.523170100753589</v>
      </c>
      <c r="I1650">
        <v>33.203167293290541</v>
      </c>
    </row>
    <row r="1651" spans="1:9" x14ac:dyDescent="0.55000000000000004">
      <c r="A1651" s="47" t="str">
        <f t="shared" si="25"/>
        <v>n11</v>
      </c>
      <c r="B1651" s="47" t="s">
        <v>290</v>
      </c>
      <c r="C1651" s="47" t="s">
        <v>250</v>
      </c>
      <c r="D1651" s="47" t="s">
        <v>396</v>
      </c>
      <c r="E1651">
        <v>28.279931287106596</v>
      </c>
      <c r="F1651">
        <v>26.822568575341819</v>
      </c>
      <c r="G1651">
        <v>29.514395119387718</v>
      </c>
      <c r="H1651">
        <v>36.128298866669013</v>
      </c>
      <c r="I1651">
        <v>33.403251991362851</v>
      </c>
    </row>
    <row r="1652" spans="1:9" x14ac:dyDescent="0.55000000000000004">
      <c r="A1652" s="47" t="str">
        <f t="shared" si="25"/>
        <v>n11</v>
      </c>
      <c r="B1652" s="47" t="s">
        <v>290</v>
      </c>
      <c r="C1652" s="47" t="s">
        <v>250</v>
      </c>
      <c r="D1652" s="47" t="s">
        <v>397</v>
      </c>
      <c r="E1652">
        <v>28.386026271646738</v>
      </c>
      <c r="F1652">
        <v>29.951671854124783</v>
      </c>
      <c r="G1652">
        <v>33.278941636652199</v>
      </c>
      <c r="H1652">
        <v>37.652323156397323</v>
      </c>
      <c r="I1652">
        <v>33.978551480736904</v>
      </c>
    </row>
    <row r="1653" spans="1:9" x14ac:dyDescent="0.55000000000000004">
      <c r="A1653" s="47" t="str">
        <f t="shared" si="25"/>
        <v>n11</v>
      </c>
      <c r="B1653" s="47" t="s">
        <v>290</v>
      </c>
      <c r="C1653" s="47" t="s">
        <v>251</v>
      </c>
      <c r="D1653" s="47" t="s">
        <v>396</v>
      </c>
      <c r="E1653">
        <v>29.766942635112098</v>
      </c>
      <c r="F1653">
        <v>27.610341381864352</v>
      </c>
      <c r="G1653">
        <v>30.796661074313121</v>
      </c>
      <c r="H1653">
        <v>36.4172933140526</v>
      </c>
      <c r="I1653">
        <v>35.327507828683622</v>
      </c>
    </row>
    <row r="1654" spans="1:9" x14ac:dyDescent="0.55000000000000004">
      <c r="A1654" s="47" t="str">
        <f t="shared" si="25"/>
        <v>n11</v>
      </c>
      <c r="B1654" s="47" t="s">
        <v>290</v>
      </c>
      <c r="C1654" s="47" t="s">
        <v>251</v>
      </c>
      <c r="D1654" s="47" t="s">
        <v>397</v>
      </c>
      <c r="E1654">
        <v>30.365818330335419</v>
      </c>
      <c r="F1654">
        <v>30.650000663069164</v>
      </c>
      <c r="G1654">
        <v>35.770933696751662</v>
      </c>
      <c r="H1654">
        <v>38.140631358468823</v>
      </c>
      <c r="I1654">
        <v>35.959413813000388</v>
      </c>
    </row>
    <row r="1655" spans="1:9" x14ac:dyDescent="0.55000000000000004">
      <c r="A1655" s="47" t="str">
        <f t="shared" si="25"/>
        <v>n11</v>
      </c>
      <c r="B1655" s="47" t="s">
        <v>290</v>
      </c>
      <c r="C1655" s="47" t="s">
        <v>252</v>
      </c>
      <c r="D1655" s="47" t="s">
        <v>396</v>
      </c>
      <c r="E1655">
        <v>31.153426185353695</v>
      </c>
      <c r="F1655">
        <v>28.588389129898072</v>
      </c>
      <c r="G1655">
        <v>31.82668177758967</v>
      </c>
      <c r="H1655">
        <v>37.481915609165398</v>
      </c>
      <c r="I1655">
        <v>35.931824277266372</v>
      </c>
    </row>
    <row r="1656" spans="1:9" x14ac:dyDescent="0.55000000000000004">
      <c r="A1656" s="47" t="str">
        <f t="shared" si="25"/>
        <v>n11</v>
      </c>
      <c r="B1656" s="47" t="s">
        <v>290</v>
      </c>
      <c r="C1656" s="47" t="s">
        <v>252</v>
      </c>
      <c r="D1656" s="47" t="s">
        <v>397</v>
      </c>
      <c r="E1656">
        <v>31.182157150213385</v>
      </c>
      <c r="F1656">
        <v>31.237284472189891</v>
      </c>
      <c r="G1656">
        <v>36.868441617606607</v>
      </c>
      <c r="H1656">
        <v>39.192957268719354</v>
      </c>
      <c r="I1656">
        <v>36.621600306610702</v>
      </c>
    </row>
    <row r="1657" spans="1:9" x14ac:dyDescent="0.55000000000000004">
      <c r="A1657" s="47" t="str">
        <f t="shared" si="25"/>
        <v>n11</v>
      </c>
      <c r="B1657" s="47" t="s">
        <v>290</v>
      </c>
      <c r="C1657" s="47" t="s">
        <v>253</v>
      </c>
      <c r="D1657" s="47" t="s">
        <v>396</v>
      </c>
      <c r="E1657">
        <v>28.836372105244596</v>
      </c>
      <c r="F1657">
        <v>27.747048248862555</v>
      </c>
      <c r="G1657">
        <v>30.51554137057807</v>
      </c>
      <c r="H1657">
        <v>37.070289568417223</v>
      </c>
      <c r="I1657">
        <v>33.697304755522637</v>
      </c>
    </row>
    <row r="1658" spans="1:9" x14ac:dyDescent="0.55000000000000004">
      <c r="A1658" s="47" t="str">
        <f t="shared" si="25"/>
        <v>n11</v>
      </c>
      <c r="B1658" s="47" t="s">
        <v>290</v>
      </c>
      <c r="C1658" s="47" t="s">
        <v>253</v>
      </c>
      <c r="D1658" s="47" t="s">
        <v>397</v>
      </c>
      <c r="E1658">
        <v>28.953057211582554</v>
      </c>
      <c r="F1658">
        <v>30.046662750326242</v>
      </c>
      <c r="G1658">
        <v>33.858223092582797</v>
      </c>
      <c r="H1658">
        <v>38.343390570780279</v>
      </c>
      <c r="I1658">
        <v>33.928956649854804</v>
      </c>
    </row>
    <row r="1659" spans="1:9" x14ac:dyDescent="0.55000000000000004">
      <c r="A1659" s="47" t="str">
        <f t="shared" si="25"/>
        <v>n11</v>
      </c>
      <c r="B1659" s="47" t="s">
        <v>291</v>
      </c>
      <c r="C1659" s="47" t="s">
        <v>250</v>
      </c>
      <c r="D1659" s="47" t="s">
        <v>396</v>
      </c>
      <c r="E1659">
        <v>28.822879032593068</v>
      </c>
      <c r="F1659">
        <v>27.345296029814602</v>
      </c>
      <c r="G1659">
        <v>30.119199248168918</v>
      </c>
      <c r="H1659">
        <v>36.819505311607237</v>
      </c>
      <c r="I1659">
        <v>34.080252134400823</v>
      </c>
    </row>
    <row r="1660" spans="1:9" x14ac:dyDescent="0.55000000000000004">
      <c r="A1660" s="47" t="str">
        <f t="shared" si="25"/>
        <v>n11</v>
      </c>
      <c r="B1660" s="47" t="s">
        <v>291</v>
      </c>
      <c r="C1660" s="47" t="s">
        <v>250</v>
      </c>
      <c r="D1660" s="47" t="s">
        <v>397</v>
      </c>
      <c r="E1660">
        <v>28.95351979966847</v>
      </c>
      <c r="F1660">
        <v>30.55046577363948</v>
      </c>
      <c r="G1660">
        <v>33.944254344302195</v>
      </c>
      <c r="H1660">
        <v>38.405068521379278</v>
      </c>
      <c r="I1660">
        <v>34.657850790627677</v>
      </c>
    </row>
    <row r="1661" spans="1:9" x14ac:dyDescent="0.55000000000000004">
      <c r="A1661" s="47" t="str">
        <f t="shared" si="25"/>
        <v>n11</v>
      </c>
      <c r="B1661" s="47" t="s">
        <v>291</v>
      </c>
      <c r="C1661" s="47" t="s">
        <v>251</v>
      </c>
      <c r="D1661" s="47" t="s">
        <v>396</v>
      </c>
      <c r="E1661">
        <v>30.487501578904059</v>
      </c>
      <c r="F1661">
        <v>28.254279660000705</v>
      </c>
      <c r="G1661">
        <v>31.509389129898075</v>
      </c>
      <c r="H1661">
        <v>37.17096022760672</v>
      </c>
      <c r="I1661">
        <v>36.128498886655152</v>
      </c>
    </row>
    <row r="1662" spans="1:9" x14ac:dyDescent="0.55000000000000004">
      <c r="A1662" s="47" t="str">
        <f t="shared" si="25"/>
        <v>n11</v>
      </c>
      <c r="B1662" s="47" t="s">
        <v>291</v>
      </c>
      <c r="C1662" s="47" t="s">
        <v>251</v>
      </c>
      <c r="D1662" s="47" t="s">
        <v>397</v>
      </c>
      <c r="E1662">
        <v>30.972891867527249</v>
      </c>
      <c r="F1662">
        <v>31.262755574366032</v>
      </c>
      <c r="G1662">
        <v>36.486066317638347</v>
      </c>
      <c r="H1662">
        <v>38.903138982588565</v>
      </c>
      <c r="I1662">
        <v>36.678314528974006</v>
      </c>
    </row>
    <row r="1663" spans="1:9" x14ac:dyDescent="0.55000000000000004">
      <c r="A1663" s="47" t="str">
        <f t="shared" si="25"/>
        <v>n11</v>
      </c>
      <c r="B1663" s="47" t="s">
        <v>291</v>
      </c>
      <c r="C1663" s="47" t="s">
        <v>252</v>
      </c>
      <c r="D1663" s="47" t="s">
        <v>396</v>
      </c>
      <c r="E1663">
        <v>31.788529873382007</v>
      </c>
      <c r="F1663">
        <v>29.196907135047439</v>
      </c>
      <c r="G1663">
        <v>32.474328070398201</v>
      </c>
      <c r="H1663">
        <v>38.301624945038149</v>
      </c>
      <c r="I1663">
        <v>36.622011923488408</v>
      </c>
    </row>
    <row r="1664" spans="1:9" x14ac:dyDescent="0.55000000000000004">
      <c r="A1664" s="47" t="str">
        <f t="shared" si="25"/>
        <v>n11</v>
      </c>
      <c r="B1664" s="47" t="s">
        <v>291</v>
      </c>
      <c r="C1664" s="47" t="s">
        <v>252</v>
      </c>
      <c r="D1664" s="47" t="s">
        <v>397</v>
      </c>
      <c r="E1664">
        <v>31.805550935703458</v>
      </c>
      <c r="F1664">
        <v>31.861780363277251</v>
      </c>
      <c r="G1664">
        <v>37.605515620357629</v>
      </c>
      <c r="H1664">
        <v>39.976502995802917</v>
      </c>
      <c r="I1664">
        <v>37.353739457082739</v>
      </c>
    </row>
    <row r="1665" spans="1:9" x14ac:dyDescent="0.55000000000000004">
      <c r="A1665" s="47" t="str">
        <f t="shared" si="25"/>
        <v>n11</v>
      </c>
      <c r="B1665" s="47" t="s">
        <v>291</v>
      </c>
      <c r="C1665" s="47" t="s">
        <v>253</v>
      </c>
      <c r="D1665" s="47" t="s">
        <v>396</v>
      </c>
      <c r="E1665">
        <v>29.336754923053412</v>
      </c>
      <c r="F1665">
        <v>28.243698853736817</v>
      </c>
      <c r="G1665">
        <v>31.065020459210665</v>
      </c>
      <c r="H1665">
        <v>37.761805885326652</v>
      </c>
      <c r="I1665">
        <v>34.307172640167423</v>
      </c>
    </row>
    <row r="1666" spans="1:9" x14ac:dyDescent="0.55000000000000004">
      <c r="A1666" s="47" t="str">
        <f t="shared" si="25"/>
        <v>n11</v>
      </c>
      <c r="B1666" s="47" t="s">
        <v>291</v>
      </c>
      <c r="C1666" s="47" t="s">
        <v>253</v>
      </c>
      <c r="D1666" s="47" t="s">
        <v>397</v>
      </c>
      <c r="E1666">
        <v>29.516471476974807</v>
      </c>
      <c r="F1666">
        <v>30.598554458434741</v>
      </c>
      <c r="G1666">
        <v>34.473036975275988</v>
      </c>
      <c r="H1666">
        <v>39.084370679175628</v>
      </c>
      <c r="I1666">
        <v>34.592247392515787</v>
      </c>
    </row>
    <row r="1667" spans="1:9" x14ac:dyDescent="0.55000000000000004">
      <c r="A1667" s="47" t="str">
        <f t="shared" si="25"/>
        <v>n11</v>
      </c>
      <c r="B1667" s="47" t="s">
        <v>292</v>
      </c>
      <c r="C1667" s="47" t="s">
        <v>250</v>
      </c>
      <c r="D1667" s="47" t="s">
        <v>396</v>
      </c>
      <c r="E1667">
        <v>29.432376203576343</v>
      </c>
      <c r="F1667">
        <v>27.904269068528905</v>
      </c>
      <c r="G1667">
        <v>30.731575561668961</v>
      </c>
      <c r="H1667">
        <v>37.542930709272383</v>
      </c>
      <c r="I1667">
        <v>34.81547699126488</v>
      </c>
    </row>
    <row r="1668" spans="1:9" x14ac:dyDescent="0.55000000000000004">
      <c r="A1668" s="47" t="str">
        <f t="shared" si="25"/>
        <v>n11</v>
      </c>
      <c r="B1668" s="47" t="s">
        <v>292</v>
      </c>
      <c r="C1668" s="47" t="s">
        <v>250</v>
      </c>
      <c r="D1668" s="47" t="s">
        <v>397</v>
      </c>
      <c r="E1668">
        <v>29.5239864147239</v>
      </c>
      <c r="F1668">
        <v>31.146542628410867</v>
      </c>
      <c r="G1668">
        <v>34.613322221987097</v>
      </c>
      <c r="H1668">
        <v>39.152447258099279</v>
      </c>
      <c r="I1668">
        <v>35.349383899489375</v>
      </c>
    </row>
    <row r="1669" spans="1:9" x14ac:dyDescent="0.55000000000000004">
      <c r="A1669" s="47" t="str">
        <f t="shared" ref="A1669:A1730" si="26">A1668</f>
        <v>n11</v>
      </c>
      <c r="B1669" s="47" t="s">
        <v>292</v>
      </c>
      <c r="C1669" s="47" t="s">
        <v>251</v>
      </c>
      <c r="D1669" s="47" t="s">
        <v>396</v>
      </c>
      <c r="E1669">
        <v>31.166055025335353</v>
      </c>
      <c r="F1669">
        <v>28.857152283708956</v>
      </c>
      <c r="G1669">
        <v>32.195891674249637</v>
      </c>
      <c r="H1669">
        <v>37.91939108618724</v>
      </c>
      <c r="I1669">
        <v>36.910158706309744</v>
      </c>
    </row>
    <row r="1670" spans="1:9" x14ac:dyDescent="0.55000000000000004">
      <c r="A1670" s="47" t="str">
        <f t="shared" si="26"/>
        <v>n11</v>
      </c>
      <c r="B1670" s="47" t="s">
        <v>292</v>
      </c>
      <c r="C1670" s="47" t="s">
        <v>251</v>
      </c>
      <c r="D1670" s="47" t="s">
        <v>397</v>
      </c>
      <c r="E1670">
        <v>31.586036140090993</v>
      </c>
      <c r="F1670">
        <v>31.881638034775865</v>
      </c>
      <c r="G1670">
        <v>37.208350264733895</v>
      </c>
      <c r="H1670">
        <v>39.673271682949483</v>
      </c>
      <c r="I1670">
        <v>37.404404252107362</v>
      </c>
    </row>
    <row r="1671" spans="1:9" x14ac:dyDescent="0.55000000000000004">
      <c r="A1671" s="47" t="str">
        <f t="shared" si="26"/>
        <v>n11</v>
      </c>
      <c r="B1671" s="47" t="s">
        <v>292</v>
      </c>
      <c r="C1671" s="47" t="s">
        <v>252</v>
      </c>
      <c r="D1671" s="47" t="s">
        <v>396</v>
      </c>
      <c r="E1671">
        <v>32.419866758367718</v>
      </c>
      <c r="F1671">
        <v>29.783830568193842</v>
      </c>
      <c r="G1671">
        <v>33.122801178711249</v>
      </c>
      <c r="H1671">
        <v>39.109745781163667</v>
      </c>
      <c r="I1671">
        <v>37.327382308750401</v>
      </c>
    </row>
    <row r="1672" spans="1:9" x14ac:dyDescent="0.55000000000000004">
      <c r="A1672" s="47" t="str">
        <f t="shared" si="26"/>
        <v>n11</v>
      </c>
      <c r="B1672" s="47" t="s">
        <v>292</v>
      </c>
      <c r="C1672" s="47" t="s">
        <v>252</v>
      </c>
      <c r="D1672" s="47" t="s">
        <v>397</v>
      </c>
      <c r="E1672">
        <v>32.431787432723169</v>
      </c>
      <c r="F1672">
        <v>32.443491567735336</v>
      </c>
      <c r="G1672">
        <v>38.262623806722402</v>
      </c>
      <c r="H1672">
        <v>40.756281586193111</v>
      </c>
      <c r="I1672">
        <v>38.063041084423752</v>
      </c>
    </row>
    <row r="1673" spans="1:9" x14ac:dyDescent="0.55000000000000004">
      <c r="A1673" s="47" t="str">
        <f t="shared" si="26"/>
        <v>n11</v>
      </c>
      <c r="B1673" s="47" t="s">
        <v>292</v>
      </c>
      <c r="C1673" s="47" t="s">
        <v>253</v>
      </c>
      <c r="D1673" s="47" t="s">
        <v>396</v>
      </c>
      <c r="E1673">
        <v>29.917509969550551</v>
      </c>
      <c r="F1673">
        <v>28.802815589179275</v>
      </c>
      <c r="G1673">
        <v>31.679988523965722</v>
      </c>
      <c r="H1673">
        <v>38.509344574942098</v>
      </c>
      <c r="I1673">
        <v>34.986322862953955</v>
      </c>
    </row>
    <row r="1674" spans="1:9" x14ac:dyDescent="0.55000000000000004">
      <c r="A1674" s="47" t="str">
        <f t="shared" si="26"/>
        <v>n11</v>
      </c>
      <c r="B1674" s="47" t="s">
        <v>292</v>
      </c>
      <c r="C1674" s="47" t="s">
        <v>253</v>
      </c>
      <c r="D1674" s="47" t="s">
        <v>397</v>
      </c>
      <c r="E1674">
        <v>30.064089977545002</v>
      </c>
      <c r="F1674">
        <v>31.236849933340391</v>
      </c>
      <c r="G1674">
        <v>35.182477167989283</v>
      </c>
      <c r="H1674">
        <v>39.854281446525349</v>
      </c>
      <c r="I1674">
        <v>35.261929734889904</v>
      </c>
    </row>
    <row r="1675" spans="1:9" x14ac:dyDescent="0.55000000000000004">
      <c r="A1675" s="47" t="str">
        <f t="shared" si="26"/>
        <v>n11</v>
      </c>
      <c r="B1675" s="47" t="s">
        <v>293</v>
      </c>
      <c r="C1675" s="47" t="s">
        <v>250</v>
      </c>
      <c r="D1675" s="47" t="s">
        <v>396</v>
      </c>
      <c r="E1675">
        <v>30.207359009628615</v>
      </c>
      <c r="F1675">
        <v>28.639015342291824</v>
      </c>
      <c r="G1675">
        <v>31.540767537826689</v>
      </c>
      <c r="H1675">
        <v>38.531472225161359</v>
      </c>
      <c r="I1675">
        <v>35.732202024477132</v>
      </c>
    </row>
    <row r="1676" spans="1:9" x14ac:dyDescent="0.55000000000000004">
      <c r="A1676" s="47" t="str">
        <f t="shared" si="26"/>
        <v>n11</v>
      </c>
      <c r="B1676" s="47" t="s">
        <v>293</v>
      </c>
      <c r="C1676" s="47" t="s">
        <v>250</v>
      </c>
      <c r="D1676" s="47" t="s">
        <v>397</v>
      </c>
      <c r="E1676">
        <v>30.32404580585241</v>
      </c>
      <c r="F1676">
        <v>31.904446781645685</v>
      </c>
      <c r="G1676">
        <v>35.451925194512043</v>
      </c>
      <c r="H1676">
        <v>40.142255977615541</v>
      </c>
      <c r="I1676">
        <v>36.288918322576095</v>
      </c>
    </row>
    <row r="1677" spans="1:9" x14ac:dyDescent="0.55000000000000004">
      <c r="A1677" s="47" t="str">
        <f t="shared" si="26"/>
        <v>n11</v>
      </c>
      <c r="B1677" s="47" t="s">
        <v>293</v>
      </c>
      <c r="C1677" s="47" t="s">
        <v>251</v>
      </c>
      <c r="D1677" s="47" t="s">
        <v>396</v>
      </c>
      <c r="E1677">
        <v>31.986687264134311</v>
      </c>
      <c r="F1677">
        <v>29.616988890064547</v>
      </c>
      <c r="G1677">
        <v>33.043640503650408</v>
      </c>
      <c r="H1677">
        <v>38.917845166296338</v>
      </c>
      <c r="I1677">
        <v>37.882038726060742</v>
      </c>
    </row>
    <row r="1678" spans="1:9" x14ac:dyDescent="0.55000000000000004">
      <c r="A1678" s="47" t="str">
        <f t="shared" si="26"/>
        <v>n11</v>
      </c>
      <c r="B1678" s="47" t="s">
        <v>293</v>
      </c>
      <c r="C1678" s="47" t="s">
        <v>251</v>
      </c>
      <c r="D1678" s="47" t="s">
        <v>397</v>
      </c>
      <c r="E1678">
        <v>32.435938094734247</v>
      </c>
      <c r="F1678">
        <v>32.78502727753677</v>
      </c>
      <c r="G1678">
        <v>38.337027142101363</v>
      </c>
      <c r="H1678">
        <v>40.782947159030797</v>
      </c>
      <c r="I1678">
        <v>38.433771551511299</v>
      </c>
    </row>
    <row r="1679" spans="1:9" x14ac:dyDescent="0.55000000000000004">
      <c r="A1679" s="47" t="str">
        <f t="shared" si="26"/>
        <v>n11</v>
      </c>
      <c r="B1679" s="47" t="s">
        <v>293</v>
      </c>
      <c r="C1679" s="47" t="s">
        <v>252</v>
      </c>
      <c r="D1679" s="47" t="s">
        <v>396</v>
      </c>
      <c r="E1679">
        <v>33.273513067400273</v>
      </c>
      <c r="F1679">
        <v>30.568067506084013</v>
      </c>
      <c r="G1679">
        <v>33.994956427891232</v>
      </c>
      <c r="H1679">
        <v>40.139543046591193</v>
      </c>
      <c r="I1679">
        <v>38.310248227700775</v>
      </c>
    </row>
    <row r="1680" spans="1:9" x14ac:dyDescent="0.55000000000000004">
      <c r="A1680" s="47" t="str">
        <f t="shared" si="26"/>
        <v>n11</v>
      </c>
      <c r="B1680" s="47" t="s">
        <v>293</v>
      </c>
      <c r="C1680" s="47" t="s">
        <v>252</v>
      </c>
      <c r="D1680" s="47" t="s">
        <v>397</v>
      </c>
      <c r="E1680">
        <v>33.267997220752655</v>
      </c>
      <c r="F1680">
        <v>33.290580425351813</v>
      </c>
      <c r="G1680">
        <v>39.248623696963293</v>
      </c>
      <c r="H1680">
        <v>41.845430056784117</v>
      </c>
      <c r="I1680">
        <v>39.052186731562799</v>
      </c>
    </row>
    <row r="1681" spans="1:9" x14ac:dyDescent="0.55000000000000004">
      <c r="A1681" s="47" t="str">
        <f t="shared" si="26"/>
        <v>n11</v>
      </c>
      <c r="B1681" s="47" t="s">
        <v>293</v>
      </c>
      <c r="C1681" s="47" t="s">
        <v>253</v>
      </c>
      <c r="D1681" s="47" t="s">
        <v>396</v>
      </c>
      <c r="E1681">
        <v>30.705266814799138</v>
      </c>
      <c r="F1681">
        <v>29.561221458046766</v>
      </c>
      <c r="G1681">
        <v>32.51415312665327</v>
      </c>
      <c r="H1681">
        <v>39.523332698479877</v>
      </c>
      <c r="I1681">
        <v>35.907546432476281</v>
      </c>
    </row>
    <row r="1682" spans="1:9" x14ac:dyDescent="0.55000000000000004">
      <c r="A1682" s="47" t="str">
        <f t="shared" si="26"/>
        <v>n11</v>
      </c>
      <c r="B1682" s="47" t="s">
        <v>293</v>
      </c>
      <c r="C1682" s="47" t="s">
        <v>253</v>
      </c>
      <c r="D1682" s="47" t="s">
        <v>397</v>
      </c>
      <c r="E1682">
        <v>30.831882679081581</v>
      </c>
      <c r="F1682">
        <v>32.05684135012168</v>
      </c>
      <c r="G1682">
        <v>36.037748538778978</v>
      </c>
      <c r="H1682">
        <v>40.857326335837485</v>
      </c>
      <c r="I1682">
        <v>36.143182195887569</v>
      </c>
    </row>
    <row r="1683" spans="1:9" x14ac:dyDescent="0.55000000000000004">
      <c r="A1683" s="47" t="str">
        <f t="shared" si="26"/>
        <v>n11</v>
      </c>
      <c r="B1683" s="47" t="s">
        <v>294</v>
      </c>
      <c r="C1683" s="47" t="s">
        <v>250</v>
      </c>
      <c r="D1683" s="47" t="s">
        <v>396</v>
      </c>
      <c r="E1683">
        <v>30.976685006877585</v>
      </c>
      <c r="F1683">
        <v>29.368398504567423</v>
      </c>
      <c r="G1683">
        <v>32.344053003209538</v>
      </c>
      <c r="H1683">
        <v>39.512798109547496</v>
      </c>
      <c r="I1683">
        <v>36.642235634089282</v>
      </c>
    </row>
    <row r="1684" spans="1:9" x14ac:dyDescent="0.55000000000000004">
      <c r="A1684" s="47" t="str">
        <f t="shared" si="26"/>
        <v>n11</v>
      </c>
      <c r="B1684" s="47" t="s">
        <v>294</v>
      </c>
      <c r="C1684" s="47" t="s">
        <v>250</v>
      </c>
      <c r="D1684" s="47" t="s">
        <v>397</v>
      </c>
      <c r="E1684">
        <v>31.112675226529035</v>
      </c>
      <c r="F1684">
        <v>32.692163570227727</v>
      </c>
      <c r="G1684">
        <v>36.393382049448043</v>
      </c>
      <c r="H1684">
        <v>41.160573735720703</v>
      </c>
      <c r="I1684">
        <v>37.227416139855869</v>
      </c>
    </row>
    <row r="1685" spans="1:9" x14ac:dyDescent="0.55000000000000004">
      <c r="A1685" s="47" t="str">
        <f t="shared" si="26"/>
        <v>n11</v>
      </c>
      <c r="B1685" s="47" t="s">
        <v>294</v>
      </c>
      <c r="C1685" s="47" t="s">
        <v>251</v>
      </c>
      <c r="D1685" s="47" t="s">
        <v>396</v>
      </c>
      <c r="E1685">
        <v>32.801329486591662</v>
      </c>
      <c r="F1685">
        <v>30.371279243818996</v>
      </c>
      <c r="G1685">
        <v>33.885201385391312</v>
      </c>
      <c r="H1685">
        <v>39.909011260419241</v>
      </c>
      <c r="I1685">
        <v>38.846824731069027</v>
      </c>
    </row>
    <row r="1686" spans="1:9" x14ac:dyDescent="0.55000000000000004">
      <c r="A1686" s="47" t="str">
        <f t="shared" si="26"/>
        <v>n11</v>
      </c>
      <c r="B1686" s="47" t="s">
        <v>294</v>
      </c>
      <c r="C1686" s="47" t="s">
        <v>251</v>
      </c>
      <c r="D1686" s="47" t="s">
        <v>397</v>
      </c>
      <c r="E1686">
        <v>33.302977156091657</v>
      </c>
      <c r="F1686">
        <v>33.667915065072485</v>
      </c>
      <c r="G1686">
        <v>39.350801369590535</v>
      </c>
      <c r="H1686">
        <v>41.838630593823112</v>
      </c>
      <c r="I1686">
        <v>39.472924429396073</v>
      </c>
    </row>
    <row r="1687" spans="1:9" x14ac:dyDescent="0.55000000000000004">
      <c r="A1687" s="47" t="str">
        <f t="shared" si="26"/>
        <v>n11</v>
      </c>
      <c r="B1687" s="47" t="s">
        <v>294</v>
      </c>
      <c r="C1687" s="47" t="s">
        <v>252</v>
      </c>
      <c r="D1687" s="47" t="s">
        <v>396</v>
      </c>
      <c r="E1687">
        <v>34.120928381476389</v>
      </c>
      <c r="F1687">
        <v>31.346580086763304</v>
      </c>
      <c r="G1687">
        <v>34.860745580361865</v>
      </c>
      <c r="H1687">
        <v>41.161823543657938</v>
      </c>
      <c r="I1687">
        <v>39.285939942863195</v>
      </c>
    </row>
    <row r="1688" spans="1:9" x14ac:dyDescent="0.55000000000000004">
      <c r="A1688" s="47" t="str">
        <f t="shared" si="26"/>
        <v>n11</v>
      </c>
      <c r="B1688" s="47" t="s">
        <v>294</v>
      </c>
      <c r="C1688" s="47" t="s">
        <v>252</v>
      </c>
      <c r="D1688" s="47" t="s">
        <v>397</v>
      </c>
      <c r="E1688">
        <v>34.105607504438105</v>
      </c>
      <c r="F1688">
        <v>34.124103546009238</v>
      </c>
      <c r="G1688">
        <v>40.232098028709487</v>
      </c>
      <c r="H1688">
        <v>42.949029151059861</v>
      </c>
      <c r="I1688">
        <v>40.030174817949899</v>
      </c>
    </row>
    <row r="1689" spans="1:9" x14ac:dyDescent="0.55000000000000004">
      <c r="A1689" s="47" t="str">
        <f t="shared" si="26"/>
        <v>n11</v>
      </c>
      <c r="B1689" s="47" t="s">
        <v>294</v>
      </c>
      <c r="C1689" s="47" t="s">
        <v>253</v>
      </c>
      <c r="D1689" s="47" t="s">
        <v>396</v>
      </c>
      <c r="E1689">
        <v>31.487273610082418</v>
      </c>
      <c r="F1689">
        <v>30.314091517652457</v>
      </c>
      <c r="G1689">
        <v>33.342228936620472</v>
      </c>
      <c r="H1689">
        <v>40.52991944885315</v>
      </c>
      <c r="I1689">
        <v>36.822045742367067</v>
      </c>
    </row>
    <row r="1690" spans="1:9" x14ac:dyDescent="0.55000000000000004">
      <c r="A1690" s="47" t="str">
        <f t="shared" si="26"/>
        <v>n11</v>
      </c>
      <c r="B1690" s="47" t="s">
        <v>294</v>
      </c>
      <c r="C1690" s="47" t="s">
        <v>253</v>
      </c>
      <c r="D1690" s="47" t="s">
        <v>397</v>
      </c>
      <c r="E1690">
        <v>31.561662075500532</v>
      </c>
      <c r="F1690">
        <v>32.848738066518536</v>
      </c>
      <c r="G1690">
        <v>36.885223533594335</v>
      </c>
      <c r="H1690">
        <v>41.842959427221111</v>
      </c>
      <c r="I1690">
        <v>37.004670493657351</v>
      </c>
    </row>
    <row r="1691" spans="1:9" x14ac:dyDescent="0.55000000000000004">
      <c r="A1691" s="47" t="str">
        <f t="shared" si="26"/>
        <v>n11</v>
      </c>
      <c r="B1691" s="47" t="s">
        <v>295</v>
      </c>
      <c r="C1691" s="47" t="s">
        <v>250</v>
      </c>
      <c r="D1691" s="47" t="s">
        <v>396</v>
      </c>
      <c r="E1691">
        <v>31.757324621733154</v>
      </c>
      <c r="F1691">
        <v>30.108507889817659</v>
      </c>
      <c r="G1691">
        <v>33.159151490142143</v>
      </c>
      <c r="H1691">
        <v>40.508555256939303</v>
      </c>
      <c r="I1691">
        <v>37.565652090901608</v>
      </c>
    </row>
    <row r="1692" spans="1:9" x14ac:dyDescent="0.55000000000000004">
      <c r="A1692" s="47" t="str">
        <f t="shared" si="26"/>
        <v>n11</v>
      </c>
      <c r="B1692" s="47" t="s">
        <v>295</v>
      </c>
      <c r="C1692" s="47" t="s">
        <v>250</v>
      </c>
      <c r="D1692" s="47" t="s">
        <v>397</v>
      </c>
      <c r="E1692">
        <v>31.922546641350909</v>
      </c>
      <c r="F1692">
        <v>33.5230850017047</v>
      </c>
      <c r="G1692">
        <v>37.368271800091705</v>
      </c>
      <c r="H1692">
        <v>42.208451673309121</v>
      </c>
      <c r="I1692">
        <v>38.202805241224723</v>
      </c>
    </row>
    <row r="1693" spans="1:9" x14ac:dyDescent="0.55000000000000004">
      <c r="A1693" s="47" t="str">
        <f t="shared" si="26"/>
        <v>n11</v>
      </c>
      <c r="B1693" s="47" t="s">
        <v>295</v>
      </c>
      <c r="C1693" s="47" t="s">
        <v>251</v>
      </c>
      <c r="D1693" s="47" t="s">
        <v>396</v>
      </c>
      <c r="E1693">
        <v>33.627951741732218</v>
      </c>
      <c r="F1693">
        <v>31.13666210277572</v>
      </c>
      <c r="G1693">
        <v>34.739138162451951</v>
      </c>
      <c r="H1693">
        <v>40.914753326514543</v>
      </c>
      <c r="I1693">
        <v>39.825798765562723</v>
      </c>
    </row>
    <row r="1694" spans="1:9" x14ac:dyDescent="0.55000000000000004">
      <c r="A1694" s="47" t="str">
        <f t="shared" si="26"/>
        <v>n11</v>
      </c>
      <c r="B1694" s="47" t="s">
        <v>295</v>
      </c>
      <c r="C1694" s="47" t="s">
        <v>251</v>
      </c>
      <c r="D1694" s="47" t="s">
        <v>397</v>
      </c>
      <c r="E1694">
        <v>34.182935100577247</v>
      </c>
      <c r="F1694">
        <v>34.548143756216277</v>
      </c>
      <c r="G1694">
        <v>40.387760304165354</v>
      </c>
      <c r="H1694">
        <v>42.918318836572261</v>
      </c>
      <c r="I1694">
        <v>40.523302575388854</v>
      </c>
    </row>
    <row r="1695" spans="1:9" x14ac:dyDescent="0.55000000000000004">
      <c r="A1695" s="47" t="str">
        <f t="shared" si="26"/>
        <v>n11</v>
      </c>
      <c r="B1695" s="47" t="s">
        <v>295</v>
      </c>
      <c r="C1695" s="47" t="s">
        <v>252</v>
      </c>
      <c r="D1695" s="47" t="s">
        <v>396</v>
      </c>
      <c r="E1695">
        <v>34.980805685465384</v>
      </c>
      <c r="F1695">
        <v>32.136541381864362</v>
      </c>
      <c r="G1695">
        <v>35.73926692625119</v>
      </c>
      <c r="H1695">
        <v>42.199137577446251</v>
      </c>
      <c r="I1695">
        <v>40.27598006560153</v>
      </c>
    </row>
    <row r="1696" spans="1:9" x14ac:dyDescent="0.55000000000000004">
      <c r="A1696" s="47" t="str">
        <f t="shared" si="26"/>
        <v>n11</v>
      </c>
      <c r="B1696" s="47" t="s">
        <v>295</v>
      </c>
      <c r="C1696" s="47" t="s">
        <v>252</v>
      </c>
      <c r="D1696" s="47" t="s">
        <v>397</v>
      </c>
      <c r="E1696">
        <v>34.958643787018424</v>
      </c>
      <c r="F1696">
        <v>34.992943314640435</v>
      </c>
      <c r="G1696">
        <v>41.219098800973441</v>
      </c>
      <c r="H1696">
        <v>44.021775191337781</v>
      </c>
      <c r="I1696">
        <v>40.977404349451561</v>
      </c>
    </row>
    <row r="1697" spans="1:9" x14ac:dyDescent="0.55000000000000004">
      <c r="A1697" s="47" t="str">
        <f t="shared" si="26"/>
        <v>n11</v>
      </c>
      <c r="B1697" s="47" t="s">
        <v>295</v>
      </c>
      <c r="C1697" s="47" t="s">
        <v>253</v>
      </c>
      <c r="D1697" s="47" t="s">
        <v>396</v>
      </c>
      <c r="E1697">
        <v>32.28078050529632</v>
      </c>
      <c r="F1697">
        <v>31.078033195781753</v>
      </c>
      <c r="G1697">
        <v>34.182482332028364</v>
      </c>
      <c r="H1697">
        <v>41.551308945555441</v>
      </c>
      <c r="I1697">
        <v>37.749993571520953</v>
      </c>
    </row>
    <row r="1698" spans="1:9" x14ac:dyDescent="0.55000000000000004">
      <c r="A1698" s="47" t="str">
        <f t="shared" si="26"/>
        <v>n11</v>
      </c>
      <c r="B1698" s="47" t="s">
        <v>295</v>
      </c>
      <c r="C1698" s="47" t="s">
        <v>253</v>
      </c>
      <c r="D1698" s="47" t="s">
        <v>397</v>
      </c>
      <c r="E1698">
        <v>32.299988187963649</v>
      </c>
      <c r="F1698">
        <v>33.639999609212438</v>
      </c>
      <c r="G1698">
        <v>37.755839169893832</v>
      </c>
      <c r="H1698">
        <v>42.880608364546966</v>
      </c>
      <c r="I1698">
        <v>37.908723928567234</v>
      </c>
    </row>
    <row r="1699" spans="1:9" x14ac:dyDescent="0.55000000000000004">
      <c r="A1699" s="47" t="str">
        <f t="shared" si="26"/>
        <v>n11</v>
      </c>
      <c r="B1699" s="47" t="s">
        <v>296</v>
      </c>
      <c r="C1699" s="47" t="s">
        <v>250</v>
      </c>
      <c r="D1699" s="47" t="s">
        <v>396</v>
      </c>
      <c r="E1699">
        <v>32.549277854195331</v>
      </c>
      <c r="F1699">
        <v>30.859343498042538</v>
      </c>
      <c r="G1699">
        <v>33.986062998624476</v>
      </c>
      <c r="H1699">
        <v>41.518743667336793</v>
      </c>
      <c r="I1699">
        <v>38.502451394914118</v>
      </c>
    </row>
    <row r="1700" spans="1:9" x14ac:dyDescent="0.55000000000000004">
      <c r="A1700" s="47" t="str">
        <f t="shared" si="26"/>
        <v>n11</v>
      </c>
      <c r="B1700" s="47" t="s">
        <v>296</v>
      </c>
      <c r="C1700" s="47" t="s">
        <v>250</v>
      </c>
      <c r="D1700" s="47" t="s">
        <v>397</v>
      </c>
      <c r="E1700">
        <v>32.754401639332698</v>
      </c>
      <c r="F1700">
        <v>34.354521534229185</v>
      </c>
      <c r="G1700">
        <v>38.325503600042325</v>
      </c>
      <c r="H1700">
        <v>43.257401117812336</v>
      </c>
      <c r="I1700">
        <v>39.186244698385828</v>
      </c>
    </row>
    <row r="1701" spans="1:9" x14ac:dyDescent="0.55000000000000004">
      <c r="A1701" s="47" t="str">
        <f t="shared" si="26"/>
        <v>n11</v>
      </c>
      <c r="B1701" s="47" t="s">
        <v>296</v>
      </c>
      <c r="C1701" s="47" t="s">
        <v>251</v>
      </c>
      <c r="D1701" s="47" t="s">
        <v>396</v>
      </c>
      <c r="E1701">
        <v>34.466554029555965</v>
      </c>
      <c r="F1701">
        <v>31.913137466934717</v>
      </c>
      <c r="G1701">
        <v>35.605450834832297</v>
      </c>
      <c r="H1701">
        <v>41.935071364582235</v>
      </c>
      <c r="I1701">
        <v>40.818960829541851</v>
      </c>
    </row>
    <row r="1702" spans="1:9" x14ac:dyDescent="0.55000000000000004">
      <c r="A1702" s="47" t="str">
        <f t="shared" si="26"/>
        <v>n11</v>
      </c>
      <c r="B1702" s="47" t="s">
        <v>296</v>
      </c>
      <c r="C1702" s="47" t="s">
        <v>251</v>
      </c>
      <c r="D1702" s="47" t="s">
        <v>397</v>
      </c>
      <c r="E1702">
        <v>35.078279202906216</v>
      </c>
      <c r="F1702">
        <v>35.430320448629779</v>
      </c>
      <c r="G1702">
        <v>41.464522572426198</v>
      </c>
      <c r="H1702">
        <v>44.035347997037356</v>
      </c>
      <c r="I1702">
        <v>41.616821229499521</v>
      </c>
    </row>
    <row r="1703" spans="1:9" x14ac:dyDescent="0.55000000000000004">
      <c r="A1703" s="47" t="str">
        <f t="shared" si="26"/>
        <v>n11</v>
      </c>
      <c r="B1703" s="47" t="s">
        <v>296</v>
      </c>
      <c r="C1703" s="47" t="s">
        <v>252</v>
      </c>
      <c r="D1703" s="47" t="s">
        <v>396</v>
      </c>
      <c r="E1703">
        <v>35.853144979367265</v>
      </c>
      <c r="F1703">
        <v>32.937951391387152</v>
      </c>
      <c r="G1703">
        <v>36.630520465559201</v>
      </c>
      <c r="H1703">
        <v>43.251485147956132</v>
      </c>
      <c r="I1703">
        <v>41.280368595915775</v>
      </c>
    </row>
    <row r="1704" spans="1:9" x14ac:dyDescent="0.55000000000000004">
      <c r="A1704" s="47" t="str">
        <f t="shared" si="26"/>
        <v>n11</v>
      </c>
      <c r="B1704" s="47" t="s">
        <v>296</v>
      </c>
      <c r="C1704" s="47" t="s">
        <v>252</v>
      </c>
      <c r="D1704" s="47" t="s">
        <v>397</v>
      </c>
      <c r="E1704">
        <v>35.791112531301806</v>
      </c>
      <c r="F1704">
        <v>35.868450826367578</v>
      </c>
      <c r="G1704">
        <v>42.194405691672841</v>
      </c>
      <c r="H1704">
        <v>45.103393870137204</v>
      </c>
      <c r="I1704">
        <v>41.924399348217122</v>
      </c>
    </row>
    <row r="1705" spans="1:9" x14ac:dyDescent="0.55000000000000004">
      <c r="A1705" s="47" t="str">
        <f t="shared" si="26"/>
        <v>n11</v>
      </c>
      <c r="B1705" s="47" t="s">
        <v>296</v>
      </c>
      <c r="C1705" s="47" t="s">
        <v>253</v>
      </c>
      <c r="D1705" s="47" t="s">
        <v>396</v>
      </c>
      <c r="E1705">
        <v>33.053962892815576</v>
      </c>
      <c r="F1705">
        <v>31.948885609988366</v>
      </c>
      <c r="G1705">
        <v>35.081987620357637</v>
      </c>
      <c r="H1705">
        <v>42.571245575424115</v>
      </c>
      <c r="I1705">
        <v>38.642528374422461</v>
      </c>
    </row>
    <row r="1706" spans="1:9" x14ac:dyDescent="0.55000000000000004">
      <c r="A1706" s="47" t="str">
        <f t="shared" si="26"/>
        <v>n11</v>
      </c>
      <c r="B1706" s="47" t="s">
        <v>296</v>
      </c>
      <c r="C1706" s="47" t="s">
        <v>253</v>
      </c>
      <c r="D1706" s="47" t="s">
        <v>397</v>
      </c>
      <c r="E1706">
        <v>33.08246331887279</v>
      </c>
      <c r="F1706">
        <v>34.451874595280927</v>
      </c>
      <c r="G1706">
        <v>38.672187325785636</v>
      </c>
      <c r="H1706">
        <v>43.937459846929784</v>
      </c>
      <c r="I1706">
        <v>38.837312967234517</v>
      </c>
    </row>
    <row r="1707" spans="1:9" x14ac:dyDescent="0.55000000000000004">
      <c r="A1707" s="47" t="str">
        <f t="shared" si="26"/>
        <v>n11</v>
      </c>
      <c r="B1707" s="47" t="s">
        <v>297</v>
      </c>
      <c r="C1707" s="47" t="s">
        <v>250</v>
      </c>
      <c r="D1707" s="47" t="s">
        <v>396</v>
      </c>
      <c r="E1707">
        <v>33.401183458540544</v>
      </c>
      <c r="F1707">
        <v>31.644023578339741</v>
      </c>
      <c r="G1707">
        <v>34.860160322129346</v>
      </c>
      <c r="H1707">
        <v>42.525666063947767</v>
      </c>
      <c r="I1707">
        <v>39.477682950265887</v>
      </c>
    </row>
    <row r="1708" spans="1:9" x14ac:dyDescent="0.55000000000000004">
      <c r="A1708" s="47" t="str">
        <f t="shared" si="26"/>
        <v>n11</v>
      </c>
      <c r="B1708" s="47" t="s">
        <v>297</v>
      </c>
      <c r="C1708" s="47" t="s">
        <v>250</v>
      </c>
      <c r="D1708" s="47" t="s">
        <v>397</v>
      </c>
      <c r="E1708">
        <v>33.562055656426715</v>
      </c>
      <c r="F1708">
        <v>35.18901557366064</v>
      </c>
      <c r="G1708">
        <v>39.277720771135336</v>
      </c>
      <c r="H1708">
        <v>44.303599893720829</v>
      </c>
      <c r="I1708">
        <v>40.131458068399589</v>
      </c>
    </row>
    <row r="1709" spans="1:9" x14ac:dyDescent="0.55000000000000004">
      <c r="A1709" s="47" t="str">
        <f t="shared" si="26"/>
        <v>n11</v>
      </c>
      <c r="B1709" s="47" t="s">
        <v>297</v>
      </c>
      <c r="C1709" s="47" t="s">
        <v>251</v>
      </c>
      <c r="D1709" s="47" t="s">
        <v>396</v>
      </c>
      <c r="E1709">
        <v>35.305156317379698</v>
      </c>
      <c r="F1709">
        <v>32.689612831093712</v>
      </c>
      <c r="G1709">
        <v>36.47176350721265</v>
      </c>
      <c r="H1709">
        <v>42.955389402649928</v>
      </c>
      <c r="I1709">
        <v>41.812122893520964</v>
      </c>
    </row>
    <row r="1710" spans="1:9" x14ac:dyDescent="0.55000000000000004">
      <c r="A1710" s="47" t="str">
        <f t="shared" si="26"/>
        <v>n11</v>
      </c>
      <c r="B1710" s="47" t="s">
        <v>297</v>
      </c>
      <c r="C1710" s="47" t="s">
        <v>251</v>
      </c>
      <c r="D1710" s="47" t="s">
        <v>397</v>
      </c>
      <c r="E1710">
        <v>35.996432387871948</v>
      </c>
      <c r="F1710">
        <v>36.324792886819736</v>
      </c>
      <c r="G1710">
        <v>42.546941071773709</v>
      </c>
      <c r="H1710">
        <v>45.156010089937567</v>
      </c>
      <c r="I1710">
        <v>42.718218595563087</v>
      </c>
    </row>
    <row r="1711" spans="1:9" x14ac:dyDescent="0.55000000000000004">
      <c r="A1711" s="47" t="str">
        <f t="shared" si="26"/>
        <v>n11</v>
      </c>
      <c r="B1711" s="47" t="s">
        <v>297</v>
      </c>
      <c r="C1711" s="47" t="s">
        <v>252</v>
      </c>
      <c r="D1711" s="47" t="s">
        <v>396</v>
      </c>
      <c r="E1711">
        <v>36.65542204117142</v>
      </c>
      <c r="F1711">
        <v>33.704832659683277</v>
      </c>
      <c r="G1711">
        <v>37.47613827602018</v>
      </c>
      <c r="H1711">
        <v>44.328632711412084</v>
      </c>
      <c r="I1711">
        <v>42.233528752983219</v>
      </c>
    </row>
    <row r="1712" spans="1:9" x14ac:dyDescent="0.55000000000000004">
      <c r="A1712" s="47" t="str">
        <f t="shared" si="26"/>
        <v>n11</v>
      </c>
      <c r="B1712" s="47" t="s">
        <v>297</v>
      </c>
      <c r="C1712" s="47" t="s">
        <v>252</v>
      </c>
      <c r="D1712" s="47" t="s">
        <v>397</v>
      </c>
      <c r="E1712">
        <v>36.637573529902774</v>
      </c>
      <c r="F1712">
        <v>36.740501469333054</v>
      </c>
      <c r="G1712">
        <v>43.198838717031705</v>
      </c>
      <c r="H1712">
        <v>46.191886185353702</v>
      </c>
      <c r="I1712">
        <v>42.907776742261255</v>
      </c>
    </row>
    <row r="1713" spans="1:9" x14ac:dyDescent="0.55000000000000004">
      <c r="A1713" s="47" t="str">
        <f t="shared" si="26"/>
        <v>n11</v>
      </c>
      <c r="B1713" s="47" t="s">
        <v>297</v>
      </c>
      <c r="C1713" s="47" t="s">
        <v>253</v>
      </c>
      <c r="D1713" s="47" t="s">
        <v>396</v>
      </c>
      <c r="E1713">
        <v>33.752454328172206</v>
      </c>
      <c r="F1713">
        <v>32.684571759602164</v>
      </c>
      <c r="G1713">
        <v>35.897827643635594</v>
      </c>
      <c r="H1713">
        <v>43.553707421907149</v>
      </c>
      <c r="I1713">
        <v>39.52927626706169</v>
      </c>
    </row>
    <row r="1714" spans="1:9" x14ac:dyDescent="0.55000000000000004">
      <c r="A1714" s="47" t="str">
        <f t="shared" si="26"/>
        <v>n11</v>
      </c>
      <c r="B1714" s="47" t="s">
        <v>297</v>
      </c>
      <c r="C1714" s="47" t="s">
        <v>253</v>
      </c>
      <c r="D1714" s="47" t="s">
        <v>397</v>
      </c>
      <c r="E1714">
        <v>33.887389433687204</v>
      </c>
      <c r="F1714">
        <v>35.290119719253696</v>
      </c>
      <c r="G1714">
        <v>39.613116457799876</v>
      </c>
      <c r="H1714">
        <v>45.006497799409829</v>
      </c>
      <c r="I1714">
        <v>39.782259754758464</v>
      </c>
    </row>
    <row r="1715" spans="1:9" x14ac:dyDescent="0.55000000000000004">
      <c r="A1715" s="47" t="str">
        <f t="shared" si="26"/>
        <v>n11</v>
      </c>
      <c r="B1715" s="47" t="s">
        <v>298</v>
      </c>
      <c r="C1715" s="47" t="s">
        <v>250</v>
      </c>
      <c r="D1715" s="47" t="s">
        <v>396</v>
      </c>
      <c r="E1715">
        <v>34.258194101545207</v>
      </c>
      <c r="F1715">
        <v>32.452194954678518</v>
      </c>
      <c r="G1715">
        <v>35.783903996167368</v>
      </c>
      <c r="H1715">
        <v>43.536396600790837</v>
      </c>
      <c r="I1715">
        <v>40.480812771527212</v>
      </c>
    </row>
    <row r="1716" spans="1:9" x14ac:dyDescent="0.55000000000000004">
      <c r="A1716" s="47" t="str">
        <f t="shared" si="26"/>
        <v>n11</v>
      </c>
      <c r="B1716" s="47" t="s">
        <v>298</v>
      </c>
      <c r="C1716" s="47" t="s">
        <v>250</v>
      </c>
      <c r="D1716" s="47" t="s">
        <v>397</v>
      </c>
      <c r="E1716">
        <v>34.382031227265784</v>
      </c>
      <c r="F1716">
        <v>36.048740419708679</v>
      </c>
      <c r="G1716">
        <v>40.237339330864458</v>
      </c>
      <c r="H1716">
        <v>45.386008849386897</v>
      </c>
      <c r="I1716">
        <v>41.111934817949901</v>
      </c>
    </row>
    <row r="1717" spans="1:9" x14ac:dyDescent="0.55000000000000004">
      <c r="A1717" s="47" t="str">
        <f t="shared" si="26"/>
        <v>n11</v>
      </c>
      <c r="B1717" s="47" t="s">
        <v>298</v>
      </c>
      <c r="C1717" s="47" t="s">
        <v>251</v>
      </c>
      <c r="D1717" s="47" t="s">
        <v>396</v>
      </c>
      <c r="E1717">
        <v>36.355845824662879</v>
      </c>
      <c r="F1717">
        <v>33.62213864494057</v>
      </c>
      <c r="G1717">
        <v>37.512524712023421</v>
      </c>
      <c r="H1717">
        <v>44.139917389106394</v>
      </c>
      <c r="I1717">
        <v>43.043552484745888</v>
      </c>
    </row>
    <row r="1718" spans="1:9" x14ac:dyDescent="0.55000000000000004">
      <c r="A1718" s="47" t="str">
        <f t="shared" si="26"/>
        <v>n11</v>
      </c>
      <c r="B1718" s="47" t="s">
        <v>298</v>
      </c>
      <c r="C1718" s="47" t="s">
        <v>251</v>
      </c>
      <c r="D1718" s="47" t="s">
        <v>397</v>
      </c>
      <c r="E1718">
        <v>36.875883739051723</v>
      </c>
      <c r="F1718">
        <v>37.212266618699964</v>
      </c>
      <c r="G1718">
        <v>43.58643199717843</v>
      </c>
      <c r="H1718">
        <v>46.259244812189181</v>
      </c>
      <c r="I1718">
        <v>43.761894109265342</v>
      </c>
    </row>
    <row r="1719" spans="1:9" x14ac:dyDescent="0.55000000000000004">
      <c r="A1719" s="47" t="str">
        <f t="shared" si="26"/>
        <v>n11</v>
      </c>
      <c r="B1719" s="47" t="s">
        <v>298</v>
      </c>
      <c r="C1719" s="47" t="s">
        <v>252</v>
      </c>
      <c r="D1719" s="47" t="s">
        <v>396</v>
      </c>
      <c r="E1719">
        <v>37.439884006395566</v>
      </c>
      <c r="F1719">
        <v>34.451322812400804</v>
      </c>
      <c r="G1719">
        <v>38.311123842274185</v>
      </c>
      <c r="H1719">
        <v>45.413633769501182</v>
      </c>
      <c r="I1719">
        <v>43.155646511245138</v>
      </c>
    </row>
    <row r="1720" spans="1:9" x14ac:dyDescent="0.55000000000000004">
      <c r="A1720" s="47" t="str">
        <f t="shared" si="26"/>
        <v>n11</v>
      </c>
      <c r="B1720" s="47" t="s">
        <v>298</v>
      </c>
      <c r="C1720" s="47" t="s">
        <v>252</v>
      </c>
      <c r="D1720" s="47" t="s">
        <v>397</v>
      </c>
      <c r="E1720">
        <v>37.532689001281469</v>
      </c>
      <c r="F1720">
        <v>37.638131637569224</v>
      </c>
      <c r="G1720">
        <v>44.254256561492603</v>
      </c>
      <c r="H1720">
        <v>47.320429044310416</v>
      </c>
      <c r="I1720">
        <v>43.95608346959169</v>
      </c>
    </row>
    <row r="1721" spans="1:9" x14ac:dyDescent="0.55000000000000004">
      <c r="A1721" s="47" t="str">
        <f t="shared" si="26"/>
        <v>n11</v>
      </c>
      <c r="B1721" s="47" t="s">
        <v>298</v>
      </c>
      <c r="C1721" s="47" t="s">
        <v>253</v>
      </c>
      <c r="D1721" s="47" t="s">
        <v>396</v>
      </c>
      <c r="E1721">
        <v>34.514276765539208</v>
      </c>
      <c r="F1721">
        <v>33.445191789228659</v>
      </c>
      <c r="G1721">
        <v>36.726236687475755</v>
      </c>
      <c r="H1721">
        <v>44.546283967598967</v>
      </c>
      <c r="I1721">
        <v>40.420803555179347</v>
      </c>
    </row>
    <row r="1722" spans="1:9" x14ac:dyDescent="0.55000000000000004">
      <c r="A1722" s="47" t="str">
        <f t="shared" si="26"/>
        <v>n11</v>
      </c>
      <c r="B1722" s="47" t="s">
        <v>298</v>
      </c>
      <c r="C1722" s="47" t="s">
        <v>253</v>
      </c>
      <c r="D1722" s="47" t="s">
        <v>397</v>
      </c>
      <c r="E1722">
        <v>34.694376820324727</v>
      </c>
      <c r="F1722">
        <v>36.099552213875079</v>
      </c>
      <c r="G1722">
        <v>40.499933660917712</v>
      </c>
      <c r="H1722">
        <v>46.06907610011875</v>
      </c>
      <c r="I1722">
        <v>40.719257183837101</v>
      </c>
    </row>
    <row r="1723" spans="1:9" x14ac:dyDescent="0.55000000000000004">
      <c r="A1723" s="47" t="str">
        <f t="shared" si="26"/>
        <v>n11</v>
      </c>
      <c r="B1723" s="47" t="s">
        <v>299</v>
      </c>
      <c r="C1723" s="47" t="s">
        <v>250</v>
      </c>
      <c r="D1723" s="47" t="s">
        <v>396</v>
      </c>
      <c r="E1723">
        <v>35.070386066142333</v>
      </c>
      <c r="F1723">
        <v>33.205854523330864</v>
      </c>
      <c r="G1723">
        <v>36.615391177653166</v>
      </c>
      <c r="H1723">
        <v>44.599614850868235</v>
      </c>
      <c r="I1723">
        <v>41.50079445561316</v>
      </c>
    </row>
    <row r="1724" spans="1:9" x14ac:dyDescent="0.55000000000000004">
      <c r="A1724" s="47" t="str">
        <f t="shared" si="26"/>
        <v>n11</v>
      </c>
      <c r="B1724" s="47" t="s">
        <v>299</v>
      </c>
      <c r="C1724" s="47" t="s">
        <v>250</v>
      </c>
      <c r="D1724" s="47" t="s">
        <v>397</v>
      </c>
      <c r="E1724">
        <v>35.218627896048631</v>
      </c>
      <c r="F1724">
        <v>36.912454721781359</v>
      </c>
      <c r="G1724">
        <v>41.202404298945439</v>
      </c>
      <c r="H1724">
        <v>46.460182155288294</v>
      </c>
      <c r="I1724">
        <v>42.104840617688907</v>
      </c>
    </row>
    <row r="1725" spans="1:9" x14ac:dyDescent="0.55000000000000004">
      <c r="A1725" s="47" t="str">
        <f t="shared" si="26"/>
        <v>n11</v>
      </c>
      <c r="B1725" s="47" t="s">
        <v>299</v>
      </c>
      <c r="C1725" s="47" t="s">
        <v>251</v>
      </c>
      <c r="D1725" s="47" t="s">
        <v>396</v>
      </c>
      <c r="E1725">
        <v>37.416882862483689</v>
      </c>
      <c r="F1725">
        <v>34.573465901315565</v>
      </c>
      <c r="G1725">
        <v>38.571157852784538</v>
      </c>
      <c r="H1725">
        <v>45.276960425116684</v>
      </c>
      <c r="I1725">
        <v>44.254939752407161</v>
      </c>
    </row>
    <row r="1726" spans="1:9" x14ac:dyDescent="0.55000000000000004">
      <c r="A1726" s="47" t="str">
        <f t="shared" si="26"/>
        <v>n11</v>
      </c>
      <c r="B1726" s="47" t="s">
        <v>299</v>
      </c>
      <c r="C1726" s="47" t="s">
        <v>251</v>
      </c>
      <c r="D1726" s="47" t="s">
        <v>397</v>
      </c>
      <c r="E1726">
        <v>37.749227789181631</v>
      </c>
      <c r="F1726">
        <v>38.093577338553246</v>
      </c>
      <c r="G1726">
        <v>44.618704235601179</v>
      </c>
      <c r="H1726">
        <v>47.354818182202948</v>
      </c>
      <c r="I1726">
        <v>44.798321876344666</v>
      </c>
    </row>
    <row r="1727" spans="1:9" x14ac:dyDescent="0.55000000000000004">
      <c r="A1727" s="47" t="str">
        <f t="shared" si="26"/>
        <v>n11</v>
      </c>
      <c r="B1727" s="47" t="s">
        <v>299</v>
      </c>
      <c r="C1727" s="47" t="s">
        <v>252</v>
      </c>
      <c r="D1727" s="47" t="s">
        <v>396</v>
      </c>
      <c r="E1727">
        <v>38.253544022384467</v>
      </c>
      <c r="F1727">
        <v>35.206302810990024</v>
      </c>
      <c r="G1727">
        <v>39.158550144252814</v>
      </c>
      <c r="H1727">
        <v>46.441103622191669</v>
      </c>
      <c r="I1727">
        <v>44.038347873828762</v>
      </c>
    </row>
    <row r="1728" spans="1:9" x14ac:dyDescent="0.55000000000000004">
      <c r="A1728" s="47" t="str">
        <f t="shared" si="26"/>
        <v>n11</v>
      </c>
      <c r="B1728" s="47" t="s">
        <v>299</v>
      </c>
      <c r="C1728" s="47" t="s">
        <v>252</v>
      </c>
      <c r="D1728" s="47" t="s">
        <v>397</v>
      </c>
      <c r="E1728">
        <v>38.4160700452627</v>
      </c>
      <c r="F1728">
        <v>38.540733546361949</v>
      </c>
      <c r="G1728">
        <v>45.308732562903401</v>
      </c>
      <c r="H1728">
        <v>48.479267643870735</v>
      </c>
      <c r="I1728">
        <v>44.999514120316498</v>
      </c>
    </row>
    <row r="1729" spans="1:9" x14ac:dyDescent="0.55000000000000004">
      <c r="A1729" s="47" t="str">
        <f t="shared" si="26"/>
        <v>n11</v>
      </c>
      <c r="B1729" s="47" t="s">
        <v>299</v>
      </c>
      <c r="C1729" s="47" t="s">
        <v>253</v>
      </c>
      <c r="D1729" s="47" t="s">
        <v>396</v>
      </c>
      <c r="E1729">
        <v>35.331690077475642</v>
      </c>
      <c r="F1729">
        <v>34.237285599407471</v>
      </c>
      <c r="G1729">
        <v>37.596036595774706</v>
      </c>
      <c r="H1729">
        <v>45.601288705486787</v>
      </c>
      <c r="I1729">
        <v>41.378103142524608</v>
      </c>
    </row>
    <row r="1730" spans="1:9" x14ac:dyDescent="0.55000000000000004">
      <c r="A1730" s="47" t="str">
        <f t="shared" si="26"/>
        <v>n11</v>
      </c>
      <c r="B1730" s="47" t="s">
        <v>299</v>
      </c>
      <c r="C1730" s="47" t="s">
        <v>253</v>
      </c>
      <c r="D1730" s="47" t="s">
        <v>397</v>
      </c>
      <c r="E1730">
        <v>35.452579243818995</v>
      </c>
      <c r="F1730">
        <v>36.899425491482383</v>
      </c>
      <c r="G1730">
        <v>41.365015197122005</v>
      </c>
      <c r="H1730">
        <v>47.084222941722814</v>
      </c>
      <c r="I1730">
        <v>41.618605439048196</v>
      </c>
    </row>
    <row r="1731" spans="1:9" x14ac:dyDescent="0.55000000000000004">
      <c r="A1731" s="47" t="s">
        <v>586</v>
      </c>
      <c r="B1731" s="47" t="s">
        <v>276</v>
      </c>
      <c r="C1731" s="47" t="s">
        <v>250</v>
      </c>
      <c r="D1731" s="47" t="s">
        <v>396</v>
      </c>
      <c r="E1731">
        <v>23.208029006410257</v>
      </c>
      <c r="F1731">
        <v>22.077761538461537</v>
      </c>
      <c r="G1731">
        <v>24.175803910256413</v>
      </c>
      <c r="H1731">
        <v>29.852482158119656</v>
      </c>
      <c r="I1731">
        <v>27.404335149572645</v>
      </c>
    </row>
    <row r="1732" spans="1:9" x14ac:dyDescent="0.55000000000000004">
      <c r="A1732" s="47" t="str">
        <f>A1731</f>
        <v>n12</v>
      </c>
      <c r="B1732" s="47" t="s">
        <v>276</v>
      </c>
      <c r="C1732" s="47" t="s">
        <v>250</v>
      </c>
      <c r="D1732" s="47" t="s">
        <v>397</v>
      </c>
      <c r="E1732">
        <v>23.211404358974356</v>
      </c>
      <c r="F1732">
        <v>24.618010769230771</v>
      </c>
      <c r="G1732">
        <v>27.206017076923075</v>
      </c>
      <c r="H1732">
        <v>30.970672307692308</v>
      </c>
      <c r="I1732">
        <v>27.773114358974357</v>
      </c>
    </row>
    <row r="1733" spans="1:9" x14ac:dyDescent="0.55000000000000004">
      <c r="A1733" s="47" t="str">
        <f t="shared" ref="A1733:A1796" si="27">A1732</f>
        <v>n12</v>
      </c>
      <c r="B1733" s="47" t="s">
        <v>276</v>
      </c>
      <c r="C1733" s="47" t="s">
        <v>251</v>
      </c>
      <c r="D1733" s="47" t="s">
        <v>396</v>
      </c>
      <c r="E1733">
        <v>24.330805128205128</v>
      </c>
      <c r="F1733">
        <v>22.626209615384614</v>
      </c>
      <c r="G1733">
        <v>25.253480769230762</v>
      </c>
      <c r="H1733">
        <v>29.93664230769231</v>
      </c>
      <c r="I1733">
        <v>28.843958974358969</v>
      </c>
    </row>
    <row r="1734" spans="1:9" x14ac:dyDescent="0.55000000000000004">
      <c r="A1734" s="47" t="str">
        <f t="shared" si="27"/>
        <v>n12</v>
      </c>
      <c r="B1734" s="47" t="s">
        <v>276</v>
      </c>
      <c r="C1734" s="47" t="s">
        <v>251</v>
      </c>
      <c r="D1734" s="47" t="s">
        <v>397</v>
      </c>
      <c r="E1734">
        <v>24.786605128205128</v>
      </c>
      <c r="F1734">
        <v>25.098843076923075</v>
      </c>
      <c r="G1734">
        <v>29.081833846153849</v>
      </c>
      <c r="H1734">
        <v>31.324141538461543</v>
      </c>
      <c r="I1734">
        <v>29.355014871794868</v>
      </c>
    </row>
    <row r="1735" spans="1:9" x14ac:dyDescent="0.55000000000000004">
      <c r="A1735" s="47" t="str">
        <f t="shared" si="27"/>
        <v>n12</v>
      </c>
      <c r="B1735" s="47" t="s">
        <v>276</v>
      </c>
      <c r="C1735" s="47" t="s">
        <v>252</v>
      </c>
      <c r="D1735" s="47" t="s">
        <v>396</v>
      </c>
      <c r="E1735">
        <v>25.947659432234431</v>
      </c>
      <c r="F1735">
        <v>23.746999450549453</v>
      </c>
      <c r="G1735">
        <v>26.375856236263736</v>
      </c>
      <c r="H1735">
        <v>30.876644871794873</v>
      </c>
      <c r="I1735">
        <v>29.973431684981684</v>
      </c>
    </row>
    <row r="1736" spans="1:9" x14ac:dyDescent="0.55000000000000004">
      <c r="A1736" s="47" t="str">
        <f t="shared" si="27"/>
        <v>n12</v>
      </c>
      <c r="B1736" s="47" t="s">
        <v>276</v>
      </c>
      <c r="C1736" s="47" t="s">
        <v>252</v>
      </c>
      <c r="D1736" s="47" t="s">
        <v>397</v>
      </c>
      <c r="E1736">
        <v>26.036983846153845</v>
      </c>
      <c r="F1736">
        <v>25.90436153846154</v>
      </c>
      <c r="G1736">
        <v>30.775403999999998</v>
      </c>
      <c r="H1736">
        <v>32.409690256410258</v>
      </c>
      <c r="I1736">
        <v>30.63807692307692</v>
      </c>
    </row>
    <row r="1737" spans="1:9" x14ac:dyDescent="0.55000000000000004">
      <c r="A1737" s="47" t="str">
        <f t="shared" si="27"/>
        <v>n12</v>
      </c>
      <c r="B1737" s="47" t="s">
        <v>276</v>
      </c>
      <c r="C1737" s="47" t="s">
        <v>253</v>
      </c>
      <c r="D1737" s="47" t="s">
        <v>396</v>
      </c>
      <c r="E1737">
        <v>23.960292902930405</v>
      </c>
      <c r="F1737">
        <v>22.78408846153846</v>
      </c>
      <c r="G1737">
        <v>25.155826813186813</v>
      </c>
      <c r="H1737">
        <v>30.729909615384617</v>
      </c>
      <c r="I1737">
        <v>27.947395054945051</v>
      </c>
    </row>
    <row r="1738" spans="1:9" x14ac:dyDescent="0.55000000000000004">
      <c r="A1738" s="47" t="str">
        <f t="shared" si="27"/>
        <v>n12</v>
      </c>
      <c r="B1738" s="47" t="s">
        <v>276</v>
      </c>
      <c r="C1738" s="47" t="s">
        <v>253</v>
      </c>
      <c r="D1738" s="47" t="s">
        <v>397</v>
      </c>
      <c r="E1738">
        <v>24.065723589743591</v>
      </c>
      <c r="F1738">
        <v>25.045394615384616</v>
      </c>
      <c r="G1738">
        <v>28.400155999999999</v>
      </c>
      <c r="H1738">
        <v>31.848270769230773</v>
      </c>
      <c r="I1738">
        <v>28.188308205128202</v>
      </c>
    </row>
    <row r="1739" spans="1:9" x14ac:dyDescent="0.55000000000000004">
      <c r="A1739" s="47" t="str">
        <f t="shared" si="27"/>
        <v>n12</v>
      </c>
      <c r="B1739" s="47" t="s">
        <v>277</v>
      </c>
      <c r="C1739" s="47" t="s">
        <v>250</v>
      </c>
      <c r="D1739" s="47" t="s">
        <v>396</v>
      </c>
      <c r="E1739">
        <v>22.968050707695049</v>
      </c>
      <c r="F1739">
        <v>21.863595491989386</v>
      </c>
      <c r="G1739">
        <v>23.993030160572367</v>
      </c>
      <c r="H1739">
        <v>29.54554585775265</v>
      </c>
      <c r="I1739">
        <v>27.137864799237391</v>
      </c>
    </row>
    <row r="1740" spans="1:9" x14ac:dyDescent="0.55000000000000004">
      <c r="A1740" s="47" t="str">
        <f t="shared" si="27"/>
        <v>n12</v>
      </c>
      <c r="B1740" s="47" t="s">
        <v>277</v>
      </c>
      <c r="C1740" s="47" t="s">
        <v>250</v>
      </c>
      <c r="D1740" s="47" t="s">
        <v>397</v>
      </c>
      <c r="E1740">
        <v>22.961304403708013</v>
      </c>
      <c r="F1740">
        <v>24.352754807251436</v>
      </c>
      <c r="G1740">
        <v>26.912875673297357</v>
      </c>
      <c r="H1740">
        <v>30.636967218636478</v>
      </c>
      <c r="I1740">
        <v>27.473862553639236</v>
      </c>
    </row>
    <row r="1741" spans="1:9" x14ac:dyDescent="0.55000000000000004">
      <c r="A1741" s="47" t="str">
        <f t="shared" si="27"/>
        <v>n12</v>
      </c>
      <c r="B1741" s="47" t="s">
        <v>277</v>
      </c>
      <c r="C1741" s="47" t="s">
        <v>251</v>
      </c>
      <c r="D1741" s="47" t="s">
        <v>396</v>
      </c>
      <c r="E1741">
        <v>24.108167119293661</v>
      </c>
      <c r="F1741">
        <v>22.428794499259336</v>
      </c>
      <c r="G1741">
        <v>25.017473001093357</v>
      </c>
      <c r="H1741">
        <v>29.615019793613847</v>
      </c>
      <c r="I1741">
        <v>28.595075422647803</v>
      </c>
    </row>
    <row r="1742" spans="1:9" x14ac:dyDescent="0.55000000000000004">
      <c r="A1742" s="47" t="str">
        <f t="shared" si="27"/>
        <v>n12</v>
      </c>
      <c r="B1742" s="47" t="s">
        <v>277</v>
      </c>
      <c r="C1742" s="47" t="s">
        <v>251</v>
      </c>
      <c r="D1742" s="47" t="s">
        <v>397</v>
      </c>
      <c r="E1742">
        <v>24.519532583265732</v>
      </c>
      <c r="F1742">
        <v>24.828406207455998</v>
      </c>
      <c r="G1742">
        <v>28.768480753359434</v>
      </c>
      <c r="H1742">
        <v>30.986627863012735</v>
      </c>
      <c r="I1742">
        <v>29.038718287894284</v>
      </c>
    </row>
    <row r="1743" spans="1:9" x14ac:dyDescent="0.55000000000000004">
      <c r="A1743" s="47" t="str">
        <f t="shared" si="27"/>
        <v>n12</v>
      </c>
      <c r="B1743" s="47" t="s">
        <v>277</v>
      </c>
      <c r="C1743" s="47" t="s">
        <v>252</v>
      </c>
      <c r="D1743" s="47" t="s">
        <v>396</v>
      </c>
      <c r="E1743">
        <v>25.60802106074901</v>
      </c>
      <c r="F1743">
        <v>23.437057589018039</v>
      </c>
      <c r="G1743">
        <v>26.054615213935534</v>
      </c>
      <c r="H1743">
        <v>30.557199383768072</v>
      </c>
      <c r="I1743">
        <v>29.561750654692624</v>
      </c>
    </row>
    <row r="1744" spans="1:9" x14ac:dyDescent="0.55000000000000004">
      <c r="A1744" s="47" t="str">
        <f t="shared" si="27"/>
        <v>n12</v>
      </c>
      <c r="B1744" s="47" t="s">
        <v>277</v>
      </c>
      <c r="C1744" s="47" t="s">
        <v>252</v>
      </c>
      <c r="D1744" s="47" t="s">
        <v>397</v>
      </c>
      <c r="E1744">
        <v>25.756438628187489</v>
      </c>
      <c r="F1744">
        <v>25.625245309138364</v>
      </c>
      <c r="G1744">
        <v>30.443802902338369</v>
      </c>
      <c r="H1744">
        <v>32.06047993040125</v>
      </c>
      <c r="I1744">
        <v>30.307955507353718</v>
      </c>
    </row>
    <row r="1745" spans="1:9" x14ac:dyDescent="0.55000000000000004">
      <c r="A1745" s="47" t="str">
        <f t="shared" si="27"/>
        <v>n12</v>
      </c>
      <c r="B1745" s="47" t="s">
        <v>277</v>
      </c>
      <c r="C1745" s="47" t="s">
        <v>253</v>
      </c>
      <c r="D1745" s="47" t="s">
        <v>396</v>
      </c>
      <c r="E1745">
        <v>23.70453156191585</v>
      </c>
      <c r="F1745">
        <v>22.553111562268541</v>
      </c>
      <c r="G1745">
        <v>24.880895634059883</v>
      </c>
      <c r="H1745">
        <v>30.384111891451816</v>
      </c>
      <c r="I1745">
        <v>27.628769881787935</v>
      </c>
    </row>
    <row r="1746" spans="1:9" x14ac:dyDescent="0.55000000000000004">
      <c r="A1746" s="47" t="str">
        <f t="shared" si="27"/>
        <v>n12</v>
      </c>
      <c r="B1746" s="47" t="s">
        <v>277</v>
      </c>
      <c r="C1746" s="47" t="s">
        <v>253</v>
      </c>
      <c r="D1746" s="47" t="s">
        <v>397</v>
      </c>
      <c r="E1746">
        <v>23.815085550239917</v>
      </c>
      <c r="F1746">
        <v>24.738758495699621</v>
      </c>
      <c r="G1746">
        <v>28.028677991784697</v>
      </c>
      <c r="H1746">
        <v>31.480809913832918</v>
      </c>
      <c r="I1746">
        <v>27.876484100909789</v>
      </c>
    </row>
    <row r="1747" spans="1:9" x14ac:dyDescent="0.55000000000000004">
      <c r="A1747" s="47" t="str">
        <f t="shared" si="27"/>
        <v>n12</v>
      </c>
      <c r="B1747" s="47" t="s">
        <v>278</v>
      </c>
      <c r="C1747" s="47" t="s">
        <v>250</v>
      </c>
      <c r="D1747" s="47" t="s">
        <v>396</v>
      </c>
      <c r="E1747">
        <v>22.875578707573567</v>
      </c>
      <c r="F1747">
        <v>21.754781280640497</v>
      </c>
      <c r="G1747">
        <v>23.897408161658376</v>
      </c>
      <c r="H1747">
        <v>29.376177059158938</v>
      </c>
      <c r="I1747">
        <v>27.052671225267169</v>
      </c>
    </row>
    <row r="1748" spans="1:9" x14ac:dyDescent="0.55000000000000004">
      <c r="A1748" s="47" t="str">
        <f t="shared" si="27"/>
        <v>n12</v>
      </c>
      <c r="B1748" s="47" t="s">
        <v>278</v>
      </c>
      <c r="C1748" s="47" t="s">
        <v>250</v>
      </c>
      <c r="D1748" s="47" t="s">
        <v>397</v>
      </c>
      <c r="E1748">
        <v>22.814922713773186</v>
      </c>
      <c r="F1748">
        <v>24.240903125815606</v>
      </c>
      <c r="G1748">
        <v>26.802145223439027</v>
      </c>
      <c r="H1748">
        <v>30.463470712750365</v>
      </c>
      <c r="I1748">
        <v>27.303490752575662</v>
      </c>
    </row>
    <row r="1749" spans="1:9" x14ac:dyDescent="0.55000000000000004">
      <c r="A1749" s="47" t="str">
        <f t="shared" si="27"/>
        <v>n12</v>
      </c>
      <c r="B1749" s="47" t="s">
        <v>278</v>
      </c>
      <c r="C1749" s="47" t="s">
        <v>251</v>
      </c>
      <c r="D1749" s="47" t="s">
        <v>396</v>
      </c>
      <c r="E1749">
        <v>24.031251772005312</v>
      </c>
      <c r="F1749">
        <v>22.350573421242903</v>
      </c>
      <c r="G1749">
        <v>24.906035650283922</v>
      </c>
      <c r="H1749">
        <v>29.483275999600284</v>
      </c>
      <c r="I1749">
        <v>28.503818440729376</v>
      </c>
    </row>
    <row r="1750" spans="1:9" x14ac:dyDescent="0.55000000000000004">
      <c r="A1750" s="47" t="str">
        <f t="shared" si="27"/>
        <v>n12</v>
      </c>
      <c r="B1750" s="47" t="s">
        <v>278</v>
      </c>
      <c r="C1750" s="47" t="s">
        <v>251</v>
      </c>
      <c r="D1750" s="47" t="s">
        <v>397</v>
      </c>
      <c r="E1750">
        <v>24.37179032436309</v>
      </c>
      <c r="F1750">
        <v>24.678802832857194</v>
      </c>
      <c r="G1750">
        <v>28.595136489260398</v>
      </c>
      <c r="H1750">
        <v>30.799918170211264</v>
      </c>
      <c r="I1750">
        <v>28.863745709566302</v>
      </c>
    </row>
    <row r="1751" spans="1:9" x14ac:dyDescent="0.55000000000000004">
      <c r="A1751" s="47" t="str">
        <f t="shared" si="27"/>
        <v>n12</v>
      </c>
      <c r="B1751" s="47" t="s">
        <v>278</v>
      </c>
      <c r="C1751" s="47" t="s">
        <v>252</v>
      </c>
      <c r="D1751" s="47" t="s">
        <v>396</v>
      </c>
      <c r="E1751">
        <v>25.43900487529244</v>
      </c>
      <c r="F1751">
        <v>23.274777814957854</v>
      </c>
      <c r="G1751">
        <v>25.880208414277149</v>
      </c>
      <c r="H1751">
        <v>30.357772588144698</v>
      </c>
      <c r="I1751">
        <v>29.328674035669358</v>
      </c>
    </row>
    <row r="1752" spans="1:9" x14ac:dyDescent="0.55000000000000004">
      <c r="A1752" s="47" t="str">
        <f t="shared" si="27"/>
        <v>n12</v>
      </c>
      <c r="B1752" s="47" t="s">
        <v>278</v>
      </c>
      <c r="C1752" s="47" t="s">
        <v>252</v>
      </c>
      <c r="D1752" s="47" t="s">
        <v>397</v>
      </c>
      <c r="E1752">
        <v>25.581189432440173</v>
      </c>
      <c r="F1752">
        <v>25.465841172488673</v>
      </c>
      <c r="G1752">
        <v>30.240300483952314</v>
      </c>
      <c r="H1752">
        <v>31.865860438032087</v>
      </c>
      <c r="I1752">
        <v>30.097297198784712</v>
      </c>
    </row>
    <row r="1753" spans="1:9" x14ac:dyDescent="0.55000000000000004">
      <c r="A1753" s="47" t="str">
        <f t="shared" si="27"/>
        <v>n12</v>
      </c>
      <c r="B1753" s="47" t="s">
        <v>278</v>
      </c>
      <c r="C1753" s="47" t="s">
        <v>253</v>
      </c>
      <c r="D1753" s="47" t="s">
        <v>396</v>
      </c>
      <c r="E1753">
        <v>23.561700085528869</v>
      </c>
      <c r="F1753">
        <v>22.417217958417098</v>
      </c>
      <c r="G1753">
        <v>24.730975984816421</v>
      </c>
      <c r="H1753">
        <v>30.201032654098917</v>
      </c>
      <c r="I1753">
        <v>27.462292936961401</v>
      </c>
    </row>
    <row r="1754" spans="1:9" x14ac:dyDescent="0.55000000000000004">
      <c r="A1754" s="47" t="str">
        <f t="shared" si="27"/>
        <v>n12</v>
      </c>
      <c r="B1754" s="47" t="s">
        <v>278</v>
      </c>
      <c r="C1754" s="47" t="s">
        <v>253</v>
      </c>
      <c r="D1754" s="47" t="s">
        <v>397</v>
      </c>
      <c r="E1754">
        <v>23.657098411846061</v>
      </c>
      <c r="F1754">
        <v>24.540196512299026</v>
      </c>
      <c r="G1754">
        <v>27.769107301439504</v>
      </c>
      <c r="H1754">
        <v>31.253517163607444</v>
      </c>
      <c r="I1754">
        <v>27.694778097933703</v>
      </c>
    </row>
    <row r="1755" spans="1:9" x14ac:dyDescent="0.55000000000000004">
      <c r="A1755" s="47" t="str">
        <f t="shared" si="27"/>
        <v>n12</v>
      </c>
      <c r="B1755" s="47" t="s">
        <v>279</v>
      </c>
      <c r="C1755" s="47" t="s">
        <v>250</v>
      </c>
      <c r="D1755" s="47" t="s">
        <v>396</v>
      </c>
      <c r="E1755">
        <v>22.726239420137787</v>
      </c>
      <c r="F1755">
        <v>21.612758926744963</v>
      </c>
      <c r="G1755">
        <v>23.741398036098474</v>
      </c>
      <c r="H1755">
        <v>29.184399731656846</v>
      </c>
      <c r="I1755">
        <v>26.87606250661306</v>
      </c>
    </row>
    <row r="1756" spans="1:9" x14ac:dyDescent="0.55000000000000004">
      <c r="A1756" s="47" t="str">
        <f t="shared" si="27"/>
        <v>n12</v>
      </c>
      <c r="B1756" s="47" t="s">
        <v>279</v>
      </c>
      <c r="C1756" s="47" t="s">
        <v>250</v>
      </c>
      <c r="D1756" s="47" t="s">
        <v>397</v>
      </c>
      <c r="E1756">
        <v>22.687299186496038</v>
      </c>
      <c r="F1756">
        <v>24.095985369875617</v>
      </c>
      <c r="G1756">
        <v>26.647079330211966</v>
      </c>
      <c r="H1756">
        <v>30.266792201021254</v>
      </c>
      <c r="I1756">
        <v>27.140296329518332</v>
      </c>
    </row>
    <row r="1757" spans="1:9" x14ac:dyDescent="0.55000000000000004">
      <c r="A1757" s="47" t="str">
        <f t="shared" si="27"/>
        <v>n12</v>
      </c>
      <c r="B1757" s="47" t="s">
        <v>279</v>
      </c>
      <c r="C1757" s="47" t="s">
        <v>251</v>
      </c>
      <c r="D1757" s="47" t="s">
        <v>396</v>
      </c>
      <c r="E1757">
        <v>23.874367871418666</v>
      </c>
      <c r="F1757">
        <v>22.204661540665889</v>
      </c>
      <c r="G1757">
        <v>24.743440873364371</v>
      </c>
      <c r="H1757">
        <v>29.290799495056369</v>
      </c>
      <c r="I1757">
        <v>28.317736156667728</v>
      </c>
    </row>
    <row r="1758" spans="1:9" x14ac:dyDescent="0.55000000000000004">
      <c r="A1758" s="47" t="str">
        <f t="shared" si="27"/>
        <v>n12</v>
      </c>
      <c r="B1758" s="47" t="s">
        <v>279</v>
      </c>
      <c r="C1758" s="47" t="s">
        <v>251</v>
      </c>
      <c r="D1758" s="47" t="s">
        <v>397</v>
      </c>
      <c r="E1758">
        <v>24.232091442763256</v>
      </c>
      <c r="F1758">
        <v>24.526851311325082</v>
      </c>
      <c r="G1758">
        <v>28.43712425799739</v>
      </c>
      <c r="H1758">
        <v>30.604501377279302</v>
      </c>
      <c r="I1758">
        <v>28.704333026252367</v>
      </c>
    </row>
    <row r="1759" spans="1:9" x14ac:dyDescent="0.55000000000000004">
      <c r="A1759" s="47" t="str">
        <f t="shared" si="27"/>
        <v>n12</v>
      </c>
      <c r="B1759" s="47" t="s">
        <v>279</v>
      </c>
      <c r="C1759" s="47" t="s">
        <v>252</v>
      </c>
      <c r="D1759" s="47" t="s">
        <v>396</v>
      </c>
      <c r="E1759">
        <v>25.27293070030802</v>
      </c>
      <c r="F1759">
        <v>23.122832424699325</v>
      </c>
      <c r="G1759">
        <v>25.711253917751208</v>
      </c>
      <c r="H1759">
        <v>30.159587082789592</v>
      </c>
      <c r="I1759">
        <v>29.137206823498978</v>
      </c>
    </row>
    <row r="1760" spans="1:9" x14ac:dyDescent="0.55000000000000004">
      <c r="A1760" s="47" t="str">
        <f t="shared" si="27"/>
        <v>n12</v>
      </c>
      <c r="B1760" s="47" t="s">
        <v>279</v>
      </c>
      <c r="C1760" s="47" t="s">
        <v>252</v>
      </c>
      <c r="D1760" s="47" t="s">
        <v>397</v>
      </c>
      <c r="E1760">
        <v>25.386626068195518</v>
      </c>
      <c r="F1760">
        <v>25.29417556884885</v>
      </c>
      <c r="G1760">
        <v>30.008372736573609</v>
      </c>
      <c r="H1760">
        <v>31.649356346418369</v>
      </c>
      <c r="I1760">
        <v>29.856179448055382</v>
      </c>
    </row>
    <row r="1761" spans="1:9" x14ac:dyDescent="0.55000000000000004">
      <c r="A1761" s="47" t="str">
        <f t="shared" si="27"/>
        <v>n12</v>
      </c>
      <c r="B1761" s="47" t="s">
        <v>279</v>
      </c>
      <c r="C1761" s="47" t="s">
        <v>253</v>
      </c>
      <c r="D1761" s="47" t="s">
        <v>396</v>
      </c>
      <c r="E1761">
        <v>23.407881572496734</v>
      </c>
      <c r="F1761">
        <v>22.270871000423234</v>
      </c>
      <c r="G1761">
        <v>24.569524054861915</v>
      </c>
      <c r="H1761">
        <v>30.003870398488111</v>
      </c>
      <c r="I1761">
        <v>27.283010073302059</v>
      </c>
    </row>
    <row r="1762" spans="1:9" x14ac:dyDescent="0.55000000000000004">
      <c r="A1762" s="47" t="str">
        <f t="shared" si="27"/>
        <v>n12</v>
      </c>
      <c r="B1762" s="47" t="s">
        <v>279</v>
      </c>
      <c r="C1762" s="47" t="s">
        <v>253</v>
      </c>
      <c r="D1762" s="47" t="s">
        <v>397</v>
      </c>
      <c r="E1762">
        <v>23.485880251203788</v>
      </c>
      <c r="F1762">
        <v>24.358746133049667</v>
      </c>
      <c r="G1762">
        <v>27.569176982806056</v>
      </c>
      <c r="H1762">
        <v>31.049100862737294</v>
      </c>
      <c r="I1762">
        <v>27.513694925270357</v>
      </c>
    </row>
    <row r="1763" spans="1:9" x14ac:dyDescent="0.55000000000000004">
      <c r="A1763" s="47" t="str">
        <f t="shared" si="27"/>
        <v>n12</v>
      </c>
      <c r="B1763" s="47" t="s">
        <v>280</v>
      </c>
      <c r="C1763" s="47" t="s">
        <v>250</v>
      </c>
      <c r="D1763" s="47" t="s">
        <v>396</v>
      </c>
      <c r="E1763">
        <v>22.742240058077336</v>
      </c>
      <c r="F1763">
        <v>21.627975607519488</v>
      </c>
      <c r="G1763">
        <v>23.758113406694175</v>
      </c>
      <c r="H1763">
        <v>29.204947302460646</v>
      </c>
      <c r="I1763">
        <v>26.894984869325995</v>
      </c>
    </row>
    <row r="1764" spans="1:9" x14ac:dyDescent="0.55000000000000004">
      <c r="A1764" s="47" t="str">
        <f t="shared" si="27"/>
        <v>n12</v>
      </c>
      <c r="B1764" s="47" t="s">
        <v>280</v>
      </c>
      <c r="C1764" s="47" t="s">
        <v>250</v>
      </c>
      <c r="D1764" s="47" t="s">
        <v>397</v>
      </c>
      <c r="E1764">
        <v>22.710688439044272</v>
      </c>
      <c r="F1764">
        <v>24.117018746752251</v>
      </c>
      <c r="G1764">
        <v>26.671822452086197</v>
      </c>
      <c r="H1764">
        <v>30.296158845585616</v>
      </c>
      <c r="I1764">
        <v>27.184228892964494</v>
      </c>
    </row>
    <row r="1765" spans="1:9" x14ac:dyDescent="0.55000000000000004">
      <c r="A1765" s="47" t="str">
        <f t="shared" si="27"/>
        <v>n12</v>
      </c>
      <c r="B1765" s="47" t="s">
        <v>280</v>
      </c>
      <c r="C1765" s="47" t="s">
        <v>251</v>
      </c>
      <c r="D1765" s="47" t="s">
        <v>396</v>
      </c>
      <c r="E1765">
        <v>23.891176860767231</v>
      </c>
      <c r="F1765">
        <v>22.220294956441997</v>
      </c>
      <c r="G1765">
        <v>24.760861742320039</v>
      </c>
      <c r="H1765">
        <v>29.311421977686074</v>
      </c>
      <c r="I1765">
        <v>28.33767354424576</v>
      </c>
    </row>
    <row r="1766" spans="1:9" x14ac:dyDescent="0.55000000000000004">
      <c r="A1766" s="47" t="str">
        <f t="shared" si="27"/>
        <v>n12</v>
      </c>
      <c r="B1766" s="47" t="s">
        <v>280</v>
      </c>
      <c r="C1766" s="47" t="s">
        <v>251</v>
      </c>
      <c r="D1766" s="47" t="s">
        <v>397</v>
      </c>
      <c r="E1766">
        <v>24.275482023536604</v>
      </c>
      <c r="F1766">
        <v>24.558666134800553</v>
      </c>
      <c r="G1766">
        <v>28.488454437414031</v>
      </c>
      <c r="H1766">
        <v>30.62424210301085</v>
      </c>
      <c r="I1766">
        <v>28.736073483111721</v>
      </c>
    </row>
    <row r="1767" spans="1:9" x14ac:dyDescent="0.55000000000000004">
      <c r="A1767" s="47" t="str">
        <f t="shared" si="27"/>
        <v>n12</v>
      </c>
      <c r="B1767" s="47" t="s">
        <v>280</v>
      </c>
      <c r="C1767" s="47" t="s">
        <v>252</v>
      </c>
      <c r="D1767" s="47" t="s">
        <v>396</v>
      </c>
      <c r="E1767">
        <v>25.29072436191349</v>
      </c>
      <c r="F1767">
        <v>23.139112287941309</v>
      </c>
      <c r="G1767">
        <v>25.729356185236131</v>
      </c>
      <c r="H1767">
        <v>30.180821244077638</v>
      </c>
      <c r="I1767">
        <v>29.157721167660092</v>
      </c>
    </row>
    <row r="1768" spans="1:9" x14ac:dyDescent="0.55000000000000004">
      <c r="A1768" s="47" t="str">
        <f t="shared" si="27"/>
        <v>n12</v>
      </c>
      <c r="B1768" s="47" t="s">
        <v>280</v>
      </c>
      <c r="C1768" s="47" t="s">
        <v>252</v>
      </c>
      <c r="D1768" s="47" t="s">
        <v>397</v>
      </c>
      <c r="E1768">
        <v>25.367678195672582</v>
      </c>
      <c r="F1768">
        <v>25.291380043230493</v>
      </c>
      <c r="G1768">
        <v>29.984709334381346</v>
      </c>
      <c r="H1768">
        <v>31.664490475753801</v>
      </c>
      <c r="I1768">
        <v>29.842176551603679</v>
      </c>
    </row>
    <row r="1769" spans="1:9" x14ac:dyDescent="0.55000000000000004">
      <c r="A1769" s="47" t="str">
        <f t="shared" si="27"/>
        <v>n12</v>
      </c>
      <c r="B1769" s="47" t="s">
        <v>280</v>
      </c>
      <c r="C1769" s="47" t="s">
        <v>253</v>
      </c>
      <c r="D1769" s="47" t="s">
        <v>396</v>
      </c>
      <c r="E1769">
        <v>23.424362127464466</v>
      </c>
      <c r="F1769">
        <v>22.286551031636861</v>
      </c>
      <c r="G1769">
        <v>24.586822475928471</v>
      </c>
      <c r="H1769">
        <v>30.024994925874982</v>
      </c>
      <c r="I1769">
        <v>27.302218951551275</v>
      </c>
    </row>
    <row r="1770" spans="1:9" x14ac:dyDescent="0.55000000000000004">
      <c r="A1770" s="47" t="str">
        <f t="shared" si="27"/>
        <v>n12</v>
      </c>
      <c r="B1770" s="47" t="s">
        <v>280</v>
      </c>
      <c r="C1770" s="47" t="s">
        <v>253</v>
      </c>
      <c r="D1770" s="47" t="s">
        <v>397</v>
      </c>
      <c r="E1770">
        <v>23.501880549332981</v>
      </c>
      <c r="F1770">
        <v>24.365984074146851</v>
      </c>
      <c r="G1770">
        <v>27.589953168533441</v>
      </c>
      <c r="H1770">
        <v>31.072073391410669</v>
      </c>
      <c r="I1770">
        <v>27.533219939302636</v>
      </c>
    </row>
    <row r="1771" spans="1:9" x14ac:dyDescent="0.55000000000000004">
      <c r="A1771" s="47" t="str">
        <f t="shared" si="27"/>
        <v>n12</v>
      </c>
      <c r="B1771" s="47" t="s">
        <v>281</v>
      </c>
      <c r="C1771" s="47" t="s">
        <v>250</v>
      </c>
      <c r="D1771" s="47" t="s">
        <v>396</v>
      </c>
      <c r="E1771">
        <v>22.97158253521085</v>
      </c>
      <c r="F1771">
        <v>21.846081365287624</v>
      </c>
      <c r="G1771">
        <v>23.997700385232605</v>
      </c>
      <c r="H1771">
        <v>29.499462483981706</v>
      </c>
      <c r="I1771">
        <v>27.166205401544808</v>
      </c>
    </row>
    <row r="1772" spans="1:9" x14ac:dyDescent="0.55000000000000004">
      <c r="A1772" s="47" t="str">
        <f t="shared" si="27"/>
        <v>n12</v>
      </c>
      <c r="B1772" s="47" t="s">
        <v>281</v>
      </c>
      <c r="C1772" s="47" t="s">
        <v>250</v>
      </c>
      <c r="D1772" s="47" t="s">
        <v>397</v>
      </c>
      <c r="E1772">
        <v>22.95997786258166</v>
      </c>
      <c r="F1772">
        <v>24.394210512453121</v>
      </c>
      <c r="G1772">
        <v>26.969300563623484</v>
      </c>
      <c r="H1772">
        <v>30.610286169521544</v>
      </c>
      <c r="I1772">
        <v>27.480050407021402</v>
      </c>
    </row>
    <row r="1773" spans="1:9" x14ac:dyDescent="0.55000000000000004">
      <c r="A1773" s="47" t="str">
        <f t="shared" si="27"/>
        <v>n12</v>
      </c>
      <c r="B1773" s="47" t="s">
        <v>281</v>
      </c>
      <c r="C1773" s="47" t="s">
        <v>251</v>
      </c>
      <c r="D1773" s="47" t="s">
        <v>396</v>
      </c>
      <c r="E1773">
        <v>24.132105708096731</v>
      </c>
      <c r="F1773">
        <v>22.444373915899551</v>
      </c>
      <c r="G1773">
        <v>25.010560864017911</v>
      </c>
      <c r="H1773">
        <v>29.607010895378501</v>
      </c>
      <c r="I1773">
        <v>28.623442766197581</v>
      </c>
    </row>
    <row r="1774" spans="1:9" x14ac:dyDescent="0.55000000000000004">
      <c r="A1774" s="47" t="str">
        <f t="shared" si="27"/>
        <v>n12</v>
      </c>
      <c r="B1774" s="47" t="s">
        <v>281</v>
      </c>
      <c r="C1774" s="47" t="s">
        <v>251</v>
      </c>
      <c r="D1774" s="47" t="s">
        <v>397</v>
      </c>
      <c r="E1774">
        <v>24.536133489401472</v>
      </c>
      <c r="F1774">
        <v>24.820174009981308</v>
      </c>
      <c r="G1774">
        <v>28.803504167636582</v>
      </c>
      <c r="H1774">
        <v>30.932479651183296</v>
      </c>
      <c r="I1774">
        <v>29.039278732409265</v>
      </c>
    </row>
    <row r="1775" spans="1:9" x14ac:dyDescent="0.55000000000000004">
      <c r="A1775" s="47" t="str">
        <f t="shared" si="27"/>
        <v>n12</v>
      </c>
      <c r="B1775" s="47" t="s">
        <v>281</v>
      </c>
      <c r="C1775" s="47" t="s">
        <v>252</v>
      </c>
      <c r="D1775" s="47" t="s">
        <v>396</v>
      </c>
      <c r="E1775">
        <v>25.545766844925282</v>
      </c>
      <c r="F1775">
        <v>23.37245699440976</v>
      </c>
      <c r="G1775">
        <v>25.988822019186685</v>
      </c>
      <c r="H1775">
        <v>30.48517755587298</v>
      </c>
      <c r="I1775">
        <v>29.451760100636029</v>
      </c>
    </row>
    <row r="1776" spans="1:9" x14ac:dyDescent="0.55000000000000004">
      <c r="A1776" s="47" t="str">
        <f t="shared" si="27"/>
        <v>n12</v>
      </c>
      <c r="B1776" s="47" t="s">
        <v>281</v>
      </c>
      <c r="C1776" s="47" t="s">
        <v>252</v>
      </c>
      <c r="D1776" s="47" t="s">
        <v>397</v>
      </c>
      <c r="E1776">
        <v>25.596621591920229</v>
      </c>
      <c r="F1776">
        <v>25.538608132825452</v>
      </c>
      <c r="G1776">
        <v>30.237654613883137</v>
      </c>
      <c r="H1776">
        <v>31.965350786176991</v>
      </c>
      <c r="I1776">
        <v>30.08419766645169</v>
      </c>
    </row>
    <row r="1777" spans="1:9" x14ac:dyDescent="0.55000000000000004">
      <c r="A1777" s="47" t="str">
        <f t="shared" si="27"/>
        <v>n12</v>
      </c>
      <c r="B1777" s="47" t="s">
        <v>281</v>
      </c>
      <c r="C1777" s="47" t="s">
        <v>253</v>
      </c>
      <c r="D1777" s="47" t="s">
        <v>396</v>
      </c>
      <c r="E1777">
        <v>23.660583415335239</v>
      </c>
      <c r="F1777">
        <v>22.51129814569887</v>
      </c>
      <c r="G1777">
        <v>24.83476651121574</v>
      </c>
      <c r="H1777">
        <v>30.327779818420154</v>
      </c>
      <c r="I1777">
        <v>27.577546206456695</v>
      </c>
    </row>
    <row r="1778" spans="1:9" x14ac:dyDescent="0.55000000000000004">
      <c r="A1778" s="47" t="str">
        <f t="shared" si="27"/>
        <v>n12</v>
      </c>
      <c r="B1778" s="47" t="s">
        <v>281</v>
      </c>
      <c r="C1778" s="47" t="s">
        <v>253</v>
      </c>
      <c r="D1778" s="47" t="s">
        <v>397</v>
      </c>
      <c r="E1778">
        <v>23.733487455656832</v>
      </c>
      <c r="F1778">
        <v>24.582544831751239</v>
      </c>
      <c r="G1778">
        <v>27.871377744252307</v>
      </c>
      <c r="H1778">
        <v>31.401596217961309</v>
      </c>
      <c r="I1778">
        <v>27.834985723472613</v>
      </c>
    </row>
    <row r="1779" spans="1:9" x14ac:dyDescent="0.55000000000000004">
      <c r="A1779" s="47" t="str">
        <f t="shared" si="27"/>
        <v>n12</v>
      </c>
      <c r="B1779" s="47" t="s">
        <v>282</v>
      </c>
      <c r="C1779" s="47" t="s">
        <v>250</v>
      </c>
      <c r="D1779" s="47" t="s">
        <v>396</v>
      </c>
      <c r="E1779">
        <v>23.206258558324222</v>
      </c>
      <c r="F1779">
        <v>22.069259349980602</v>
      </c>
      <c r="G1779">
        <v>24.242859153969597</v>
      </c>
      <c r="H1779">
        <v>29.800826855770694</v>
      </c>
      <c r="I1779">
        <v>27.44373338800127</v>
      </c>
    </row>
    <row r="1780" spans="1:9" x14ac:dyDescent="0.55000000000000004">
      <c r="A1780" s="47" t="str">
        <f t="shared" si="27"/>
        <v>n12</v>
      </c>
      <c r="B1780" s="47" t="s">
        <v>282</v>
      </c>
      <c r="C1780" s="47" t="s">
        <v>250</v>
      </c>
      <c r="D1780" s="47" t="s">
        <v>397</v>
      </c>
      <c r="E1780">
        <v>23.219646847413753</v>
      </c>
      <c r="F1780">
        <v>24.66791474010687</v>
      </c>
      <c r="G1780">
        <v>27.267139460110041</v>
      </c>
      <c r="H1780">
        <v>30.932489726141075</v>
      </c>
      <c r="I1780">
        <v>27.791049464616712</v>
      </c>
    </row>
    <row r="1781" spans="1:9" x14ac:dyDescent="0.55000000000000004">
      <c r="A1781" s="47" t="str">
        <f t="shared" si="27"/>
        <v>n12</v>
      </c>
      <c r="B1781" s="47" t="s">
        <v>282</v>
      </c>
      <c r="C1781" s="47" t="s">
        <v>251</v>
      </c>
      <c r="D1781" s="47" t="s">
        <v>396</v>
      </c>
      <c r="E1781">
        <v>24.378637551875752</v>
      </c>
      <c r="F1781">
        <v>22.673664013949139</v>
      </c>
      <c r="G1781">
        <v>25.26606694203435</v>
      </c>
      <c r="H1781">
        <v>29.909473973947492</v>
      </c>
      <c r="I1781">
        <v>28.915857784008743</v>
      </c>
    </row>
    <row r="1782" spans="1:9" x14ac:dyDescent="0.55000000000000004">
      <c r="A1782" s="47" t="str">
        <f t="shared" si="27"/>
        <v>n12</v>
      </c>
      <c r="B1782" s="47" t="s">
        <v>282</v>
      </c>
      <c r="C1782" s="47" t="s">
        <v>251</v>
      </c>
      <c r="D1782" s="47" t="s">
        <v>397</v>
      </c>
      <c r="E1782">
        <v>24.794505916011239</v>
      </c>
      <c r="F1782">
        <v>25.066577819807428</v>
      </c>
      <c r="G1782">
        <v>29.124663583007088</v>
      </c>
      <c r="H1782">
        <v>31.24870051011651</v>
      </c>
      <c r="I1782">
        <v>29.349904037785542</v>
      </c>
    </row>
    <row r="1783" spans="1:9" x14ac:dyDescent="0.55000000000000004">
      <c r="A1783" s="47" t="str">
        <f t="shared" si="27"/>
        <v>n12</v>
      </c>
      <c r="B1783" s="47" t="s">
        <v>282</v>
      </c>
      <c r="C1783" s="47" t="s">
        <v>252</v>
      </c>
      <c r="D1783" s="47" t="s">
        <v>396</v>
      </c>
      <c r="E1783">
        <v>25.806740548472234</v>
      </c>
      <c r="F1783">
        <v>23.611228321958876</v>
      </c>
      <c r="G1783">
        <v>26.254321942298873</v>
      </c>
      <c r="H1783">
        <v>30.796611921431001</v>
      </c>
      <c r="I1783">
        <v>29.75263714833233</v>
      </c>
    </row>
    <row r="1784" spans="1:9" x14ac:dyDescent="0.55000000000000004">
      <c r="A1784" s="47" t="str">
        <f t="shared" si="27"/>
        <v>n12</v>
      </c>
      <c r="B1784" s="47" t="s">
        <v>282</v>
      </c>
      <c r="C1784" s="47" t="s">
        <v>252</v>
      </c>
      <c r="D1784" s="47" t="s">
        <v>397</v>
      </c>
      <c r="E1784">
        <v>25.817056263622892</v>
      </c>
      <c r="F1784">
        <v>25.782736710073511</v>
      </c>
      <c r="G1784">
        <v>30.505378581583706</v>
      </c>
      <c r="H1784">
        <v>32.28371317889431</v>
      </c>
      <c r="I1784">
        <v>30.355160506262042</v>
      </c>
    </row>
    <row r="1785" spans="1:9" x14ac:dyDescent="0.55000000000000004">
      <c r="A1785" s="47" t="str">
        <f t="shared" si="27"/>
        <v>n12</v>
      </c>
      <c r="B1785" s="47" t="s">
        <v>282</v>
      </c>
      <c r="C1785" s="47" t="s">
        <v>253</v>
      </c>
      <c r="D1785" s="47" t="s">
        <v>396</v>
      </c>
      <c r="E1785">
        <v>23.908463541241538</v>
      </c>
      <c r="F1785">
        <v>22.802300613943594</v>
      </c>
      <c r="G1785">
        <v>25.178423545549471</v>
      </c>
      <c r="H1785">
        <v>30.642636268921741</v>
      </c>
      <c r="I1785">
        <v>27.854817638324157</v>
      </c>
    </row>
    <row r="1786" spans="1:9" x14ac:dyDescent="0.55000000000000004">
      <c r="A1786" s="47" t="str">
        <f t="shared" si="27"/>
        <v>n12</v>
      </c>
      <c r="B1786" s="47" t="s">
        <v>282</v>
      </c>
      <c r="C1786" s="47" t="s">
        <v>253</v>
      </c>
      <c r="D1786" s="47" t="s">
        <v>397</v>
      </c>
      <c r="E1786">
        <v>23.984254612856958</v>
      </c>
      <c r="F1786">
        <v>24.839781196698762</v>
      </c>
      <c r="G1786">
        <v>28.150353098084857</v>
      </c>
      <c r="H1786">
        <v>31.72536517182191</v>
      </c>
      <c r="I1786">
        <v>28.116003528844686</v>
      </c>
    </row>
    <row r="1787" spans="1:9" x14ac:dyDescent="0.55000000000000004">
      <c r="A1787" s="47" t="str">
        <f t="shared" si="27"/>
        <v>n12</v>
      </c>
      <c r="B1787" s="47" t="s">
        <v>283</v>
      </c>
      <c r="C1787" s="47" t="s">
        <v>250</v>
      </c>
      <c r="D1787" s="47" t="s">
        <v>396</v>
      </c>
      <c r="E1787">
        <v>23.47096079069626</v>
      </c>
      <c r="F1787">
        <v>22.312154262776421</v>
      </c>
      <c r="G1787">
        <v>24.512289513969712</v>
      </c>
      <c r="H1787">
        <v>30.117501089880747</v>
      </c>
      <c r="I1787">
        <v>27.739121977441147</v>
      </c>
    </row>
    <row r="1788" spans="1:9" x14ac:dyDescent="0.55000000000000004">
      <c r="A1788" s="47" t="str">
        <f t="shared" si="27"/>
        <v>n12</v>
      </c>
      <c r="B1788" s="47" t="s">
        <v>283</v>
      </c>
      <c r="C1788" s="47" t="s">
        <v>250</v>
      </c>
      <c r="D1788" s="47" t="s">
        <v>397</v>
      </c>
      <c r="E1788">
        <v>23.516937049694913</v>
      </c>
      <c r="F1788">
        <v>24.972250390787568</v>
      </c>
      <c r="G1788">
        <v>27.614327903008494</v>
      </c>
      <c r="H1788">
        <v>31.313044967610715</v>
      </c>
      <c r="I1788">
        <v>28.138608799304013</v>
      </c>
    </row>
    <row r="1789" spans="1:9" x14ac:dyDescent="0.55000000000000004">
      <c r="A1789" s="47" t="str">
        <f t="shared" si="27"/>
        <v>n12</v>
      </c>
      <c r="B1789" s="47" t="s">
        <v>283</v>
      </c>
      <c r="C1789" s="47" t="s">
        <v>251</v>
      </c>
      <c r="D1789" s="47" t="s">
        <v>396</v>
      </c>
      <c r="E1789">
        <v>24.664390370801442</v>
      </c>
      <c r="F1789">
        <v>22.939432082142982</v>
      </c>
      <c r="G1789">
        <v>25.562221714280675</v>
      </c>
      <c r="H1789">
        <v>30.260056178652462</v>
      </c>
      <c r="I1789">
        <v>29.25479337283533</v>
      </c>
    </row>
    <row r="1790" spans="1:9" x14ac:dyDescent="0.55000000000000004">
      <c r="A1790" s="47" t="str">
        <f t="shared" si="27"/>
        <v>n12</v>
      </c>
      <c r="B1790" s="47" t="s">
        <v>283</v>
      </c>
      <c r="C1790" s="47" t="s">
        <v>251</v>
      </c>
      <c r="D1790" s="47" t="s">
        <v>397</v>
      </c>
      <c r="E1790">
        <v>25.104072847670437</v>
      </c>
      <c r="F1790">
        <v>25.364302885056254</v>
      </c>
      <c r="G1790">
        <v>29.49936435058018</v>
      </c>
      <c r="H1790">
        <v>31.615912959475185</v>
      </c>
      <c r="I1790">
        <v>29.720752569157877</v>
      </c>
    </row>
    <row r="1791" spans="1:9" x14ac:dyDescent="0.55000000000000004">
      <c r="A1791" s="47" t="str">
        <f t="shared" si="27"/>
        <v>n12</v>
      </c>
      <c r="B1791" s="47" t="s">
        <v>283</v>
      </c>
      <c r="C1791" s="47" t="s">
        <v>252</v>
      </c>
      <c r="D1791" s="47" t="s">
        <v>396</v>
      </c>
      <c r="E1791">
        <v>26.039304238570537</v>
      </c>
      <c r="F1791">
        <v>23.844895958414575</v>
      </c>
      <c r="G1791">
        <v>26.528439238919042</v>
      </c>
      <c r="H1791">
        <v>31.177845838644771</v>
      </c>
      <c r="I1791">
        <v>30.067114683589374</v>
      </c>
    </row>
    <row r="1792" spans="1:9" x14ac:dyDescent="0.55000000000000004">
      <c r="A1792" s="47" t="str">
        <f t="shared" si="27"/>
        <v>n12</v>
      </c>
      <c r="B1792" s="47" t="s">
        <v>283</v>
      </c>
      <c r="C1792" s="47" t="s">
        <v>252</v>
      </c>
      <c r="D1792" s="47" t="s">
        <v>397</v>
      </c>
      <c r="E1792">
        <v>26.118016845248594</v>
      </c>
      <c r="F1792">
        <v>26.083936653264203</v>
      </c>
      <c r="G1792">
        <v>30.854280326103058</v>
      </c>
      <c r="H1792">
        <v>32.666049160935351</v>
      </c>
      <c r="I1792">
        <v>30.700259801314381</v>
      </c>
    </row>
    <row r="1793" spans="1:9" x14ac:dyDescent="0.55000000000000004">
      <c r="A1793" s="47" t="str">
        <f t="shared" si="27"/>
        <v>n12</v>
      </c>
      <c r="B1793" s="47" t="s">
        <v>283</v>
      </c>
      <c r="C1793" s="47" t="s">
        <v>253</v>
      </c>
      <c r="D1793" s="47" t="s">
        <v>396</v>
      </c>
      <c r="E1793">
        <v>24.165344294212588</v>
      </c>
      <c r="F1793">
        <v>23.075204275561667</v>
      </c>
      <c r="G1793">
        <v>25.474544322407304</v>
      </c>
      <c r="H1793">
        <v>31.002684035576983</v>
      </c>
      <c r="I1793">
        <v>28.191670649238425</v>
      </c>
    </row>
    <row r="1794" spans="1:9" x14ac:dyDescent="0.55000000000000004">
      <c r="A1794" s="47" t="str">
        <f t="shared" si="27"/>
        <v>n12</v>
      </c>
      <c r="B1794" s="47" t="s">
        <v>283</v>
      </c>
      <c r="C1794" s="47" t="s">
        <v>253</v>
      </c>
      <c r="D1794" s="47" t="s">
        <v>397</v>
      </c>
      <c r="E1794">
        <v>24.265384694506164</v>
      </c>
      <c r="F1794">
        <v>25.130939284731774</v>
      </c>
      <c r="G1794">
        <v>28.480315867104014</v>
      </c>
      <c r="H1794">
        <v>32.097232242325916</v>
      </c>
      <c r="I1794">
        <v>28.445563671334014</v>
      </c>
    </row>
    <row r="1795" spans="1:9" x14ac:dyDescent="0.55000000000000004">
      <c r="A1795" s="47" t="str">
        <f t="shared" si="27"/>
        <v>n12</v>
      </c>
      <c r="B1795" s="47" t="s">
        <v>284</v>
      </c>
      <c r="C1795" s="47" t="s">
        <v>250</v>
      </c>
      <c r="D1795" s="47" t="s">
        <v>396</v>
      </c>
      <c r="E1795">
        <v>23.802413310172938</v>
      </c>
      <c r="F1795">
        <v>22.61561877490918</v>
      </c>
      <c r="G1795">
        <v>24.863080639173987</v>
      </c>
      <c r="H1795">
        <v>30.484137119038941</v>
      </c>
      <c r="I1795">
        <v>28.13579074279814</v>
      </c>
    </row>
    <row r="1796" spans="1:9" x14ac:dyDescent="0.55000000000000004">
      <c r="A1796" s="47" t="str">
        <f t="shared" si="27"/>
        <v>n12</v>
      </c>
      <c r="B1796" s="47" t="s">
        <v>284</v>
      </c>
      <c r="C1796" s="47" t="s">
        <v>250</v>
      </c>
      <c r="D1796" s="47" t="s">
        <v>397</v>
      </c>
      <c r="E1796">
        <v>23.826792194829469</v>
      </c>
      <c r="F1796">
        <v>25.301280495891085</v>
      </c>
      <c r="G1796">
        <v>27.97816957006313</v>
      </c>
      <c r="H1796">
        <v>31.725620298851378</v>
      </c>
      <c r="I1796">
        <v>28.509358301884568</v>
      </c>
    </row>
    <row r="1797" spans="1:9" x14ac:dyDescent="0.55000000000000004">
      <c r="A1797" s="47" t="str">
        <f t="shared" ref="A1797:A1860" si="28">A1796</f>
        <v>n12</v>
      </c>
      <c r="B1797" s="47" t="s">
        <v>284</v>
      </c>
      <c r="C1797" s="47" t="s">
        <v>251</v>
      </c>
      <c r="D1797" s="47" t="s">
        <v>396</v>
      </c>
      <c r="E1797">
        <v>25.048418174443619</v>
      </c>
      <c r="F1797">
        <v>23.268773489577821</v>
      </c>
      <c r="G1797">
        <v>25.948630548795538</v>
      </c>
      <c r="H1797">
        <v>30.675640008699837</v>
      </c>
      <c r="I1797">
        <v>29.702290980378322</v>
      </c>
    </row>
    <row r="1798" spans="1:9" x14ac:dyDescent="0.55000000000000004">
      <c r="A1798" s="47" t="str">
        <f t="shared" si="28"/>
        <v>n12</v>
      </c>
      <c r="B1798" s="47" t="s">
        <v>284</v>
      </c>
      <c r="C1798" s="47" t="s">
        <v>251</v>
      </c>
      <c r="D1798" s="47" t="s">
        <v>397</v>
      </c>
      <c r="E1798">
        <v>25.434839822946422</v>
      </c>
      <c r="F1798">
        <v>25.698498606849363</v>
      </c>
      <c r="G1798">
        <v>29.888042935844528</v>
      </c>
      <c r="H1798">
        <v>32.032478827637291</v>
      </c>
      <c r="I1798">
        <v>30.11234812777014</v>
      </c>
    </row>
    <row r="1799" spans="1:9" x14ac:dyDescent="0.55000000000000004">
      <c r="A1799" s="47" t="str">
        <f t="shared" si="28"/>
        <v>n12</v>
      </c>
      <c r="B1799" s="47" t="s">
        <v>284</v>
      </c>
      <c r="C1799" s="47" t="s">
        <v>252</v>
      </c>
      <c r="D1799" s="47" t="s">
        <v>396</v>
      </c>
      <c r="E1799">
        <v>26.324386745418728</v>
      </c>
      <c r="F1799">
        <v>24.128448511999231</v>
      </c>
      <c r="G1799">
        <v>26.85896646764515</v>
      </c>
      <c r="H1799">
        <v>31.605462758203124</v>
      </c>
      <c r="I1799">
        <v>30.382652720884494</v>
      </c>
    </row>
    <row r="1800" spans="1:9" x14ac:dyDescent="0.55000000000000004">
      <c r="A1800" s="47" t="str">
        <f t="shared" si="28"/>
        <v>n12</v>
      </c>
      <c r="B1800" s="47" t="s">
        <v>284</v>
      </c>
      <c r="C1800" s="47" t="s">
        <v>252</v>
      </c>
      <c r="D1800" s="47" t="s">
        <v>397</v>
      </c>
      <c r="E1800">
        <v>26.462143373423146</v>
      </c>
      <c r="F1800">
        <v>26.427614146651148</v>
      </c>
      <c r="G1800">
        <v>31.260811052798648</v>
      </c>
      <c r="H1800">
        <v>33.09645144429161</v>
      </c>
      <c r="I1800">
        <v>31.104761179886896</v>
      </c>
    </row>
    <row r="1801" spans="1:9" x14ac:dyDescent="0.55000000000000004">
      <c r="A1801" s="47" t="str">
        <f t="shared" si="28"/>
        <v>n12</v>
      </c>
      <c r="B1801" s="47" t="s">
        <v>284</v>
      </c>
      <c r="C1801" s="47" t="s">
        <v>253</v>
      </c>
      <c r="D1801" s="47" t="s">
        <v>396</v>
      </c>
      <c r="E1801">
        <v>24.460031813212005</v>
      </c>
      <c r="F1801">
        <v>23.378405521461573</v>
      </c>
      <c r="G1801">
        <v>25.780680945578951</v>
      </c>
      <c r="H1801">
        <v>31.391791456518416</v>
      </c>
      <c r="I1801">
        <v>28.557268472472046</v>
      </c>
    </row>
    <row r="1802" spans="1:9" x14ac:dyDescent="0.55000000000000004">
      <c r="A1802" s="47" t="str">
        <f t="shared" si="28"/>
        <v>n12</v>
      </c>
      <c r="B1802" s="47" t="s">
        <v>284</v>
      </c>
      <c r="C1802" s="47" t="s">
        <v>253</v>
      </c>
      <c r="D1802" s="47" t="s">
        <v>397</v>
      </c>
      <c r="E1802">
        <v>24.589036537747749</v>
      </c>
      <c r="F1802">
        <v>25.437040205118127</v>
      </c>
      <c r="G1802">
        <v>28.810925194411276</v>
      </c>
      <c r="H1802">
        <v>32.509325563600392</v>
      </c>
      <c r="I1802">
        <v>28.808294660848855</v>
      </c>
    </row>
    <row r="1803" spans="1:9" x14ac:dyDescent="0.55000000000000004">
      <c r="A1803" s="47" t="str">
        <f t="shared" si="28"/>
        <v>n12</v>
      </c>
      <c r="B1803" s="47" t="s">
        <v>285</v>
      </c>
      <c r="C1803" s="47" t="s">
        <v>250</v>
      </c>
      <c r="D1803" s="47" t="s">
        <v>396</v>
      </c>
      <c r="E1803">
        <v>24.197836497019711</v>
      </c>
      <c r="F1803">
        <v>22.977200493774909</v>
      </c>
      <c r="G1803">
        <v>25.264551961344473</v>
      </c>
      <c r="H1803">
        <v>30.948735470673292</v>
      </c>
      <c r="I1803">
        <v>28.593586174302544</v>
      </c>
    </row>
    <row r="1804" spans="1:9" x14ac:dyDescent="0.55000000000000004">
      <c r="A1804" s="47" t="str">
        <f t="shared" si="28"/>
        <v>n12</v>
      </c>
      <c r="B1804" s="47" t="s">
        <v>285</v>
      </c>
      <c r="C1804" s="47" t="s">
        <v>250</v>
      </c>
      <c r="D1804" s="47" t="s">
        <v>397</v>
      </c>
      <c r="E1804">
        <v>24.199666869114374</v>
      </c>
      <c r="F1804">
        <v>25.690048228876424</v>
      </c>
      <c r="G1804">
        <v>28.44086401772887</v>
      </c>
      <c r="H1804">
        <v>32.245273724826291</v>
      </c>
      <c r="I1804">
        <v>28.988168315326227</v>
      </c>
    </row>
    <row r="1805" spans="1:9" x14ac:dyDescent="0.55000000000000004">
      <c r="A1805" s="47" t="str">
        <f t="shared" si="28"/>
        <v>n12</v>
      </c>
      <c r="B1805" s="47" t="s">
        <v>285</v>
      </c>
      <c r="C1805" s="47" t="s">
        <v>251</v>
      </c>
      <c r="D1805" s="47" t="s">
        <v>396</v>
      </c>
      <c r="E1805">
        <v>25.502620242419965</v>
      </c>
      <c r="F1805">
        <v>23.65496717807639</v>
      </c>
      <c r="G1805">
        <v>26.38482432476281</v>
      </c>
      <c r="H1805">
        <v>31.200261747728042</v>
      </c>
      <c r="I1805">
        <v>30.266595643024253</v>
      </c>
    </row>
    <row r="1806" spans="1:9" x14ac:dyDescent="0.55000000000000004">
      <c r="A1806" s="47" t="str">
        <f t="shared" si="28"/>
        <v>n12</v>
      </c>
      <c r="B1806" s="47" t="s">
        <v>285</v>
      </c>
      <c r="C1806" s="47" t="s">
        <v>251</v>
      </c>
      <c r="D1806" s="47" t="s">
        <v>397</v>
      </c>
      <c r="E1806">
        <v>25.822635587063097</v>
      </c>
      <c r="F1806">
        <v>26.090314280675763</v>
      </c>
      <c r="G1806">
        <v>30.343735070292382</v>
      </c>
      <c r="H1806">
        <v>32.520866397206639</v>
      </c>
      <c r="I1806">
        <v>30.571460162005195</v>
      </c>
    </row>
    <row r="1807" spans="1:9" x14ac:dyDescent="0.55000000000000004">
      <c r="A1807" s="47" t="str">
        <f t="shared" si="28"/>
        <v>n12</v>
      </c>
      <c r="B1807" s="47" t="s">
        <v>285</v>
      </c>
      <c r="C1807" s="47" t="s">
        <v>252</v>
      </c>
      <c r="D1807" s="47" t="s">
        <v>396</v>
      </c>
      <c r="E1807">
        <v>26.720717001140386</v>
      </c>
      <c r="F1807">
        <v>24.506777914153702</v>
      </c>
      <c r="G1807">
        <v>27.276310756533704</v>
      </c>
      <c r="H1807">
        <v>32.07517255552029</v>
      </c>
      <c r="I1807">
        <v>30.800683407987393</v>
      </c>
    </row>
    <row r="1808" spans="1:9" x14ac:dyDescent="0.55000000000000004">
      <c r="A1808" s="47" t="str">
        <f t="shared" si="28"/>
        <v>n12</v>
      </c>
      <c r="B1808" s="47" t="s">
        <v>285</v>
      </c>
      <c r="C1808" s="47" t="s">
        <v>252</v>
      </c>
      <c r="D1808" s="47" t="s">
        <v>397</v>
      </c>
      <c r="E1808">
        <v>26.842854662763489</v>
      </c>
      <c r="F1808">
        <v>26.819733430677523</v>
      </c>
      <c r="G1808">
        <v>31.719293404880307</v>
      </c>
      <c r="H1808">
        <v>33.595490802115513</v>
      </c>
      <c r="I1808">
        <v>31.550737950296686</v>
      </c>
    </row>
    <row r="1809" spans="1:9" x14ac:dyDescent="0.55000000000000004">
      <c r="A1809" s="47" t="str">
        <f t="shared" si="28"/>
        <v>n12</v>
      </c>
      <c r="B1809" s="47" t="s">
        <v>285</v>
      </c>
      <c r="C1809" s="47" t="s">
        <v>253</v>
      </c>
      <c r="D1809" s="47" t="s">
        <v>396</v>
      </c>
      <c r="E1809">
        <v>24.832965033682502</v>
      </c>
      <c r="F1809">
        <v>23.734847578739458</v>
      </c>
      <c r="G1809">
        <v>26.173749623672983</v>
      </c>
      <c r="H1809">
        <v>31.870410698456364</v>
      </c>
      <c r="I1809">
        <v>28.992670772052342</v>
      </c>
    </row>
    <row r="1810" spans="1:9" x14ac:dyDescent="0.55000000000000004">
      <c r="A1810" s="47" t="str">
        <f t="shared" si="28"/>
        <v>n12</v>
      </c>
      <c r="B1810" s="47" t="s">
        <v>285</v>
      </c>
      <c r="C1810" s="47" t="s">
        <v>253</v>
      </c>
      <c r="D1810" s="47" t="s">
        <v>397</v>
      </c>
      <c r="E1810">
        <v>24.939716082651874</v>
      </c>
      <c r="F1810">
        <v>25.811589873382001</v>
      </c>
      <c r="G1810">
        <v>29.176096123181726</v>
      </c>
      <c r="H1810">
        <v>32.952568195454248</v>
      </c>
      <c r="I1810">
        <v>29.194726116897009</v>
      </c>
    </row>
    <row r="1811" spans="1:9" x14ac:dyDescent="0.55000000000000004">
      <c r="A1811" s="47" t="str">
        <f t="shared" si="28"/>
        <v>n12</v>
      </c>
      <c r="B1811" s="47" t="s">
        <v>286</v>
      </c>
      <c r="C1811" s="47" t="s">
        <v>250</v>
      </c>
      <c r="D1811" s="47" t="s">
        <v>396</v>
      </c>
      <c r="E1811">
        <v>24.58795179390188</v>
      </c>
      <c r="F1811">
        <v>23.347636809155997</v>
      </c>
      <c r="G1811">
        <v>25.671864746940358</v>
      </c>
      <c r="H1811">
        <v>31.447688140584773</v>
      </c>
      <c r="I1811">
        <v>29.054569343632068</v>
      </c>
    </row>
    <row r="1812" spans="1:9" x14ac:dyDescent="0.55000000000000004">
      <c r="A1812" s="47" t="str">
        <f t="shared" si="28"/>
        <v>n12</v>
      </c>
      <c r="B1812" s="47" t="s">
        <v>286</v>
      </c>
      <c r="C1812" s="47" t="s">
        <v>250</v>
      </c>
      <c r="D1812" s="47" t="s">
        <v>397</v>
      </c>
      <c r="E1812">
        <v>24.632361981898839</v>
      </c>
      <c r="F1812">
        <v>26.123443182041292</v>
      </c>
      <c r="G1812">
        <v>28.947327662748801</v>
      </c>
      <c r="H1812">
        <v>32.797789869061475</v>
      </c>
      <c r="I1812">
        <v>29.503896092134084</v>
      </c>
    </row>
    <row r="1813" spans="1:9" x14ac:dyDescent="0.55000000000000004">
      <c r="A1813" s="47" t="str">
        <f t="shared" si="28"/>
        <v>n12</v>
      </c>
      <c r="B1813" s="47" t="s">
        <v>286</v>
      </c>
      <c r="C1813" s="47" t="s">
        <v>251</v>
      </c>
      <c r="D1813" s="47" t="s">
        <v>396</v>
      </c>
      <c r="E1813">
        <v>25.913771142971346</v>
      </c>
      <c r="F1813">
        <v>24.036330385673473</v>
      </c>
      <c r="G1813">
        <v>26.810198038479179</v>
      </c>
      <c r="H1813">
        <v>31.703269501169778</v>
      </c>
      <c r="I1813">
        <v>30.75455091730446</v>
      </c>
    </row>
    <row r="1814" spans="1:9" x14ac:dyDescent="0.55000000000000004">
      <c r="A1814" s="47" t="str">
        <f t="shared" si="28"/>
        <v>n12</v>
      </c>
      <c r="B1814" s="47" t="s">
        <v>286</v>
      </c>
      <c r="C1814" s="47" t="s">
        <v>251</v>
      </c>
      <c r="D1814" s="47" t="s">
        <v>397</v>
      </c>
      <c r="E1814">
        <v>26.280271660494481</v>
      </c>
      <c r="F1814">
        <v>26.539063914224243</v>
      </c>
      <c r="G1814">
        <v>30.88826168183261</v>
      </c>
      <c r="H1814">
        <v>33.074349542670383</v>
      </c>
      <c r="I1814">
        <v>31.117596857828097</v>
      </c>
    </row>
    <row r="1815" spans="1:9" x14ac:dyDescent="0.55000000000000004">
      <c r="A1815" s="47" t="str">
        <f t="shared" si="28"/>
        <v>n12</v>
      </c>
      <c r="B1815" s="47" t="s">
        <v>286</v>
      </c>
      <c r="C1815" s="47" t="s">
        <v>252</v>
      </c>
      <c r="D1815" s="47" t="s">
        <v>396</v>
      </c>
      <c r="E1815">
        <v>27.151505945725908</v>
      </c>
      <c r="F1815">
        <v>24.901873936179591</v>
      </c>
      <c r="G1815">
        <v>27.716056932599724</v>
      </c>
      <c r="H1815">
        <v>32.592285540624744</v>
      </c>
      <c r="I1815">
        <v>31.297249196146208</v>
      </c>
    </row>
    <row r="1816" spans="1:9" x14ac:dyDescent="0.55000000000000004">
      <c r="A1816" s="47" t="str">
        <f t="shared" si="28"/>
        <v>n12</v>
      </c>
      <c r="B1816" s="47" t="s">
        <v>286</v>
      </c>
      <c r="C1816" s="47" t="s">
        <v>252</v>
      </c>
      <c r="D1816" s="47" t="s">
        <v>397</v>
      </c>
      <c r="E1816">
        <v>27.243509911351445</v>
      </c>
      <c r="F1816">
        <v>27.234376886207553</v>
      </c>
      <c r="G1816">
        <v>32.183998975752125</v>
      </c>
      <c r="H1816">
        <v>34.120152593367962</v>
      </c>
      <c r="I1816">
        <v>31.99741639147113</v>
      </c>
    </row>
    <row r="1817" spans="1:9" x14ac:dyDescent="0.55000000000000004">
      <c r="A1817" s="47" t="str">
        <f t="shared" si="28"/>
        <v>n12</v>
      </c>
      <c r="B1817" s="47" t="s">
        <v>286</v>
      </c>
      <c r="C1817" s="47" t="s">
        <v>253</v>
      </c>
      <c r="D1817" s="47" t="s">
        <v>396</v>
      </c>
      <c r="E1817">
        <v>25.23331981448171</v>
      </c>
      <c r="F1817">
        <v>24.117498610817197</v>
      </c>
      <c r="G1817">
        <v>26.59572041045039</v>
      </c>
      <c r="H1817">
        <v>32.384222531713277</v>
      </c>
      <c r="I1817">
        <v>29.460087946601774</v>
      </c>
    </row>
    <row r="1818" spans="1:9" x14ac:dyDescent="0.55000000000000004">
      <c r="A1818" s="47" t="str">
        <f t="shared" si="28"/>
        <v>n12</v>
      </c>
      <c r="B1818" s="47" t="s">
        <v>286</v>
      </c>
      <c r="C1818" s="47" t="s">
        <v>253</v>
      </c>
      <c r="D1818" s="47" t="s">
        <v>397</v>
      </c>
      <c r="E1818">
        <v>25.288928879685191</v>
      </c>
      <c r="F1818">
        <v>26.196440318938283</v>
      </c>
      <c r="G1818">
        <v>29.583878935255022</v>
      </c>
      <c r="H1818">
        <v>33.436265117750196</v>
      </c>
      <c r="I1818">
        <v>29.622453065578007</v>
      </c>
    </row>
    <row r="1819" spans="1:9" x14ac:dyDescent="0.55000000000000004">
      <c r="A1819" s="47" t="str">
        <f t="shared" si="28"/>
        <v>n12</v>
      </c>
      <c r="B1819" s="47" t="s">
        <v>287</v>
      </c>
      <c r="C1819" s="47" t="s">
        <v>250</v>
      </c>
      <c r="D1819" s="47" t="s">
        <v>396</v>
      </c>
      <c r="E1819">
        <v>25.07960394887666</v>
      </c>
      <c r="F1819">
        <v>23.814488055937641</v>
      </c>
      <c r="G1819">
        <v>26.185190449335167</v>
      </c>
      <c r="H1819">
        <v>32.076505204034845</v>
      </c>
      <c r="I1819">
        <v>29.635534433745988</v>
      </c>
    </row>
    <row r="1820" spans="1:9" x14ac:dyDescent="0.55000000000000004">
      <c r="A1820" s="47" t="str">
        <f t="shared" si="28"/>
        <v>n12</v>
      </c>
      <c r="B1820" s="47" t="s">
        <v>287</v>
      </c>
      <c r="C1820" s="47" t="s">
        <v>250</v>
      </c>
      <c r="D1820" s="47" t="s">
        <v>397</v>
      </c>
      <c r="E1820">
        <v>25.156354288680014</v>
      </c>
      <c r="F1820">
        <v>26.650919484563655</v>
      </c>
      <c r="G1820">
        <v>29.546366261309799</v>
      </c>
      <c r="H1820">
        <v>33.462200228106369</v>
      </c>
      <c r="I1820">
        <v>30.131455769906768</v>
      </c>
    </row>
    <row r="1821" spans="1:9" x14ac:dyDescent="0.55000000000000004">
      <c r="A1821" s="47" t="str">
        <f t="shared" si="28"/>
        <v>n12</v>
      </c>
      <c r="B1821" s="47" t="s">
        <v>287</v>
      </c>
      <c r="C1821" s="47" t="s">
        <v>251</v>
      </c>
      <c r="D1821" s="47" t="s">
        <v>396</v>
      </c>
      <c r="E1821">
        <v>26.431933921748431</v>
      </c>
      <c r="F1821">
        <v>24.516952510316369</v>
      </c>
      <c r="G1821">
        <v>27.346285458505271</v>
      </c>
      <c r="H1821">
        <v>32.337197080849762</v>
      </c>
      <c r="I1821">
        <v>31.369508249274034</v>
      </c>
    </row>
    <row r="1822" spans="1:9" x14ac:dyDescent="0.55000000000000004">
      <c r="A1822" s="47" t="str">
        <f t="shared" si="28"/>
        <v>n12</v>
      </c>
      <c r="B1822" s="47" t="s">
        <v>287</v>
      </c>
      <c r="C1822" s="47" t="s">
        <v>251</v>
      </c>
      <c r="D1822" s="47" t="s">
        <v>397</v>
      </c>
      <c r="E1822">
        <v>26.844274488766622</v>
      </c>
      <c r="F1822">
        <v>27.090257670793214</v>
      </c>
      <c r="G1822">
        <v>31.562028396148555</v>
      </c>
      <c r="H1822">
        <v>33.765490298028425</v>
      </c>
      <c r="I1822">
        <v>31.79233205104692</v>
      </c>
    </row>
    <row r="1823" spans="1:9" x14ac:dyDescent="0.55000000000000004">
      <c r="A1823" s="47" t="str">
        <f t="shared" si="28"/>
        <v>n12</v>
      </c>
      <c r="B1823" s="47" t="s">
        <v>287</v>
      </c>
      <c r="C1823" s="47" t="s">
        <v>252</v>
      </c>
      <c r="D1823" s="47" t="s">
        <v>396</v>
      </c>
      <c r="E1823">
        <v>27.694418040272044</v>
      </c>
      <c r="F1823">
        <v>25.399803169417694</v>
      </c>
      <c r="G1823">
        <v>28.270257592847315</v>
      </c>
      <c r="H1823">
        <v>33.243989576646797</v>
      </c>
      <c r="I1823">
        <v>31.923058134647714</v>
      </c>
    </row>
    <row r="1824" spans="1:9" x14ac:dyDescent="0.55000000000000004">
      <c r="A1824" s="47" t="str">
        <f t="shared" si="28"/>
        <v>n12</v>
      </c>
      <c r="B1824" s="47" t="s">
        <v>287</v>
      </c>
      <c r="C1824" s="47" t="s">
        <v>252</v>
      </c>
      <c r="D1824" s="47" t="s">
        <v>397</v>
      </c>
      <c r="E1824">
        <v>27.750307738531909</v>
      </c>
      <c r="F1824">
        <v>27.763662949335167</v>
      </c>
      <c r="G1824">
        <v>32.785227642005637</v>
      </c>
      <c r="H1824">
        <v>34.78675453734634</v>
      </c>
      <c r="I1824">
        <v>32.581785004694225</v>
      </c>
    </row>
    <row r="1825" spans="1:9" x14ac:dyDescent="0.55000000000000004">
      <c r="A1825" s="47" t="str">
        <f t="shared" si="28"/>
        <v>n12</v>
      </c>
      <c r="B1825" s="47" t="s">
        <v>287</v>
      </c>
      <c r="C1825" s="47" t="s">
        <v>253</v>
      </c>
      <c r="D1825" s="47" t="s">
        <v>396</v>
      </c>
      <c r="E1825">
        <v>25.73787652453003</v>
      </c>
      <c r="F1825">
        <v>24.59974374713434</v>
      </c>
      <c r="G1825">
        <v>27.127519210224669</v>
      </c>
      <c r="H1825">
        <v>33.031766211982273</v>
      </c>
      <c r="I1825">
        <v>30.04916164603393</v>
      </c>
    </row>
    <row r="1826" spans="1:9" x14ac:dyDescent="0.55000000000000004">
      <c r="A1826" s="47" t="str">
        <f t="shared" si="28"/>
        <v>n12</v>
      </c>
      <c r="B1826" s="47" t="s">
        <v>287</v>
      </c>
      <c r="C1826" s="47" t="s">
        <v>253</v>
      </c>
      <c r="D1826" s="47" t="s">
        <v>397</v>
      </c>
      <c r="E1826">
        <v>25.756494239809172</v>
      </c>
      <c r="F1826">
        <v>26.696647609386254</v>
      </c>
      <c r="G1826">
        <v>30.131929698172531</v>
      </c>
      <c r="H1826">
        <v>34.080106397131061</v>
      </c>
      <c r="I1826">
        <v>30.179486697342849</v>
      </c>
    </row>
    <row r="1827" spans="1:9" x14ac:dyDescent="0.55000000000000004">
      <c r="A1827" s="47" t="str">
        <f t="shared" si="28"/>
        <v>n12</v>
      </c>
      <c r="B1827" s="47" t="s">
        <v>288</v>
      </c>
      <c r="C1827" s="47" t="s">
        <v>250</v>
      </c>
      <c r="D1827" s="47" t="s">
        <v>396</v>
      </c>
      <c r="E1827">
        <v>25.608664419990831</v>
      </c>
      <c r="F1827">
        <v>24.316860593235283</v>
      </c>
      <c r="G1827">
        <v>26.737573542129581</v>
      </c>
      <c r="H1827">
        <v>32.753167044051779</v>
      </c>
      <c r="I1827">
        <v>30.260703389412051</v>
      </c>
    </row>
    <row r="1828" spans="1:9" x14ac:dyDescent="0.55000000000000004">
      <c r="A1828" s="47" t="str">
        <f t="shared" si="28"/>
        <v>n12</v>
      </c>
      <c r="B1828" s="47" t="s">
        <v>288</v>
      </c>
      <c r="C1828" s="47" t="s">
        <v>250</v>
      </c>
      <c r="D1828" s="47" t="s">
        <v>397</v>
      </c>
      <c r="E1828">
        <v>25.718670474102289</v>
      </c>
      <c r="F1828">
        <v>27.226940676118925</v>
      </c>
      <c r="G1828">
        <v>30.218864486932596</v>
      </c>
      <c r="H1828">
        <v>34.172420686974135</v>
      </c>
      <c r="I1828">
        <v>30.801170133907057</v>
      </c>
    </row>
    <row r="1829" spans="1:9" x14ac:dyDescent="0.55000000000000004">
      <c r="A1829" s="47" t="str">
        <f t="shared" si="28"/>
        <v>n12</v>
      </c>
      <c r="B1829" s="47" t="s">
        <v>288</v>
      </c>
      <c r="C1829" s="47" t="s">
        <v>251</v>
      </c>
      <c r="D1829" s="47" t="s">
        <v>396</v>
      </c>
      <c r="E1829">
        <v>26.989522129345509</v>
      </c>
      <c r="F1829">
        <v>25.034143709660352</v>
      </c>
      <c r="G1829">
        <v>27.923162138750747</v>
      </c>
      <c r="H1829">
        <v>33.019358280722791</v>
      </c>
      <c r="I1829">
        <v>32.031255813023897</v>
      </c>
    </row>
    <row r="1830" spans="1:9" x14ac:dyDescent="0.55000000000000004">
      <c r="A1830" s="47" t="str">
        <f t="shared" si="28"/>
        <v>n12</v>
      </c>
      <c r="B1830" s="47" t="s">
        <v>288</v>
      </c>
      <c r="C1830" s="47" t="s">
        <v>251</v>
      </c>
      <c r="D1830" s="47" t="s">
        <v>397</v>
      </c>
      <c r="E1830">
        <v>27.452169366204636</v>
      </c>
      <c r="F1830">
        <v>27.690845715091875</v>
      </c>
      <c r="G1830">
        <v>32.268504911085252</v>
      </c>
      <c r="H1830">
        <v>34.502206199461547</v>
      </c>
      <c r="I1830">
        <v>32.505876430242537</v>
      </c>
    </row>
    <row r="1831" spans="1:9" x14ac:dyDescent="0.55000000000000004">
      <c r="A1831" s="47" t="str">
        <f t="shared" si="28"/>
        <v>n12</v>
      </c>
      <c r="B1831" s="47" t="s">
        <v>288</v>
      </c>
      <c r="C1831" s="47" t="s">
        <v>252</v>
      </c>
      <c r="D1831" s="47" t="s">
        <v>396</v>
      </c>
      <c r="E1831">
        <v>28.278638663751039</v>
      </c>
      <c r="F1831">
        <v>25.935618322576094</v>
      </c>
      <c r="G1831">
        <v>28.866625694635488</v>
      </c>
      <c r="H1831">
        <v>33.945279789322704</v>
      </c>
      <c r="I1831">
        <v>32.596482970643905</v>
      </c>
    </row>
    <row r="1832" spans="1:9" x14ac:dyDescent="0.55000000000000004">
      <c r="A1832" s="47" t="str">
        <f t="shared" si="28"/>
        <v>n12</v>
      </c>
      <c r="B1832" s="47" t="s">
        <v>288</v>
      </c>
      <c r="C1832" s="47" t="s">
        <v>252</v>
      </c>
      <c r="D1832" s="47" t="s">
        <v>397</v>
      </c>
      <c r="E1832">
        <v>28.306362563162043</v>
      </c>
      <c r="F1832">
        <v>28.334186702843237</v>
      </c>
      <c r="G1832">
        <v>33.440724228265083</v>
      </c>
      <c r="H1832">
        <v>35.51313572273363</v>
      </c>
      <c r="I1832">
        <v>33.222553839503</v>
      </c>
    </row>
    <row r="1833" spans="1:9" x14ac:dyDescent="0.55000000000000004">
      <c r="A1833" s="47" t="str">
        <f t="shared" si="28"/>
        <v>n12</v>
      </c>
      <c r="B1833" s="47" t="s">
        <v>288</v>
      </c>
      <c r="C1833" s="47" t="s">
        <v>253</v>
      </c>
      <c r="D1833" s="47" t="s">
        <v>396</v>
      </c>
      <c r="E1833">
        <v>26.280823419038548</v>
      </c>
      <c r="F1833">
        <v>25.118681448171266</v>
      </c>
      <c r="G1833">
        <v>27.699780962155682</v>
      </c>
      <c r="H1833">
        <v>33.728579520097817</v>
      </c>
      <c r="I1833">
        <v>30.68305617042288</v>
      </c>
    </row>
    <row r="1834" spans="1:9" x14ac:dyDescent="0.55000000000000004">
      <c r="A1834" s="47" t="str">
        <f t="shared" si="28"/>
        <v>n12</v>
      </c>
      <c r="B1834" s="47" t="s">
        <v>288</v>
      </c>
      <c r="C1834" s="47" t="s">
        <v>253</v>
      </c>
      <c r="D1834" s="47" t="s">
        <v>397</v>
      </c>
      <c r="E1834">
        <v>26.259156591273619</v>
      </c>
      <c r="F1834">
        <v>27.242787703090123</v>
      </c>
      <c r="G1834">
        <v>30.726590306493136</v>
      </c>
      <c r="H1834">
        <v>34.782168743040543</v>
      </c>
      <c r="I1834">
        <v>30.785518788739914</v>
      </c>
    </row>
    <row r="1835" spans="1:9" x14ac:dyDescent="0.55000000000000004">
      <c r="A1835" s="47" t="str">
        <f t="shared" si="28"/>
        <v>n12</v>
      </c>
      <c r="B1835" s="47" t="s">
        <v>289</v>
      </c>
      <c r="C1835" s="47" t="s">
        <v>250</v>
      </c>
      <c r="D1835" s="47" t="s">
        <v>396</v>
      </c>
      <c r="E1835">
        <v>26.159101071756076</v>
      </c>
      <c r="F1835">
        <v>24.839531010827777</v>
      </c>
      <c r="G1835">
        <v>27.312275143723767</v>
      </c>
      <c r="H1835">
        <v>33.457168756392619</v>
      </c>
      <c r="I1835">
        <v>30.911131696822203</v>
      </c>
    </row>
    <row r="1836" spans="1:9" x14ac:dyDescent="0.55000000000000004">
      <c r="A1836" s="47" t="str">
        <f t="shared" si="28"/>
        <v>n12</v>
      </c>
      <c r="B1836" s="47" t="s">
        <v>289</v>
      </c>
      <c r="C1836" s="47" t="s">
        <v>250</v>
      </c>
      <c r="D1836" s="47" t="s">
        <v>397</v>
      </c>
      <c r="E1836">
        <v>26.295601395452962</v>
      </c>
      <c r="F1836">
        <v>27.804055278909345</v>
      </c>
      <c r="G1836">
        <v>30.900715744071768</v>
      </c>
      <c r="H1836">
        <v>34.911889489746336</v>
      </c>
      <c r="I1836">
        <v>31.493789621811526</v>
      </c>
    </row>
    <row r="1837" spans="1:9" x14ac:dyDescent="0.55000000000000004">
      <c r="A1837" s="47" t="str">
        <f t="shared" si="28"/>
        <v>n12</v>
      </c>
      <c r="B1837" s="47" t="s">
        <v>289</v>
      </c>
      <c r="C1837" s="47" t="s">
        <v>251</v>
      </c>
      <c r="D1837" s="47" t="s">
        <v>396</v>
      </c>
      <c r="E1837">
        <v>27.569639153411163</v>
      </c>
      <c r="F1837">
        <v>25.572231523119246</v>
      </c>
      <c r="G1837">
        <v>28.523346967693012</v>
      </c>
      <c r="H1837">
        <v>33.729081549277559</v>
      </c>
      <c r="I1837">
        <v>32.719740652076794</v>
      </c>
    </row>
    <row r="1838" spans="1:9" x14ac:dyDescent="0.55000000000000004">
      <c r="A1838" s="47" t="str">
        <f t="shared" si="28"/>
        <v>n12</v>
      </c>
      <c r="B1838" s="47" t="s">
        <v>289</v>
      </c>
      <c r="C1838" s="47" t="s">
        <v>251</v>
      </c>
      <c r="D1838" s="47" t="s">
        <v>397</v>
      </c>
      <c r="E1838">
        <v>28.078282304341691</v>
      </c>
      <c r="F1838">
        <v>28.314082394279261</v>
      </c>
      <c r="G1838">
        <v>33.004976104292311</v>
      </c>
      <c r="H1838">
        <v>35.273936620463445</v>
      </c>
      <c r="I1838">
        <v>33.245494636076131</v>
      </c>
    </row>
    <row r="1839" spans="1:9" x14ac:dyDescent="0.55000000000000004">
      <c r="A1839" s="47" t="str">
        <f t="shared" si="28"/>
        <v>n12</v>
      </c>
      <c r="B1839" s="47" t="s">
        <v>289</v>
      </c>
      <c r="C1839" s="47" t="s">
        <v>252</v>
      </c>
      <c r="D1839" s="47" t="s">
        <v>396</v>
      </c>
      <c r="E1839">
        <v>28.886464160905959</v>
      </c>
      <c r="F1839">
        <v>26.493082572831803</v>
      </c>
      <c r="G1839">
        <v>29.487089477303989</v>
      </c>
      <c r="H1839">
        <v>34.674904960086529</v>
      </c>
      <c r="I1839">
        <v>33.297116890922766</v>
      </c>
    </row>
    <row r="1840" spans="1:9" x14ac:dyDescent="0.55000000000000004">
      <c r="A1840" s="47" t="str">
        <f t="shared" si="28"/>
        <v>n12</v>
      </c>
      <c r="B1840" s="47" t="s">
        <v>289</v>
      </c>
      <c r="C1840" s="47" t="s">
        <v>252</v>
      </c>
      <c r="D1840" s="47" t="s">
        <v>397</v>
      </c>
      <c r="E1840">
        <v>28.879716993855528</v>
      </c>
      <c r="F1840">
        <v>28.92412476898388</v>
      </c>
      <c r="G1840">
        <v>34.141929524804631</v>
      </c>
      <c r="H1840">
        <v>36.288989843142488</v>
      </c>
      <c r="I1840">
        <v>33.918289803716071</v>
      </c>
    </row>
    <row r="1841" spans="1:9" x14ac:dyDescent="0.55000000000000004">
      <c r="A1841" s="47" t="str">
        <f t="shared" si="28"/>
        <v>n12</v>
      </c>
      <c r="B1841" s="47" t="s">
        <v>289</v>
      </c>
      <c r="C1841" s="47" t="s">
        <v>253</v>
      </c>
      <c r="D1841" s="47" t="s">
        <v>396</v>
      </c>
      <c r="E1841">
        <v>26.806680418203413</v>
      </c>
      <c r="F1841">
        <v>25.732612903931805</v>
      </c>
      <c r="G1841">
        <v>28.316814376029747</v>
      </c>
      <c r="H1841">
        <v>34.396875708856712</v>
      </c>
      <c r="I1841">
        <v>31.274001617364753</v>
      </c>
    </row>
    <row r="1842" spans="1:9" x14ac:dyDescent="0.55000000000000004">
      <c r="A1842" s="47" t="str">
        <f t="shared" si="28"/>
        <v>n12</v>
      </c>
      <c r="B1842" s="47" t="s">
        <v>289</v>
      </c>
      <c r="C1842" s="47" t="s">
        <v>253</v>
      </c>
      <c r="D1842" s="47" t="s">
        <v>397</v>
      </c>
      <c r="E1842">
        <v>26.815832230275454</v>
      </c>
      <c r="F1842">
        <v>27.828711196346063</v>
      </c>
      <c r="G1842">
        <v>31.358913963072688</v>
      </c>
      <c r="H1842">
        <v>35.51300027392751</v>
      </c>
      <c r="I1842">
        <v>31.424426188292831</v>
      </c>
    </row>
    <row r="1843" spans="1:9" x14ac:dyDescent="0.55000000000000004">
      <c r="A1843" s="47" t="str">
        <f t="shared" si="28"/>
        <v>n12</v>
      </c>
      <c r="B1843" s="47" t="s">
        <v>290</v>
      </c>
      <c r="C1843" s="47" t="s">
        <v>250</v>
      </c>
      <c r="D1843" s="47" t="s">
        <v>396</v>
      </c>
      <c r="E1843">
        <v>26.764934968154456</v>
      </c>
      <c r="F1843">
        <v>25.385645258805653</v>
      </c>
      <c r="G1843">
        <v>27.933266809420523</v>
      </c>
      <c r="H1843">
        <v>34.192854284526035</v>
      </c>
      <c r="I1843">
        <v>31.613792063254134</v>
      </c>
    </row>
    <row r="1844" spans="1:9" x14ac:dyDescent="0.55000000000000004">
      <c r="A1844" s="47" t="str">
        <f t="shared" si="28"/>
        <v>n12</v>
      </c>
      <c r="B1844" s="47" t="s">
        <v>290</v>
      </c>
      <c r="C1844" s="47" t="s">
        <v>250</v>
      </c>
      <c r="D1844" s="47" t="s">
        <v>397</v>
      </c>
      <c r="E1844">
        <v>26.865346292808521</v>
      </c>
      <c r="F1844">
        <v>28.34711800479667</v>
      </c>
      <c r="G1844">
        <v>31.496141191831548</v>
      </c>
      <c r="H1844">
        <v>35.635234415876042</v>
      </c>
      <c r="I1844">
        <v>32.158271937125996</v>
      </c>
    </row>
    <row r="1845" spans="1:9" x14ac:dyDescent="0.55000000000000004">
      <c r="A1845" s="47" t="str">
        <f t="shared" si="28"/>
        <v>n12</v>
      </c>
      <c r="B1845" s="47" t="s">
        <v>290</v>
      </c>
      <c r="C1845" s="47" t="s">
        <v>251</v>
      </c>
      <c r="D1845" s="47" t="s">
        <v>396</v>
      </c>
      <c r="E1845">
        <v>28.172284993945375</v>
      </c>
      <c r="F1845">
        <v>26.131215950693047</v>
      </c>
      <c r="G1845">
        <v>29.146839945332061</v>
      </c>
      <c r="H1845">
        <v>34.466366886514066</v>
      </c>
      <c r="I1845">
        <v>33.434962766432704</v>
      </c>
    </row>
    <row r="1846" spans="1:9" x14ac:dyDescent="0.55000000000000004">
      <c r="A1846" s="47" t="str">
        <f t="shared" si="28"/>
        <v>n12</v>
      </c>
      <c r="B1846" s="47" t="s">
        <v>290</v>
      </c>
      <c r="C1846" s="47" t="s">
        <v>251</v>
      </c>
      <c r="D1846" s="47" t="s">
        <v>397</v>
      </c>
      <c r="E1846">
        <v>28.739078062638875</v>
      </c>
      <c r="F1846">
        <v>29.008036341833314</v>
      </c>
      <c r="G1846">
        <v>33.85463367728282</v>
      </c>
      <c r="H1846">
        <v>36.097383249979423</v>
      </c>
      <c r="I1846">
        <v>34.033016644446789</v>
      </c>
    </row>
    <row r="1847" spans="1:9" x14ac:dyDescent="0.55000000000000004">
      <c r="A1847" s="47" t="str">
        <f t="shared" si="28"/>
        <v>n12</v>
      </c>
      <c r="B1847" s="47" t="s">
        <v>290</v>
      </c>
      <c r="C1847" s="47" t="s">
        <v>252</v>
      </c>
      <c r="D1847" s="47" t="s">
        <v>396</v>
      </c>
      <c r="E1847">
        <v>29.48449263970975</v>
      </c>
      <c r="F1847">
        <v>27.056868283653529</v>
      </c>
      <c r="G1847">
        <v>30.121680968075939</v>
      </c>
      <c r="H1847">
        <v>35.473955844388684</v>
      </c>
      <c r="I1847">
        <v>34.006905119555668</v>
      </c>
    </row>
    <row r="1848" spans="1:9" x14ac:dyDescent="0.55000000000000004">
      <c r="A1848" s="47" t="str">
        <f t="shared" si="28"/>
        <v>n12</v>
      </c>
      <c r="B1848" s="47" t="s">
        <v>290</v>
      </c>
      <c r="C1848" s="47" t="s">
        <v>252</v>
      </c>
      <c r="D1848" s="47" t="s">
        <v>397</v>
      </c>
      <c r="E1848">
        <v>29.511684445737664</v>
      </c>
      <c r="F1848">
        <v>29.563858518322576</v>
      </c>
      <c r="G1848">
        <v>34.89334653094911</v>
      </c>
      <c r="H1848">
        <v>37.093334557895112</v>
      </c>
      <c r="I1848">
        <v>34.659728861613701</v>
      </c>
    </row>
    <row r="1849" spans="1:9" x14ac:dyDescent="0.55000000000000004">
      <c r="A1849" s="47" t="str">
        <f t="shared" si="28"/>
        <v>n12</v>
      </c>
      <c r="B1849" s="47" t="s">
        <v>290</v>
      </c>
      <c r="C1849" s="47" t="s">
        <v>253</v>
      </c>
      <c r="D1849" s="47" t="s">
        <v>396</v>
      </c>
      <c r="E1849">
        <v>27.291566456749351</v>
      </c>
      <c r="F1849">
        <v>26.260599235530634</v>
      </c>
      <c r="G1849">
        <v>28.880780225725672</v>
      </c>
      <c r="H1849">
        <v>35.084381198680575</v>
      </c>
      <c r="I1849">
        <v>31.892092000762499</v>
      </c>
    </row>
    <row r="1850" spans="1:9" x14ac:dyDescent="0.55000000000000004">
      <c r="A1850" s="47" t="str">
        <f t="shared" si="28"/>
        <v>n12</v>
      </c>
      <c r="B1850" s="47" t="s">
        <v>290</v>
      </c>
      <c r="C1850" s="47" t="s">
        <v>253</v>
      </c>
      <c r="D1850" s="47" t="s">
        <v>397</v>
      </c>
      <c r="E1850">
        <v>27.402000575247769</v>
      </c>
      <c r="F1850">
        <v>28.43702010298734</v>
      </c>
      <c r="G1850">
        <v>32.044389712623001</v>
      </c>
      <c r="H1850">
        <v>36.289280361631327</v>
      </c>
      <c r="I1850">
        <v>32.111333972184006</v>
      </c>
    </row>
    <row r="1851" spans="1:9" x14ac:dyDescent="0.55000000000000004">
      <c r="A1851" s="47" t="str">
        <f t="shared" si="28"/>
        <v>n12</v>
      </c>
      <c r="B1851" s="47" t="s">
        <v>291</v>
      </c>
      <c r="C1851" s="47" t="s">
        <v>250</v>
      </c>
      <c r="D1851" s="47" t="s">
        <v>396</v>
      </c>
      <c r="E1851">
        <v>27.278796227275578</v>
      </c>
      <c r="F1851">
        <v>25.880369456788817</v>
      </c>
      <c r="G1851">
        <v>28.505670717017011</v>
      </c>
      <c r="H1851">
        <v>34.847031812771135</v>
      </c>
      <c r="I1851">
        <v>32.254524341486501</v>
      </c>
    </row>
    <row r="1852" spans="1:9" x14ac:dyDescent="0.55000000000000004">
      <c r="A1852" s="47" t="str">
        <f t="shared" si="28"/>
        <v>n12</v>
      </c>
      <c r="B1852" s="47" t="s">
        <v>291</v>
      </c>
      <c r="C1852" s="47" t="s">
        <v>250</v>
      </c>
      <c r="D1852" s="47" t="s">
        <v>397</v>
      </c>
      <c r="E1852">
        <v>27.402438381829079</v>
      </c>
      <c r="F1852">
        <v>28.913833678623075</v>
      </c>
      <c r="G1852">
        <v>32.125812147285998</v>
      </c>
      <c r="H1852">
        <v>36.347654136305387</v>
      </c>
      <c r="I1852">
        <v>32.801180212558336</v>
      </c>
    </row>
    <row r="1853" spans="1:9" x14ac:dyDescent="0.55000000000000004">
      <c r="A1853" s="47" t="str">
        <f t="shared" si="28"/>
        <v>n12</v>
      </c>
      <c r="B1853" s="47" t="s">
        <v>291</v>
      </c>
      <c r="C1853" s="47" t="s">
        <v>251</v>
      </c>
      <c r="D1853" s="47" t="s">
        <v>396</v>
      </c>
      <c r="E1853">
        <v>28.854242565748478</v>
      </c>
      <c r="F1853">
        <v>26.740657535357812</v>
      </c>
      <c r="G1853">
        <v>29.821386140796385</v>
      </c>
      <c r="H1853">
        <v>35.179658786842069</v>
      </c>
      <c r="I1853">
        <v>34.193043589155764</v>
      </c>
    </row>
    <row r="1854" spans="1:9" x14ac:dyDescent="0.55000000000000004">
      <c r="A1854" s="47" t="str">
        <f t="shared" si="28"/>
        <v>n12</v>
      </c>
      <c r="B1854" s="47" t="s">
        <v>291</v>
      </c>
      <c r="C1854" s="47" t="s">
        <v>251</v>
      </c>
      <c r="D1854" s="47" t="s">
        <v>397</v>
      </c>
      <c r="E1854">
        <v>29.313629803195425</v>
      </c>
      <c r="F1854">
        <v>29.587965097167853</v>
      </c>
      <c r="G1854">
        <v>34.531455622050572</v>
      </c>
      <c r="H1854">
        <v>36.819042251378463</v>
      </c>
      <c r="I1854">
        <v>34.713404822064682</v>
      </c>
    </row>
    <row r="1855" spans="1:9" x14ac:dyDescent="0.55000000000000004">
      <c r="A1855" s="47" t="str">
        <f t="shared" si="28"/>
        <v>n12</v>
      </c>
      <c r="B1855" s="47" t="s">
        <v>291</v>
      </c>
      <c r="C1855" s="47" t="s">
        <v>252</v>
      </c>
      <c r="D1855" s="47" t="s">
        <v>396</v>
      </c>
      <c r="E1855">
        <v>30.0855729158794</v>
      </c>
      <c r="F1855">
        <v>27.632787109955608</v>
      </c>
      <c r="G1855">
        <v>30.734631923769719</v>
      </c>
      <c r="H1855">
        <v>36.249752180125391</v>
      </c>
      <c r="I1855">
        <v>34.660118427587243</v>
      </c>
    </row>
    <row r="1856" spans="1:9" x14ac:dyDescent="0.55000000000000004">
      <c r="A1856" s="47" t="str">
        <f t="shared" si="28"/>
        <v>n12</v>
      </c>
      <c r="B1856" s="47" t="s">
        <v>291</v>
      </c>
      <c r="C1856" s="47" t="s">
        <v>252</v>
      </c>
      <c r="D1856" s="47" t="s">
        <v>397</v>
      </c>
      <c r="E1856">
        <v>30.101682135576482</v>
      </c>
      <c r="F1856">
        <v>30.1548992723874</v>
      </c>
      <c r="G1856">
        <v>35.590934426409902</v>
      </c>
      <c r="H1856">
        <v>37.834904621027754</v>
      </c>
      <c r="I1856">
        <v>35.352646271881873</v>
      </c>
    </row>
    <row r="1857" spans="1:9" x14ac:dyDescent="0.55000000000000004">
      <c r="A1857" s="47" t="str">
        <f t="shared" si="28"/>
        <v>n12</v>
      </c>
      <c r="B1857" s="47" t="s">
        <v>291</v>
      </c>
      <c r="C1857" s="47" t="s">
        <v>253</v>
      </c>
      <c r="D1857" s="47" t="s">
        <v>396</v>
      </c>
      <c r="E1857">
        <v>27.765143052175553</v>
      </c>
      <c r="F1857">
        <v>26.730643558000917</v>
      </c>
      <c r="G1857">
        <v>29.400822934610098</v>
      </c>
      <c r="H1857">
        <v>35.738851998612731</v>
      </c>
      <c r="I1857">
        <v>32.469288391587021</v>
      </c>
    </row>
    <row r="1858" spans="1:9" x14ac:dyDescent="0.55000000000000004">
      <c r="A1858" s="47" t="str">
        <f t="shared" si="28"/>
        <v>n12</v>
      </c>
      <c r="B1858" s="47" t="s">
        <v>291</v>
      </c>
      <c r="C1858" s="47" t="s">
        <v>253</v>
      </c>
      <c r="D1858" s="47" t="s">
        <v>397</v>
      </c>
      <c r="E1858">
        <v>27.93523193356544</v>
      </c>
      <c r="F1858">
        <v>28.959346183875727</v>
      </c>
      <c r="G1858">
        <v>32.62626713731477</v>
      </c>
      <c r="H1858">
        <v>36.990565107076932</v>
      </c>
      <c r="I1858">
        <v>32.739091282202438</v>
      </c>
    </row>
    <row r="1859" spans="1:9" x14ac:dyDescent="0.55000000000000004">
      <c r="A1859" s="47" t="str">
        <f t="shared" si="28"/>
        <v>n12</v>
      </c>
      <c r="B1859" s="47" t="s">
        <v>292</v>
      </c>
      <c r="C1859" s="47" t="s">
        <v>250</v>
      </c>
      <c r="D1859" s="47" t="s">
        <v>396</v>
      </c>
      <c r="E1859">
        <v>27.855641764099033</v>
      </c>
      <c r="F1859">
        <v>26.409397511286279</v>
      </c>
      <c r="G1859">
        <v>29.085241156579549</v>
      </c>
      <c r="H1859">
        <v>35.531702278418507</v>
      </c>
      <c r="I1859">
        <v>32.950362152447127</v>
      </c>
    </row>
    <row r="1860" spans="1:9" x14ac:dyDescent="0.55000000000000004">
      <c r="A1860" s="47" t="str">
        <f t="shared" si="28"/>
        <v>n12</v>
      </c>
      <c r="B1860" s="47" t="s">
        <v>292</v>
      </c>
      <c r="C1860" s="47" t="s">
        <v>250</v>
      </c>
      <c r="D1860" s="47" t="s">
        <v>397</v>
      </c>
      <c r="E1860">
        <v>27.942344285363685</v>
      </c>
      <c r="F1860">
        <v>29.477977844746</v>
      </c>
      <c r="G1860">
        <v>32.759037102952071</v>
      </c>
      <c r="H1860">
        <v>37.054994726415387</v>
      </c>
      <c r="I1860">
        <v>33.455666904873873</v>
      </c>
    </row>
    <row r="1861" spans="1:9" x14ac:dyDescent="0.55000000000000004">
      <c r="A1861" s="47" t="str">
        <f t="shared" ref="A1861:A1922" si="29">A1860</f>
        <v>n12</v>
      </c>
      <c r="B1861" s="47" t="s">
        <v>292</v>
      </c>
      <c r="C1861" s="47" t="s">
        <v>251</v>
      </c>
      <c r="D1861" s="47" t="s">
        <v>396</v>
      </c>
      <c r="E1861">
        <v>29.496444934692391</v>
      </c>
      <c r="F1861">
        <v>27.3112334113674</v>
      </c>
      <c r="G1861">
        <v>30.471111763129116</v>
      </c>
      <c r="H1861">
        <v>35.887995135141495</v>
      </c>
      <c r="I1861">
        <v>34.932828775614567</v>
      </c>
    </row>
    <row r="1862" spans="1:9" x14ac:dyDescent="0.55000000000000004">
      <c r="A1862" s="47" t="str">
        <f t="shared" si="29"/>
        <v>n12</v>
      </c>
      <c r="B1862" s="47" t="s">
        <v>292</v>
      </c>
      <c r="C1862" s="47" t="s">
        <v>251</v>
      </c>
      <c r="D1862" s="47" t="s">
        <v>397</v>
      </c>
      <c r="E1862">
        <v>29.893927061157548</v>
      </c>
      <c r="F1862">
        <v>30.173693140055729</v>
      </c>
      <c r="G1862">
        <v>35.215045786266003</v>
      </c>
      <c r="H1862">
        <v>37.54791784279147</v>
      </c>
      <c r="I1862">
        <v>35.400596881458753</v>
      </c>
    </row>
    <row r="1863" spans="1:9" x14ac:dyDescent="0.55000000000000004">
      <c r="A1863" s="47" t="str">
        <f t="shared" si="29"/>
        <v>n12</v>
      </c>
      <c r="B1863" s="47" t="s">
        <v>292</v>
      </c>
      <c r="C1863" s="47" t="s">
        <v>252</v>
      </c>
      <c r="D1863" s="47" t="s">
        <v>396</v>
      </c>
      <c r="E1863">
        <v>30.683088182026594</v>
      </c>
      <c r="F1863">
        <v>28.188268216326314</v>
      </c>
      <c r="G1863">
        <v>31.34836540128029</v>
      </c>
      <c r="H1863">
        <v>37.014580828601325</v>
      </c>
      <c r="I1863">
        <v>35.327701113638767</v>
      </c>
    </row>
    <row r="1864" spans="1:9" x14ac:dyDescent="0.55000000000000004">
      <c r="A1864" s="47" t="str">
        <f t="shared" si="29"/>
        <v>n12</v>
      </c>
      <c r="B1864" s="47" t="s">
        <v>292</v>
      </c>
      <c r="C1864" s="47" t="s">
        <v>252</v>
      </c>
      <c r="D1864" s="47" t="s">
        <v>397</v>
      </c>
      <c r="E1864">
        <v>30.694370248827283</v>
      </c>
      <c r="F1864">
        <v>30.705447376606664</v>
      </c>
      <c r="G1864">
        <v>36.212840388505114</v>
      </c>
      <c r="H1864">
        <v>38.572909358361336</v>
      </c>
      <c r="I1864">
        <v>36.023949597758197</v>
      </c>
    </row>
    <row r="1865" spans="1:9" x14ac:dyDescent="0.55000000000000004">
      <c r="A1865" s="47" t="str">
        <f t="shared" si="29"/>
        <v>n12</v>
      </c>
      <c r="B1865" s="47" t="s">
        <v>292</v>
      </c>
      <c r="C1865" s="47" t="s">
        <v>253</v>
      </c>
      <c r="D1865" s="47" t="s">
        <v>396</v>
      </c>
      <c r="E1865">
        <v>28.31478622118177</v>
      </c>
      <c r="F1865">
        <v>27.259807611187529</v>
      </c>
      <c r="G1865">
        <v>29.98284628161041</v>
      </c>
      <c r="H1865">
        <v>36.446343972713052</v>
      </c>
      <c r="I1865">
        <v>33.112055566724273</v>
      </c>
    </row>
    <row r="1866" spans="1:9" x14ac:dyDescent="0.55000000000000004">
      <c r="A1866" s="47" t="str">
        <f t="shared" si="29"/>
        <v>n12</v>
      </c>
      <c r="B1866" s="47" t="s">
        <v>292</v>
      </c>
      <c r="C1866" s="47" t="s">
        <v>253</v>
      </c>
      <c r="D1866" s="47" t="s">
        <v>397</v>
      </c>
      <c r="E1866">
        <v>28.453513728747943</v>
      </c>
      <c r="F1866">
        <v>29.563447258340013</v>
      </c>
      <c r="G1866">
        <v>33.297701605418425</v>
      </c>
      <c r="H1866">
        <v>37.719230654747207</v>
      </c>
      <c r="I1866">
        <v>33.372897784806511</v>
      </c>
    </row>
    <row r="1867" spans="1:9" x14ac:dyDescent="0.55000000000000004">
      <c r="A1867" s="47" t="str">
        <f t="shared" si="29"/>
        <v>n12</v>
      </c>
      <c r="B1867" s="47" t="s">
        <v>293</v>
      </c>
      <c r="C1867" s="47" t="s">
        <v>250</v>
      </c>
      <c r="D1867" s="47" t="s">
        <v>396</v>
      </c>
      <c r="E1867">
        <v>28.589107634112793</v>
      </c>
      <c r="F1867">
        <v>27.104782377526188</v>
      </c>
      <c r="G1867">
        <v>29.851083562585966</v>
      </c>
      <c r="H1867">
        <v>36.467286213099143</v>
      </c>
      <c r="I1867">
        <v>33.817976916022999</v>
      </c>
    </row>
    <row r="1868" spans="1:9" x14ac:dyDescent="0.55000000000000004">
      <c r="A1868" s="47" t="str">
        <f t="shared" si="29"/>
        <v>n12</v>
      </c>
      <c r="B1868" s="47" t="s">
        <v>293</v>
      </c>
      <c r="C1868" s="47" t="s">
        <v>250</v>
      </c>
      <c r="D1868" s="47" t="s">
        <v>397</v>
      </c>
      <c r="E1868">
        <v>28.699543351967456</v>
      </c>
      <c r="F1868">
        <v>30.195279989771809</v>
      </c>
      <c r="G1868">
        <v>33.552714916234613</v>
      </c>
      <c r="H1868">
        <v>37.991777978814703</v>
      </c>
      <c r="I1868">
        <v>34.3448691267238</v>
      </c>
    </row>
    <row r="1869" spans="1:9" x14ac:dyDescent="0.55000000000000004">
      <c r="A1869" s="47" t="str">
        <f t="shared" si="29"/>
        <v>n12</v>
      </c>
      <c r="B1869" s="47" t="s">
        <v>293</v>
      </c>
      <c r="C1869" s="47" t="s">
        <v>251</v>
      </c>
      <c r="D1869" s="47" t="s">
        <v>396</v>
      </c>
      <c r="E1869">
        <v>30.273114732127112</v>
      </c>
      <c r="F1869">
        <v>28.030364485239659</v>
      </c>
      <c r="G1869">
        <v>31.273445476669139</v>
      </c>
      <c r="H1869">
        <v>36.832960603816176</v>
      </c>
      <c r="I1869">
        <v>35.852643794307482</v>
      </c>
    </row>
    <row r="1870" spans="1:9" x14ac:dyDescent="0.55000000000000004">
      <c r="A1870" s="47" t="str">
        <f t="shared" si="29"/>
        <v>n12</v>
      </c>
      <c r="B1870" s="47" t="s">
        <v>293</v>
      </c>
      <c r="C1870" s="47" t="s">
        <v>251</v>
      </c>
      <c r="D1870" s="47" t="s">
        <v>397</v>
      </c>
      <c r="E1870">
        <v>30.698298553944909</v>
      </c>
      <c r="F1870">
        <v>31.028686530525874</v>
      </c>
      <c r="G1870">
        <v>36.283257830917364</v>
      </c>
      <c r="H1870">
        <v>38.598146418368422</v>
      </c>
      <c r="I1870">
        <v>36.374819504108913</v>
      </c>
    </row>
    <row r="1871" spans="1:9" x14ac:dyDescent="0.55000000000000004">
      <c r="A1871" s="47" t="str">
        <f t="shared" si="29"/>
        <v>n12</v>
      </c>
      <c r="B1871" s="47" t="s">
        <v>293</v>
      </c>
      <c r="C1871" s="47" t="s">
        <v>252</v>
      </c>
      <c r="D1871" s="47" t="s">
        <v>396</v>
      </c>
      <c r="E1871">
        <v>31.491003438789548</v>
      </c>
      <c r="F1871">
        <v>28.930492461115225</v>
      </c>
      <c r="G1871">
        <v>32.173798047825628</v>
      </c>
      <c r="H1871">
        <v>37.98921038338095</v>
      </c>
      <c r="I1871">
        <v>36.257913501216805</v>
      </c>
    </row>
    <row r="1872" spans="1:9" x14ac:dyDescent="0.55000000000000004">
      <c r="A1872" s="47" t="str">
        <f t="shared" si="29"/>
        <v>n12</v>
      </c>
      <c r="B1872" s="47" t="s">
        <v>293</v>
      </c>
      <c r="C1872" s="47" t="s">
        <v>252</v>
      </c>
      <c r="D1872" s="47" t="s">
        <v>397</v>
      </c>
      <c r="E1872">
        <v>31.485783083926616</v>
      </c>
      <c r="F1872">
        <v>31.507156473993682</v>
      </c>
      <c r="G1872">
        <v>37.146018856054539</v>
      </c>
      <c r="H1872">
        <v>39.603710589456398</v>
      </c>
      <c r="I1872">
        <v>36.960105299514794</v>
      </c>
    </row>
    <row r="1873" spans="1:9" x14ac:dyDescent="0.55000000000000004">
      <c r="A1873" s="47" t="str">
        <f t="shared" si="29"/>
        <v>n12</v>
      </c>
      <c r="B1873" s="47" t="s">
        <v>293</v>
      </c>
      <c r="C1873" s="47" t="s">
        <v>253</v>
      </c>
      <c r="D1873" s="47" t="s">
        <v>396</v>
      </c>
      <c r="E1873">
        <v>29.06034180686347</v>
      </c>
      <c r="F1873">
        <v>27.977584594222833</v>
      </c>
      <c r="G1873">
        <v>30.772323494868267</v>
      </c>
      <c r="H1873">
        <v>37.406011303918461</v>
      </c>
      <c r="I1873">
        <v>33.983927873593629</v>
      </c>
    </row>
    <row r="1874" spans="1:9" x14ac:dyDescent="0.55000000000000004">
      <c r="A1874" s="47" t="str">
        <f t="shared" si="29"/>
        <v>n12</v>
      </c>
      <c r="B1874" s="47" t="s">
        <v>293</v>
      </c>
      <c r="C1874" s="47" t="s">
        <v>253</v>
      </c>
      <c r="D1874" s="47" t="s">
        <v>397</v>
      </c>
      <c r="E1874">
        <v>29.180174678416499</v>
      </c>
      <c r="F1874">
        <v>30.339510563508021</v>
      </c>
      <c r="G1874">
        <v>34.107154867058661</v>
      </c>
      <c r="H1874">
        <v>38.668540996417612</v>
      </c>
      <c r="I1874">
        <v>34.206940292536444</v>
      </c>
    </row>
    <row r="1875" spans="1:9" x14ac:dyDescent="0.55000000000000004">
      <c r="A1875" s="47" t="str">
        <f t="shared" si="29"/>
        <v>n12</v>
      </c>
      <c r="B1875" s="47" t="s">
        <v>294</v>
      </c>
      <c r="C1875" s="47" t="s">
        <v>250</v>
      </c>
      <c r="D1875" s="47" t="s">
        <v>396</v>
      </c>
      <c r="E1875">
        <v>29.317219738651996</v>
      </c>
      <c r="F1875">
        <v>27.795091441822734</v>
      </c>
      <c r="G1875">
        <v>30.6113358780376</v>
      </c>
      <c r="H1875">
        <v>37.396041067964589</v>
      </c>
      <c r="I1875">
        <v>34.679258725120206</v>
      </c>
    </row>
    <row r="1876" spans="1:9" x14ac:dyDescent="0.55000000000000004">
      <c r="A1876" s="47" t="str">
        <f t="shared" si="29"/>
        <v>n12</v>
      </c>
      <c r="B1876" s="47" t="s">
        <v>294</v>
      </c>
      <c r="C1876" s="47" t="s">
        <v>250</v>
      </c>
      <c r="D1876" s="47" t="s">
        <v>397</v>
      </c>
      <c r="E1876">
        <v>29.445924767964982</v>
      </c>
      <c r="F1876">
        <v>30.940797664679813</v>
      </c>
      <c r="G1876">
        <v>34.443736582513317</v>
      </c>
      <c r="H1876">
        <v>38.955542999878517</v>
      </c>
      <c r="I1876">
        <v>35.233090275220732</v>
      </c>
    </row>
    <row r="1877" spans="1:9" x14ac:dyDescent="0.55000000000000004">
      <c r="A1877" s="47" t="str">
        <f t="shared" si="29"/>
        <v>n12</v>
      </c>
      <c r="B1877" s="47" t="s">
        <v>294</v>
      </c>
      <c r="C1877" s="47" t="s">
        <v>251</v>
      </c>
      <c r="D1877" s="47" t="s">
        <v>396</v>
      </c>
      <c r="E1877">
        <v>31.044115406952827</v>
      </c>
      <c r="F1877">
        <v>28.744246427185843</v>
      </c>
      <c r="G1877">
        <v>32.069922739745351</v>
      </c>
      <c r="H1877">
        <v>37.771028514325351</v>
      </c>
      <c r="I1877">
        <v>36.765744834761755</v>
      </c>
    </row>
    <row r="1878" spans="1:9" x14ac:dyDescent="0.55000000000000004">
      <c r="A1878" s="47" t="str">
        <f t="shared" si="29"/>
        <v>n12</v>
      </c>
      <c r="B1878" s="47" t="s">
        <v>294</v>
      </c>
      <c r="C1878" s="47" t="s">
        <v>251</v>
      </c>
      <c r="D1878" s="47" t="s">
        <v>397</v>
      </c>
      <c r="E1878">
        <v>31.518889094158176</v>
      </c>
      <c r="F1878">
        <v>31.864276758015023</v>
      </c>
      <c r="G1878">
        <v>37.24272272479103</v>
      </c>
      <c r="H1878">
        <v>39.597275383439737</v>
      </c>
      <c r="I1878">
        <v>37.358303477821281</v>
      </c>
    </row>
    <row r="1879" spans="1:9" x14ac:dyDescent="0.55000000000000004">
      <c r="A1879" s="47" t="str">
        <f t="shared" si="29"/>
        <v>n12</v>
      </c>
      <c r="B1879" s="47" t="s">
        <v>294</v>
      </c>
      <c r="C1879" s="47" t="s">
        <v>252</v>
      </c>
      <c r="D1879" s="47" t="s">
        <v>396</v>
      </c>
      <c r="E1879">
        <v>32.293021503897293</v>
      </c>
      <c r="F1879">
        <v>29.667299010686705</v>
      </c>
      <c r="G1879">
        <v>32.993205638556773</v>
      </c>
      <c r="H1879">
        <v>38.956725853819108</v>
      </c>
      <c r="I1879">
        <v>37.181336017352663</v>
      </c>
    </row>
    <row r="1880" spans="1:9" x14ac:dyDescent="0.55000000000000004">
      <c r="A1880" s="47" t="str">
        <f t="shared" si="29"/>
        <v>n12</v>
      </c>
      <c r="B1880" s="47" t="s">
        <v>294</v>
      </c>
      <c r="C1880" s="47" t="s">
        <v>252</v>
      </c>
      <c r="D1880" s="47" t="s">
        <v>397</v>
      </c>
      <c r="E1880">
        <v>32.278521388128908</v>
      </c>
      <c r="F1880">
        <v>32.29602657033017</v>
      </c>
      <c r="G1880">
        <v>38.076807062885763</v>
      </c>
      <c r="H1880">
        <v>40.64818830368165</v>
      </c>
      <c r="I1880">
        <v>37.885701166988291</v>
      </c>
    </row>
    <row r="1881" spans="1:9" x14ac:dyDescent="0.55000000000000004">
      <c r="A1881" s="47" t="str">
        <f t="shared" si="29"/>
        <v>n12</v>
      </c>
      <c r="B1881" s="47" t="s">
        <v>294</v>
      </c>
      <c r="C1881" s="47" t="s">
        <v>253</v>
      </c>
      <c r="D1881" s="47" t="s">
        <v>396</v>
      </c>
      <c r="E1881">
        <v>29.800455380970853</v>
      </c>
      <c r="F1881">
        <v>28.690122329206783</v>
      </c>
      <c r="G1881">
        <v>31.556038100730081</v>
      </c>
      <c r="H1881">
        <v>38.358673764093162</v>
      </c>
      <c r="I1881">
        <v>34.849436149025976</v>
      </c>
    </row>
    <row r="1882" spans="1:9" x14ac:dyDescent="0.55000000000000004">
      <c r="A1882" s="47" t="str">
        <f t="shared" si="29"/>
        <v>n12</v>
      </c>
      <c r="B1882" s="47" t="s">
        <v>294</v>
      </c>
      <c r="C1882" s="47" t="s">
        <v>253</v>
      </c>
      <c r="D1882" s="47" t="s">
        <v>397</v>
      </c>
      <c r="E1882">
        <v>29.870858750027292</v>
      </c>
      <c r="F1882">
        <v>31.088984241526468</v>
      </c>
      <c r="G1882">
        <v>34.909229415723203</v>
      </c>
      <c r="H1882">
        <v>39.60137231504855</v>
      </c>
      <c r="I1882">
        <v>35.02227743149713</v>
      </c>
    </row>
    <row r="1883" spans="1:9" x14ac:dyDescent="0.55000000000000004">
      <c r="A1883" s="47" t="str">
        <f t="shared" si="29"/>
        <v>n12</v>
      </c>
      <c r="B1883" s="47" t="s">
        <v>295</v>
      </c>
      <c r="C1883" s="47" t="s">
        <v>250</v>
      </c>
      <c r="D1883" s="47" t="s">
        <v>396</v>
      </c>
      <c r="E1883">
        <v>30.056039374140305</v>
      </c>
      <c r="F1883">
        <v>28.495552110005995</v>
      </c>
      <c r="G1883">
        <v>31.382768374598811</v>
      </c>
      <c r="H1883">
        <v>38.338454082460416</v>
      </c>
      <c r="I1883">
        <v>35.553206443174744</v>
      </c>
    </row>
    <row r="1884" spans="1:9" x14ac:dyDescent="0.55000000000000004">
      <c r="A1884" s="47" t="str">
        <f t="shared" si="29"/>
        <v>n12</v>
      </c>
      <c r="B1884" s="47" t="s">
        <v>295</v>
      </c>
      <c r="C1884" s="47" t="s">
        <v>250</v>
      </c>
      <c r="D1884" s="47" t="s">
        <v>397</v>
      </c>
      <c r="E1884">
        <v>30.21241021413568</v>
      </c>
      <c r="F1884">
        <v>31.727205448041946</v>
      </c>
      <c r="G1884">
        <v>35.366400096515363</v>
      </c>
      <c r="H1884">
        <v>39.947284619381847</v>
      </c>
      <c r="I1884">
        <v>36.156226389016254</v>
      </c>
    </row>
    <row r="1885" spans="1:9" x14ac:dyDescent="0.55000000000000004">
      <c r="A1885" s="47" t="str">
        <f t="shared" si="29"/>
        <v>n12</v>
      </c>
      <c r="B1885" s="47" t="s">
        <v>295</v>
      </c>
      <c r="C1885" s="47" t="s">
        <v>251</v>
      </c>
      <c r="D1885" s="47" t="s">
        <v>396</v>
      </c>
      <c r="E1885">
        <v>31.826454326996554</v>
      </c>
      <c r="F1885">
        <v>29.468626632984165</v>
      </c>
      <c r="G1885">
        <v>32.878112903749155</v>
      </c>
      <c r="H1885">
        <v>38.722891541165552</v>
      </c>
      <c r="I1885">
        <v>37.692273831693299</v>
      </c>
    </row>
    <row r="1886" spans="1:9" x14ac:dyDescent="0.55000000000000004">
      <c r="A1886" s="47" t="str">
        <f t="shared" si="29"/>
        <v>n12</v>
      </c>
      <c r="B1886" s="47" t="s">
        <v>295</v>
      </c>
      <c r="C1886" s="47" t="s">
        <v>251</v>
      </c>
      <c r="D1886" s="47" t="s">
        <v>397</v>
      </c>
      <c r="E1886">
        <v>32.351706434474899</v>
      </c>
      <c r="F1886">
        <v>32.697350340704688</v>
      </c>
      <c r="G1886">
        <v>38.224130287870778</v>
      </c>
      <c r="H1886">
        <v>40.619123184613031</v>
      </c>
      <c r="I1886">
        <v>38.352411365993021</v>
      </c>
    </row>
    <row r="1887" spans="1:9" x14ac:dyDescent="0.55000000000000004">
      <c r="A1887" s="47" t="str">
        <f t="shared" si="29"/>
        <v>n12</v>
      </c>
      <c r="B1887" s="47" t="s">
        <v>295</v>
      </c>
      <c r="C1887" s="47" t="s">
        <v>252</v>
      </c>
      <c r="D1887" s="47" t="s">
        <v>396</v>
      </c>
      <c r="E1887">
        <v>33.106833952315455</v>
      </c>
      <c r="F1887">
        <v>30.414940950693047</v>
      </c>
      <c r="G1887">
        <v>33.824663340916302</v>
      </c>
      <c r="H1887">
        <v>39.9384694929402</v>
      </c>
      <c r="I1887">
        <v>38.118338276372874</v>
      </c>
    </row>
    <row r="1888" spans="1:9" x14ac:dyDescent="0.55000000000000004">
      <c r="A1888" s="47" t="str">
        <f t="shared" si="29"/>
        <v>n12</v>
      </c>
      <c r="B1888" s="47" t="s">
        <v>295</v>
      </c>
      <c r="C1888" s="47" t="s">
        <v>252</v>
      </c>
      <c r="D1888" s="47" t="s">
        <v>397</v>
      </c>
      <c r="E1888">
        <v>33.085859298428154</v>
      </c>
      <c r="F1888">
        <v>33.118321351356123</v>
      </c>
      <c r="G1888">
        <v>39.01093279377843</v>
      </c>
      <c r="H1888">
        <v>41.663465806087537</v>
      </c>
      <c r="I1888">
        <v>38.782186259302371</v>
      </c>
    </row>
    <row r="1889" spans="1:9" x14ac:dyDescent="0.55000000000000004">
      <c r="A1889" s="47" t="str">
        <f t="shared" si="29"/>
        <v>n12</v>
      </c>
      <c r="B1889" s="47" t="s">
        <v>295</v>
      </c>
      <c r="C1889" s="47" t="s">
        <v>253</v>
      </c>
      <c r="D1889" s="47" t="s">
        <v>396</v>
      </c>
      <c r="E1889">
        <v>30.551452978226877</v>
      </c>
      <c r="F1889">
        <v>29.41313856029344</v>
      </c>
      <c r="G1889">
        <v>32.351277921383982</v>
      </c>
      <c r="H1889">
        <v>39.325345966329266</v>
      </c>
      <c r="I1889">
        <v>35.72767248733232</v>
      </c>
    </row>
    <row r="1890" spans="1:9" x14ac:dyDescent="0.55000000000000004">
      <c r="A1890" s="47" t="str">
        <f t="shared" si="29"/>
        <v>n12</v>
      </c>
      <c r="B1890" s="47" t="s">
        <v>295</v>
      </c>
      <c r="C1890" s="47" t="s">
        <v>253</v>
      </c>
      <c r="D1890" s="47" t="s">
        <v>397</v>
      </c>
      <c r="E1890">
        <v>30.569631677894172</v>
      </c>
      <c r="F1890">
        <v>31.837856773004624</v>
      </c>
      <c r="G1890">
        <v>35.733204928649528</v>
      </c>
      <c r="H1890">
        <v>40.583432916446235</v>
      </c>
      <c r="I1890">
        <v>35.877899432393988</v>
      </c>
    </row>
    <row r="1891" spans="1:9" x14ac:dyDescent="0.55000000000000004">
      <c r="A1891" s="47" t="str">
        <f t="shared" si="29"/>
        <v>n12</v>
      </c>
      <c r="B1891" s="47" t="s">
        <v>296</v>
      </c>
      <c r="C1891" s="47" t="s">
        <v>250</v>
      </c>
      <c r="D1891" s="47" t="s">
        <v>396</v>
      </c>
      <c r="E1891">
        <v>30.805566540577715</v>
      </c>
      <c r="F1891">
        <v>29.206164382075968</v>
      </c>
      <c r="G1891">
        <v>32.165381052269602</v>
      </c>
      <c r="H1891">
        <v>39.294525256586603</v>
      </c>
      <c r="I1891">
        <v>36.439820070186578</v>
      </c>
    </row>
    <row r="1892" spans="1:9" x14ac:dyDescent="0.55000000000000004">
      <c r="A1892" s="47" t="str">
        <f t="shared" si="29"/>
        <v>n12</v>
      </c>
      <c r="B1892" s="47" t="s">
        <v>296</v>
      </c>
      <c r="C1892" s="47" t="s">
        <v>250</v>
      </c>
      <c r="D1892" s="47" t="s">
        <v>397</v>
      </c>
      <c r="E1892">
        <v>30.999701551511304</v>
      </c>
      <c r="F1892">
        <v>32.514100737752614</v>
      </c>
      <c r="G1892">
        <v>36.272351621468623</v>
      </c>
      <c r="H1892">
        <v>40.940040343643822</v>
      </c>
      <c r="I1892">
        <v>37.086981589543726</v>
      </c>
    </row>
    <row r="1893" spans="1:9" x14ac:dyDescent="0.55000000000000004">
      <c r="A1893" s="47" t="str">
        <f t="shared" si="29"/>
        <v>n12</v>
      </c>
      <c r="B1893" s="47" t="s">
        <v>296</v>
      </c>
      <c r="C1893" s="47" t="s">
        <v>251</v>
      </c>
      <c r="D1893" s="47" t="s">
        <v>396</v>
      </c>
      <c r="E1893">
        <v>32.620131492258309</v>
      </c>
      <c r="F1893">
        <v>30.203505102634644</v>
      </c>
      <c r="G1893">
        <v>33.698015968680565</v>
      </c>
      <c r="H1893">
        <v>39.688549684336749</v>
      </c>
      <c r="I1893">
        <v>38.632230785102109</v>
      </c>
    </row>
    <row r="1894" spans="1:9" x14ac:dyDescent="0.55000000000000004">
      <c r="A1894" s="47" t="str">
        <f t="shared" si="29"/>
        <v>n12</v>
      </c>
      <c r="B1894" s="47" t="s">
        <v>296</v>
      </c>
      <c r="C1894" s="47" t="s">
        <v>251</v>
      </c>
      <c r="D1894" s="47" t="s">
        <v>397</v>
      </c>
      <c r="E1894">
        <v>33.199085674179095</v>
      </c>
      <c r="F1894">
        <v>33.532267567453182</v>
      </c>
      <c r="G1894">
        <v>39.243208863189082</v>
      </c>
      <c r="H1894">
        <v>41.676311497196068</v>
      </c>
      <c r="I1894">
        <v>39.387348663633475</v>
      </c>
    </row>
    <row r="1895" spans="1:9" x14ac:dyDescent="0.55000000000000004">
      <c r="A1895" s="47" t="str">
        <f t="shared" si="29"/>
        <v>n12</v>
      </c>
      <c r="B1895" s="47" t="s">
        <v>296</v>
      </c>
      <c r="C1895" s="47" t="s">
        <v>252</v>
      </c>
      <c r="D1895" s="47" t="s">
        <v>396</v>
      </c>
      <c r="E1895">
        <v>33.932440784044019</v>
      </c>
      <c r="F1895">
        <v>31.173418281134275</v>
      </c>
      <c r="G1895">
        <v>34.668171154904243</v>
      </c>
      <c r="H1895">
        <v>40.934441300744197</v>
      </c>
      <c r="I1895">
        <v>39.068920278277432</v>
      </c>
    </row>
    <row r="1896" spans="1:9" x14ac:dyDescent="0.55000000000000004">
      <c r="A1896" s="47" t="str">
        <f t="shared" si="29"/>
        <v>n12</v>
      </c>
      <c r="B1896" s="47" t="s">
        <v>296</v>
      </c>
      <c r="C1896" s="47" t="s">
        <v>252</v>
      </c>
      <c r="D1896" s="47" t="s">
        <v>397</v>
      </c>
      <c r="E1896">
        <v>33.873731502839206</v>
      </c>
      <c r="F1896">
        <v>33.94692667495503</v>
      </c>
      <c r="G1896">
        <v>39.933991101047503</v>
      </c>
      <c r="H1896">
        <v>42.687140627094131</v>
      </c>
      <c r="I1896">
        <v>39.678449383134065</v>
      </c>
    </row>
    <row r="1897" spans="1:9" x14ac:dyDescent="0.55000000000000004">
      <c r="A1897" s="47" t="str">
        <f t="shared" si="29"/>
        <v>n12</v>
      </c>
      <c r="B1897" s="47" t="s">
        <v>296</v>
      </c>
      <c r="C1897" s="47" t="s">
        <v>253</v>
      </c>
      <c r="D1897" s="47" t="s">
        <v>396</v>
      </c>
      <c r="E1897">
        <v>31.283214880700456</v>
      </c>
      <c r="F1897">
        <v>30.237338166596125</v>
      </c>
      <c r="G1897">
        <v>33.202595426409907</v>
      </c>
      <c r="H1897">
        <v>40.290643133883535</v>
      </c>
      <c r="I1897">
        <v>36.572392925792684</v>
      </c>
    </row>
    <row r="1898" spans="1:9" x14ac:dyDescent="0.55000000000000004">
      <c r="A1898" s="47" t="str">
        <f t="shared" si="29"/>
        <v>n12</v>
      </c>
      <c r="B1898" s="47" t="s">
        <v>296</v>
      </c>
      <c r="C1898" s="47" t="s">
        <v>253</v>
      </c>
      <c r="D1898" s="47" t="s">
        <v>397</v>
      </c>
      <c r="E1898">
        <v>31.310188498218885</v>
      </c>
      <c r="F1898">
        <v>32.606238456248022</v>
      </c>
      <c r="G1898">
        <v>36.600463004761409</v>
      </c>
      <c r="H1898">
        <v>41.583667355129968</v>
      </c>
      <c r="I1898">
        <v>36.756742629704085</v>
      </c>
    </row>
    <row r="1899" spans="1:9" x14ac:dyDescent="0.55000000000000004">
      <c r="A1899" s="47" t="str">
        <f t="shared" si="29"/>
        <v>n12</v>
      </c>
      <c r="B1899" s="47" t="s">
        <v>297</v>
      </c>
      <c r="C1899" s="47" t="s">
        <v>250</v>
      </c>
      <c r="D1899" s="47" t="s">
        <v>396</v>
      </c>
      <c r="E1899">
        <v>31.611834344690159</v>
      </c>
      <c r="F1899">
        <v>29.948808029500114</v>
      </c>
      <c r="G1899">
        <v>32.99265173344385</v>
      </c>
      <c r="H1899">
        <v>40.247505381950567</v>
      </c>
      <c r="I1899">
        <v>37.362807077930221</v>
      </c>
    </row>
    <row r="1900" spans="1:9" x14ac:dyDescent="0.55000000000000004">
      <c r="A1900" s="47" t="str">
        <f t="shared" si="29"/>
        <v>n12</v>
      </c>
      <c r="B1900" s="47" t="s">
        <v>297</v>
      </c>
      <c r="C1900" s="47" t="s">
        <v>250</v>
      </c>
      <c r="D1900" s="47" t="s">
        <v>397</v>
      </c>
      <c r="E1900">
        <v>31.764088389118143</v>
      </c>
      <c r="F1900">
        <v>33.303889739357388</v>
      </c>
      <c r="G1900">
        <v>37.17355715839593</v>
      </c>
      <c r="H1900">
        <v>41.930192756557211</v>
      </c>
      <c r="I1900">
        <v>37.981558529021036</v>
      </c>
    </row>
    <row r="1901" spans="1:9" x14ac:dyDescent="0.55000000000000004">
      <c r="A1901" s="47" t="str">
        <f t="shared" si="29"/>
        <v>n12</v>
      </c>
      <c r="B1901" s="47" t="s">
        <v>297</v>
      </c>
      <c r="C1901" s="47" t="s">
        <v>251</v>
      </c>
      <c r="D1901" s="47" t="s">
        <v>396</v>
      </c>
      <c r="E1901">
        <v>33.413808657520079</v>
      </c>
      <c r="F1901">
        <v>30.938383572285122</v>
      </c>
      <c r="G1901">
        <v>34.517919033611967</v>
      </c>
      <c r="H1901">
        <v>40.654207827507967</v>
      </c>
      <c r="I1901">
        <v>39.57218773851092</v>
      </c>
    </row>
    <row r="1902" spans="1:9" x14ac:dyDescent="0.55000000000000004">
      <c r="A1902" s="47" t="str">
        <f t="shared" si="29"/>
        <v>n12</v>
      </c>
      <c r="B1902" s="47" t="s">
        <v>297</v>
      </c>
      <c r="C1902" s="47" t="s">
        <v>251</v>
      </c>
      <c r="D1902" s="47" t="s">
        <v>397</v>
      </c>
      <c r="E1902">
        <v>34.068052081378809</v>
      </c>
      <c r="F1902">
        <v>34.378821839311534</v>
      </c>
      <c r="G1902">
        <v>40.267640657214407</v>
      </c>
      <c r="H1902">
        <v>42.73693812083377</v>
      </c>
      <c r="I1902">
        <v>40.429742599372204</v>
      </c>
    </row>
    <row r="1903" spans="1:9" x14ac:dyDescent="0.55000000000000004">
      <c r="A1903" s="47" t="str">
        <f t="shared" si="29"/>
        <v>n12</v>
      </c>
      <c r="B1903" s="47" t="s">
        <v>297</v>
      </c>
      <c r="C1903" s="47" t="s">
        <v>252</v>
      </c>
      <c r="D1903" s="47" t="s">
        <v>396</v>
      </c>
      <c r="E1903">
        <v>34.691738717537241</v>
      </c>
      <c r="F1903">
        <v>31.899216624343108</v>
      </c>
      <c r="G1903">
        <v>35.468488011233383</v>
      </c>
      <c r="H1903">
        <v>41.953884530443574</v>
      </c>
      <c r="I1903">
        <v>39.971018284073409</v>
      </c>
    </row>
    <row r="1904" spans="1:9" x14ac:dyDescent="0.55000000000000004">
      <c r="A1904" s="47" t="str">
        <f t="shared" si="29"/>
        <v>n12</v>
      </c>
      <c r="B1904" s="47" t="s">
        <v>297</v>
      </c>
      <c r="C1904" s="47" t="s">
        <v>252</v>
      </c>
      <c r="D1904" s="47" t="s">
        <v>397</v>
      </c>
      <c r="E1904">
        <v>34.674846376515127</v>
      </c>
      <c r="F1904">
        <v>34.77226031919021</v>
      </c>
      <c r="G1904">
        <v>40.884615214333579</v>
      </c>
      <c r="H1904">
        <v>43.717320853995467</v>
      </c>
      <c r="I1904">
        <v>40.609145845354405</v>
      </c>
    </row>
    <row r="1905" spans="1:9" x14ac:dyDescent="0.55000000000000004">
      <c r="A1905" s="47" t="str">
        <f t="shared" si="29"/>
        <v>n12</v>
      </c>
      <c r="B1905" s="47" t="s">
        <v>297</v>
      </c>
      <c r="C1905" s="47" t="s">
        <v>253</v>
      </c>
      <c r="D1905" s="47" t="s">
        <v>396</v>
      </c>
      <c r="E1905">
        <v>31.944287132020129</v>
      </c>
      <c r="F1905">
        <v>30.933612558194898</v>
      </c>
      <c r="G1905">
        <v>33.974729734155119</v>
      </c>
      <c r="H1905">
        <v>41.220473095733553</v>
      </c>
      <c r="I1905">
        <v>37.411636467040523</v>
      </c>
    </row>
    <row r="1906" spans="1:9" x14ac:dyDescent="0.55000000000000004">
      <c r="A1906" s="47" t="str">
        <f t="shared" si="29"/>
        <v>n12</v>
      </c>
      <c r="B1906" s="47" t="s">
        <v>297</v>
      </c>
      <c r="C1906" s="47" t="s">
        <v>253</v>
      </c>
      <c r="D1906" s="47" t="s">
        <v>397</v>
      </c>
      <c r="E1906">
        <v>32.07199357116825</v>
      </c>
      <c r="F1906">
        <v>33.399577591436532</v>
      </c>
      <c r="G1906">
        <v>37.490985218989167</v>
      </c>
      <c r="H1906">
        <v>42.595435417298582</v>
      </c>
      <c r="I1906">
        <v>37.651067267896408</v>
      </c>
    </row>
    <row r="1907" spans="1:9" x14ac:dyDescent="0.55000000000000004">
      <c r="A1907" s="47" t="str">
        <f t="shared" si="29"/>
        <v>n12</v>
      </c>
      <c r="B1907" s="47" t="s">
        <v>298</v>
      </c>
      <c r="C1907" s="47" t="s">
        <v>250</v>
      </c>
      <c r="D1907" s="47" t="s">
        <v>396</v>
      </c>
      <c r="E1907">
        <v>32.422933703248141</v>
      </c>
      <c r="F1907">
        <v>30.713684510677883</v>
      </c>
      <c r="G1907">
        <v>33.866909139229826</v>
      </c>
      <c r="H1907">
        <v>41.204089640034169</v>
      </c>
      <c r="I1907">
        <v>38.312197801623967</v>
      </c>
    </row>
    <row r="1908" spans="1:9" x14ac:dyDescent="0.55000000000000004">
      <c r="A1908" s="47" t="str">
        <f t="shared" si="29"/>
        <v>n12</v>
      </c>
      <c r="B1908" s="47" t="s">
        <v>298</v>
      </c>
      <c r="C1908" s="47" t="s">
        <v>250</v>
      </c>
      <c r="D1908" s="47" t="s">
        <v>397</v>
      </c>
      <c r="E1908">
        <v>32.540136697233685</v>
      </c>
      <c r="F1908">
        <v>34.11755789722428</v>
      </c>
      <c r="G1908">
        <v>38.081767580996726</v>
      </c>
      <c r="H1908">
        <v>42.954615518169746</v>
      </c>
      <c r="I1908">
        <v>38.909509738416865</v>
      </c>
    </row>
    <row r="1909" spans="1:9" x14ac:dyDescent="0.55000000000000004">
      <c r="A1909" s="47" t="str">
        <f t="shared" si="29"/>
        <v>n12</v>
      </c>
      <c r="B1909" s="47" t="s">
        <v>298</v>
      </c>
      <c r="C1909" s="47" t="s">
        <v>251</v>
      </c>
      <c r="D1909" s="47" t="s">
        <v>396</v>
      </c>
      <c r="E1909">
        <v>34.408211226913082</v>
      </c>
      <c r="F1909">
        <v>31.820952646104466</v>
      </c>
      <c r="G1909">
        <v>35.502925173879305</v>
      </c>
      <c r="H1909">
        <v>41.775278957547116</v>
      </c>
      <c r="I1909">
        <v>40.737647887348786</v>
      </c>
    </row>
    <row r="1910" spans="1:9" x14ac:dyDescent="0.55000000000000004">
      <c r="A1910" s="47" t="str">
        <f t="shared" si="29"/>
        <v>n12</v>
      </c>
      <c r="B1910" s="47" t="s">
        <v>298</v>
      </c>
      <c r="C1910" s="47" t="s">
        <v>251</v>
      </c>
      <c r="D1910" s="47" t="s">
        <v>397</v>
      </c>
      <c r="E1910">
        <v>34.900389967316805</v>
      </c>
      <c r="F1910">
        <v>35.218752335555322</v>
      </c>
      <c r="G1910">
        <v>41.251444568758153</v>
      </c>
      <c r="H1910">
        <v>43.781070982964771</v>
      </c>
      <c r="I1910">
        <v>41.417506924840403</v>
      </c>
    </row>
    <row r="1911" spans="1:9" x14ac:dyDescent="0.55000000000000004">
      <c r="A1911" s="47" t="str">
        <f t="shared" si="29"/>
        <v>n12</v>
      </c>
      <c r="B1911" s="47" t="s">
        <v>298</v>
      </c>
      <c r="C1911" s="47" t="s">
        <v>252</v>
      </c>
      <c r="D1911" s="47" t="s">
        <v>396</v>
      </c>
      <c r="E1911">
        <v>35.434175934624371</v>
      </c>
      <c r="F1911">
        <v>32.605716233165047</v>
      </c>
      <c r="G1911">
        <v>36.258742207866646</v>
      </c>
      <c r="H1911">
        <v>42.980760531849327</v>
      </c>
      <c r="I1911">
        <v>40.843736876714146</v>
      </c>
    </row>
    <row r="1912" spans="1:9" x14ac:dyDescent="0.55000000000000004">
      <c r="A1912" s="47" t="str">
        <f t="shared" si="29"/>
        <v>n12</v>
      </c>
      <c r="B1912" s="47" t="s">
        <v>298</v>
      </c>
      <c r="C1912" s="47" t="s">
        <v>252</v>
      </c>
      <c r="D1912" s="47" t="s">
        <v>397</v>
      </c>
      <c r="E1912">
        <v>35.522009233355668</v>
      </c>
      <c r="F1912">
        <v>35.621803156985152</v>
      </c>
      <c r="G1912">
        <v>41.883492817126935</v>
      </c>
      <c r="H1912">
        <v>44.785406059793793</v>
      </c>
      <c r="I1912">
        <v>41.601293283720715</v>
      </c>
    </row>
    <row r="1913" spans="1:9" x14ac:dyDescent="0.55000000000000004">
      <c r="A1913" s="47" t="str">
        <f t="shared" si="29"/>
        <v>n12</v>
      </c>
      <c r="B1913" s="47" t="s">
        <v>298</v>
      </c>
      <c r="C1913" s="47" t="s">
        <v>253</v>
      </c>
      <c r="D1913" s="47" t="s">
        <v>396</v>
      </c>
      <c r="E1913">
        <v>32.665297653099614</v>
      </c>
      <c r="F1913">
        <v>31.653485086234262</v>
      </c>
      <c r="G1913">
        <v>34.758759722075254</v>
      </c>
      <c r="H1913">
        <v>42.159875897906161</v>
      </c>
      <c r="I1913">
        <v>38.255403364723307</v>
      </c>
    </row>
    <row r="1914" spans="1:9" x14ac:dyDescent="0.55000000000000004">
      <c r="A1914" s="47" t="str">
        <f t="shared" si="29"/>
        <v>n12</v>
      </c>
      <c r="B1914" s="47" t="s">
        <v>298</v>
      </c>
      <c r="C1914" s="47" t="s">
        <v>253</v>
      </c>
      <c r="D1914" s="47" t="s">
        <v>397</v>
      </c>
      <c r="E1914">
        <v>32.835749490664469</v>
      </c>
      <c r="F1914">
        <v>34.165647630988914</v>
      </c>
      <c r="G1914">
        <v>38.330294357654267</v>
      </c>
      <c r="H1914">
        <v>43.601089880469516</v>
      </c>
      <c r="I1914">
        <v>38.537868406131544</v>
      </c>
    </row>
    <row r="1915" spans="1:9" x14ac:dyDescent="0.55000000000000004">
      <c r="A1915" s="47" t="str">
        <f t="shared" si="29"/>
        <v>n12</v>
      </c>
      <c r="B1915" s="47" t="s">
        <v>299</v>
      </c>
      <c r="C1915" s="47" t="s">
        <v>250</v>
      </c>
      <c r="D1915" s="47" t="s">
        <v>396</v>
      </c>
      <c r="E1915">
        <v>33.191615384027557</v>
      </c>
      <c r="F1915">
        <v>31.426969459580999</v>
      </c>
      <c r="G1915">
        <v>34.653852364564599</v>
      </c>
      <c r="H1915">
        <v>42.210349769571707</v>
      </c>
      <c r="I1915">
        <v>39.277537609776743</v>
      </c>
    </row>
    <row r="1916" spans="1:9" x14ac:dyDescent="0.55000000000000004">
      <c r="A1916" s="47" t="str">
        <f t="shared" si="29"/>
        <v>n12</v>
      </c>
      <c r="B1916" s="47" t="s">
        <v>299</v>
      </c>
      <c r="C1916" s="47" t="s">
        <v>250</v>
      </c>
      <c r="D1916" s="47" t="s">
        <v>397</v>
      </c>
      <c r="E1916">
        <v>33.331915687331744</v>
      </c>
      <c r="F1916">
        <v>34.935001790257353</v>
      </c>
      <c r="G1916">
        <v>38.995132640073365</v>
      </c>
      <c r="H1916">
        <v>43.971243825540704</v>
      </c>
      <c r="I1916">
        <v>39.849224156026999</v>
      </c>
    </row>
    <row r="1917" spans="1:9" x14ac:dyDescent="0.55000000000000004">
      <c r="A1917" s="47" t="str">
        <f t="shared" si="29"/>
        <v>n12</v>
      </c>
      <c r="B1917" s="47" t="s">
        <v>299</v>
      </c>
      <c r="C1917" s="47" t="s">
        <v>251</v>
      </c>
      <c r="D1917" s="47" t="s">
        <v>396</v>
      </c>
      <c r="E1917">
        <v>35.412406994850642</v>
      </c>
      <c r="F1917">
        <v>32.721315942316508</v>
      </c>
      <c r="G1917">
        <v>36.504845824956796</v>
      </c>
      <c r="H1917">
        <v>42.851408973771157</v>
      </c>
      <c r="I1917">
        <v>41.884139408528199</v>
      </c>
    </row>
    <row r="1918" spans="1:9" x14ac:dyDescent="0.55000000000000004">
      <c r="A1918" s="47" t="str">
        <f t="shared" si="29"/>
        <v>n12</v>
      </c>
      <c r="B1918" s="47" t="s">
        <v>299</v>
      </c>
      <c r="C1918" s="47" t="s">
        <v>251</v>
      </c>
      <c r="D1918" s="47" t="s">
        <v>397</v>
      </c>
      <c r="E1918">
        <v>35.726947729046898</v>
      </c>
      <c r="F1918">
        <v>36.052849981130748</v>
      </c>
      <c r="G1918">
        <v>42.228416508693968</v>
      </c>
      <c r="H1918">
        <v>44.817952922442075</v>
      </c>
      <c r="I1918">
        <v>42.398411775826197</v>
      </c>
    </row>
    <row r="1919" spans="1:9" x14ac:dyDescent="0.55000000000000004">
      <c r="A1919" s="47" t="str">
        <f t="shared" si="29"/>
        <v>n12</v>
      </c>
      <c r="B1919" s="47" t="s">
        <v>299</v>
      </c>
      <c r="C1919" s="47" t="s">
        <v>252</v>
      </c>
      <c r="D1919" s="47" t="s">
        <v>396</v>
      </c>
      <c r="E1919">
        <v>36.204247021185296</v>
      </c>
      <c r="F1919">
        <v>33.320250874686991</v>
      </c>
      <c r="G1919">
        <v>37.060770672239272</v>
      </c>
      <c r="H1919">
        <v>43.953187356717109</v>
      </c>
      <c r="I1919">
        <v>41.67915066630222</v>
      </c>
    </row>
    <row r="1920" spans="1:9" x14ac:dyDescent="0.55000000000000004">
      <c r="A1920" s="47" t="str">
        <f t="shared" si="29"/>
        <v>n12</v>
      </c>
      <c r="B1920" s="47" t="s">
        <v>299</v>
      </c>
      <c r="C1920" s="47" t="s">
        <v>252</v>
      </c>
      <c r="D1920" s="47" t="s">
        <v>397</v>
      </c>
      <c r="E1920">
        <v>36.358066292837918</v>
      </c>
      <c r="F1920">
        <v>36.47605139209255</v>
      </c>
      <c r="G1920">
        <v>42.881479032747862</v>
      </c>
      <c r="H1920">
        <v>45.882164020091942</v>
      </c>
      <c r="I1920">
        <v>42.588825863870959</v>
      </c>
    </row>
    <row r="1921" spans="1:9" x14ac:dyDescent="0.55000000000000004">
      <c r="A1921" s="47" t="str">
        <f t="shared" si="29"/>
        <v>n12</v>
      </c>
      <c r="B1921" s="47" t="s">
        <v>299</v>
      </c>
      <c r="C1921" s="47" t="s">
        <v>253</v>
      </c>
      <c r="D1921" s="47" t="s">
        <v>396</v>
      </c>
      <c r="E1921">
        <v>33.438920966182302</v>
      </c>
      <c r="F1921">
        <v>32.403145299439217</v>
      </c>
      <c r="G1921">
        <v>35.581963206715344</v>
      </c>
      <c r="H1921">
        <v>43.158362524835709</v>
      </c>
      <c r="I1921">
        <v>39.161419045603651</v>
      </c>
    </row>
    <row r="1922" spans="1:9" x14ac:dyDescent="0.55000000000000004">
      <c r="A1922" s="47" t="str">
        <f t="shared" si="29"/>
        <v>n12</v>
      </c>
      <c r="B1922" s="47" t="s">
        <v>299</v>
      </c>
      <c r="C1922" s="47" t="s">
        <v>253</v>
      </c>
      <c r="D1922" s="47" t="s">
        <v>397</v>
      </c>
      <c r="E1922">
        <v>33.55333392718584</v>
      </c>
      <c r="F1922">
        <v>34.922670554438682</v>
      </c>
      <c r="G1922">
        <v>39.149032240133323</v>
      </c>
      <c r="H1922">
        <v>44.561853855559086</v>
      </c>
      <c r="I1922">
        <v>39.389037290527753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5"/>
  <sheetViews>
    <sheetView topLeftCell="A2" zoomScale="145" zoomScaleNormal="145" workbookViewId="0">
      <selection activeCell="B17" sqref="B17"/>
    </sheetView>
  </sheetViews>
  <sheetFormatPr defaultRowHeight="14.4" x14ac:dyDescent="0.55000000000000004"/>
  <cols>
    <col min="2" max="2" width="14.578125" bestFit="1" customWidth="1"/>
    <col min="3" max="3" width="25.83984375" bestFit="1" customWidth="1"/>
    <col min="4" max="4" width="10.26171875" bestFit="1" customWidth="1"/>
  </cols>
  <sheetData>
    <row r="1" spans="1:55" x14ac:dyDescent="0.55000000000000004">
      <c r="B1" s="1" t="s">
        <v>0</v>
      </c>
      <c r="C1" s="1" t="s">
        <v>1</v>
      </c>
      <c r="D1" s="1" t="s">
        <v>2</v>
      </c>
    </row>
    <row r="2" spans="1:55" x14ac:dyDescent="0.55000000000000004">
      <c r="A2" t="s">
        <v>3</v>
      </c>
      <c r="B2" s="2" t="s">
        <v>245</v>
      </c>
      <c r="C2" s="2" t="s">
        <v>246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55" x14ac:dyDescent="0.55000000000000004">
      <c r="B3" s="2" t="s">
        <v>393</v>
      </c>
      <c r="C3" s="2" t="s">
        <v>249</v>
      </c>
      <c r="D3" s="4" t="s">
        <v>216</v>
      </c>
      <c r="E3" s="4" t="s">
        <v>217</v>
      </c>
      <c r="F3" s="4" t="s">
        <v>218</v>
      </c>
      <c r="G3" s="4" t="s">
        <v>219</v>
      </c>
      <c r="H3" s="4" t="s">
        <v>220</v>
      </c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  <c r="N3" s="4" t="s">
        <v>226</v>
      </c>
      <c r="O3" s="4" t="s">
        <v>227</v>
      </c>
      <c r="P3" s="4" t="s">
        <v>228</v>
      </c>
      <c r="Q3" s="4" t="s">
        <v>229</v>
      </c>
      <c r="R3" s="4" t="s">
        <v>230</v>
      </c>
      <c r="S3" s="4" t="s">
        <v>231</v>
      </c>
      <c r="T3" s="4" t="s">
        <v>232</v>
      </c>
      <c r="U3" s="4" t="s">
        <v>233</v>
      </c>
      <c r="V3" s="4" t="s">
        <v>234</v>
      </c>
      <c r="W3" s="4" t="s">
        <v>235</v>
      </c>
      <c r="X3" s="4" t="s">
        <v>236</v>
      </c>
      <c r="Y3" s="4" t="s">
        <v>237</v>
      </c>
      <c r="Z3" s="4" t="s">
        <v>238</v>
      </c>
      <c r="AA3" s="44" t="s">
        <v>239</v>
      </c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</row>
    <row r="4" spans="1:55" x14ac:dyDescent="0.55000000000000004">
      <c r="B4" s="2" t="s">
        <v>248</v>
      </c>
      <c r="C4" s="2" t="s">
        <v>11</v>
      </c>
      <c r="D4" s="3" t="s">
        <v>396</v>
      </c>
      <c r="E4" s="3" t="s">
        <v>397</v>
      </c>
    </row>
    <row r="5" spans="1:55" x14ac:dyDescent="0.55000000000000004">
      <c r="B5" s="2" t="s">
        <v>247</v>
      </c>
      <c r="C5" s="2" t="s">
        <v>394</v>
      </c>
      <c r="D5" s="4" t="s">
        <v>240</v>
      </c>
      <c r="E5" s="4" t="s">
        <v>241</v>
      </c>
      <c r="F5" s="4" t="s">
        <v>242</v>
      </c>
      <c r="G5" s="4" t="s">
        <v>12</v>
      </c>
      <c r="H5" s="4" t="s">
        <v>243</v>
      </c>
    </row>
    <row r="6" spans="1:55" x14ac:dyDescent="0.55000000000000004">
      <c r="B6" s="2" t="s">
        <v>254</v>
      </c>
      <c r="C6" s="2" t="s">
        <v>255</v>
      </c>
      <c r="D6" s="5" t="s">
        <v>250</v>
      </c>
      <c r="E6" s="5" t="s">
        <v>251</v>
      </c>
      <c r="F6" s="5" t="s">
        <v>252</v>
      </c>
      <c r="G6" s="48" t="s">
        <v>253</v>
      </c>
    </row>
    <row r="7" spans="1:55" x14ac:dyDescent="0.55000000000000004">
      <c r="B7" s="2" t="s">
        <v>244</v>
      </c>
      <c r="C7" s="2" t="s">
        <v>13</v>
      </c>
      <c r="D7" s="4">
        <v>2017</v>
      </c>
      <c r="E7" s="4">
        <v>2018</v>
      </c>
      <c r="F7" s="4">
        <v>2019</v>
      </c>
      <c r="G7" s="4">
        <v>2020</v>
      </c>
      <c r="H7" s="4">
        <v>2021</v>
      </c>
      <c r="I7" s="4">
        <v>2022</v>
      </c>
      <c r="J7" s="4">
        <v>2023</v>
      </c>
      <c r="K7" s="4">
        <v>2024</v>
      </c>
      <c r="L7" s="4">
        <v>2025</v>
      </c>
      <c r="M7" s="4">
        <v>2026</v>
      </c>
      <c r="N7" s="4">
        <v>2027</v>
      </c>
      <c r="O7" s="4">
        <v>2028</v>
      </c>
      <c r="P7" s="4">
        <v>2029</v>
      </c>
      <c r="Q7" s="4">
        <v>2030</v>
      </c>
      <c r="R7" s="4">
        <v>2031</v>
      </c>
      <c r="S7" s="4">
        <v>2032</v>
      </c>
      <c r="T7" s="4">
        <v>2033</v>
      </c>
      <c r="U7" s="4">
        <v>2034</v>
      </c>
      <c r="V7" s="4">
        <v>2035</v>
      </c>
      <c r="W7" s="4">
        <v>2036</v>
      </c>
      <c r="X7" s="4">
        <v>2037</v>
      </c>
      <c r="Y7" s="4">
        <v>2038</v>
      </c>
      <c r="Z7" s="4">
        <v>2039</v>
      </c>
      <c r="AA7" s="4">
        <v>2040</v>
      </c>
      <c r="AB7" s="6"/>
      <c r="AC7" s="6"/>
      <c r="AD7" s="6"/>
      <c r="AE7" s="6"/>
      <c r="AF7" s="6"/>
      <c r="AG7" s="6"/>
    </row>
    <row r="8" spans="1:55" x14ac:dyDescent="0.55000000000000004">
      <c r="B8" s="2" t="s">
        <v>14</v>
      </c>
      <c r="C8" s="2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4" t="s">
        <v>20</v>
      </c>
      <c r="I8" s="4" t="s">
        <v>21</v>
      </c>
      <c r="J8" s="4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  <c r="R8" s="4" t="s">
        <v>30</v>
      </c>
      <c r="S8" s="4" t="s">
        <v>31</v>
      </c>
      <c r="T8" s="4" t="s">
        <v>32</v>
      </c>
      <c r="U8" s="4" t="s">
        <v>33</v>
      </c>
      <c r="V8" s="4" t="s">
        <v>34</v>
      </c>
      <c r="W8" s="4" t="s">
        <v>35</v>
      </c>
      <c r="X8" s="4" t="s">
        <v>36</v>
      </c>
      <c r="Y8" s="4" t="s">
        <v>37</v>
      </c>
      <c r="Z8" s="4" t="s">
        <v>38</v>
      </c>
      <c r="AA8" s="4" t="s">
        <v>39</v>
      </c>
      <c r="AB8" s="4" t="s">
        <v>40</v>
      </c>
      <c r="AC8" s="4" t="s">
        <v>41</v>
      </c>
      <c r="AD8" s="4" t="s">
        <v>42</v>
      </c>
      <c r="AE8" s="4" t="s">
        <v>43</v>
      </c>
      <c r="AF8" s="4" t="s">
        <v>44</v>
      </c>
      <c r="AG8" s="4" t="s">
        <v>45</v>
      </c>
      <c r="AH8" s="4" t="s">
        <v>46</v>
      </c>
      <c r="AI8" s="4" t="s">
        <v>47</v>
      </c>
      <c r="AJ8" s="4" t="s">
        <v>48</v>
      </c>
      <c r="AK8" s="4" t="s">
        <v>49</v>
      </c>
      <c r="AL8" s="4" t="s">
        <v>50</v>
      </c>
      <c r="AM8" s="4" t="s">
        <v>51</v>
      </c>
      <c r="AN8" s="4" t="s">
        <v>52</v>
      </c>
      <c r="AO8" s="4" t="s">
        <v>53</v>
      </c>
      <c r="AP8" s="4" t="s">
        <v>54</v>
      </c>
      <c r="AQ8" s="4" t="s">
        <v>55</v>
      </c>
      <c r="AR8" s="4" t="s">
        <v>56</v>
      </c>
      <c r="AS8" s="4" t="s">
        <v>57</v>
      </c>
      <c r="AT8" s="4" t="s">
        <v>58</v>
      </c>
      <c r="AU8" s="4" t="s">
        <v>59</v>
      </c>
      <c r="AV8" s="4" t="s">
        <v>60</v>
      </c>
      <c r="AW8" s="4" t="s">
        <v>61</v>
      </c>
      <c r="AX8" s="4" t="s">
        <v>62</v>
      </c>
      <c r="AY8" s="4" t="s">
        <v>63</v>
      </c>
      <c r="AZ8" s="4" t="s">
        <v>64</v>
      </c>
      <c r="BA8" s="4" t="s">
        <v>65</v>
      </c>
      <c r="BB8" s="4" t="s">
        <v>66</v>
      </c>
      <c r="BC8" s="4" t="s">
        <v>67</v>
      </c>
    </row>
    <row r="10" spans="1:55" x14ac:dyDescent="0.55000000000000004">
      <c r="A10" s="81" t="s">
        <v>68</v>
      </c>
      <c r="B10" s="2" t="s">
        <v>386</v>
      </c>
      <c r="C10" s="2" t="s">
        <v>257</v>
      </c>
      <c r="D10" s="4">
        <v>2017</v>
      </c>
    </row>
    <row r="13" spans="1:55" x14ac:dyDescent="0.55000000000000004">
      <c r="B13" s="2" t="s">
        <v>399</v>
      </c>
      <c r="C13" s="2" t="s">
        <v>262</v>
      </c>
      <c r="D13" s="4" t="s">
        <v>258</v>
      </c>
      <c r="E13" s="4" t="s">
        <v>258</v>
      </c>
      <c r="F13" s="4" t="s">
        <v>258</v>
      </c>
      <c r="G13" s="4" t="s">
        <v>258</v>
      </c>
      <c r="H13" s="4" t="s">
        <v>258</v>
      </c>
      <c r="I13" s="4" t="s">
        <v>258</v>
      </c>
      <c r="J13" s="4" t="s">
        <v>258</v>
      </c>
      <c r="K13" s="4" t="s">
        <v>258</v>
      </c>
      <c r="L13" s="4" t="s">
        <v>258</v>
      </c>
      <c r="M13" s="4" t="s">
        <v>258</v>
      </c>
      <c r="N13" s="4" t="s">
        <v>258</v>
      </c>
      <c r="O13" s="4" t="s">
        <v>258</v>
      </c>
      <c r="P13" s="4" t="s">
        <v>258</v>
      </c>
      <c r="Q13" s="4" t="s">
        <v>259</v>
      </c>
      <c r="R13" s="4" t="s">
        <v>259</v>
      </c>
      <c r="S13" s="4" t="s">
        <v>259</v>
      </c>
      <c r="T13" s="4" t="s">
        <v>259</v>
      </c>
      <c r="U13" s="4" t="s">
        <v>259</v>
      </c>
      <c r="V13" s="4" t="s">
        <v>259</v>
      </c>
      <c r="W13" s="4" t="s">
        <v>259</v>
      </c>
      <c r="X13" s="4" t="s">
        <v>259</v>
      </c>
      <c r="Y13" s="4" t="s">
        <v>259</v>
      </c>
      <c r="Z13" s="4" t="s">
        <v>259</v>
      </c>
      <c r="AA13" s="4" t="s">
        <v>259</v>
      </c>
      <c r="AB13" s="4" t="s">
        <v>259</v>
      </c>
      <c r="AC13" s="4" t="s">
        <v>259</v>
      </c>
      <c r="AD13" s="4" t="s">
        <v>260</v>
      </c>
      <c r="AE13" s="4" t="s">
        <v>260</v>
      </c>
      <c r="AF13" s="4" t="s">
        <v>260</v>
      </c>
      <c r="AG13" s="4" t="s">
        <v>260</v>
      </c>
      <c r="AH13" s="4" t="s">
        <v>260</v>
      </c>
      <c r="AI13" s="4" t="s">
        <v>260</v>
      </c>
      <c r="AJ13" s="4" t="s">
        <v>260</v>
      </c>
      <c r="AK13" s="4" t="s">
        <v>260</v>
      </c>
      <c r="AL13" s="4" t="s">
        <v>260</v>
      </c>
      <c r="AM13" s="4" t="s">
        <v>260</v>
      </c>
      <c r="AN13" s="4" t="s">
        <v>260</v>
      </c>
      <c r="AO13" s="4" t="s">
        <v>260</v>
      </c>
      <c r="AP13" s="4" t="s">
        <v>260</v>
      </c>
      <c r="AQ13" s="4" t="s">
        <v>261</v>
      </c>
      <c r="AR13" s="4" t="s">
        <v>261</v>
      </c>
      <c r="AS13" s="4" t="s">
        <v>261</v>
      </c>
      <c r="AT13" s="4" t="s">
        <v>261</v>
      </c>
      <c r="AU13" s="4" t="s">
        <v>261</v>
      </c>
      <c r="AV13" s="4" t="s">
        <v>261</v>
      </c>
      <c r="AW13" s="4" t="s">
        <v>261</v>
      </c>
      <c r="AX13" s="4" t="s">
        <v>261</v>
      </c>
      <c r="AY13" s="4" t="s">
        <v>261</v>
      </c>
      <c r="AZ13" s="4" t="s">
        <v>261</v>
      </c>
      <c r="BA13" s="4" t="s">
        <v>261</v>
      </c>
      <c r="BB13" s="4" t="s">
        <v>261</v>
      </c>
      <c r="BC13" s="4" t="s">
        <v>261</v>
      </c>
    </row>
    <row r="14" spans="1:55" x14ac:dyDescent="0.55000000000000004">
      <c r="D14" s="4" t="s">
        <v>16</v>
      </c>
      <c r="E14" s="4" t="s">
        <v>17</v>
      </c>
      <c r="F14" s="4" t="s">
        <v>18</v>
      </c>
      <c r="G14" s="4" t="s">
        <v>19</v>
      </c>
      <c r="H14" s="4" t="s">
        <v>20</v>
      </c>
      <c r="I14" s="4" t="s">
        <v>21</v>
      </c>
      <c r="J14" s="4" t="s">
        <v>22</v>
      </c>
      <c r="K14" s="4" t="s">
        <v>23</v>
      </c>
      <c r="L14" s="4" t="s">
        <v>24</v>
      </c>
      <c r="M14" s="4" t="s">
        <v>25</v>
      </c>
      <c r="N14" s="4" t="s">
        <v>26</v>
      </c>
      <c r="O14" s="4" t="s">
        <v>27</v>
      </c>
      <c r="P14" s="4" t="s">
        <v>28</v>
      </c>
      <c r="Q14" s="4" t="s">
        <v>29</v>
      </c>
      <c r="R14" s="4" t="s">
        <v>30</v>
      </c>
      <c r="S14" s="4" t="s">
        <v>31</v>
      </c>
      <c r="T14" s="4" t="s">
        <v>32</v>
      </c>
      <c r="U14" s="4" t="s">
        <v>33</v>
      </c>
      <c r="V14" s="4" t="s">
        <v>34</v>
      </c>
      <c r="W14" s="4" t="s">
        <v>35</v>
      </c>
      <c r="X14" s="4" t="s">
        <v>36</v>
      </c>
      <c r="Y14" s="4" t="s">
        <v>37</v>
      </c>
      <c r="Z14" s="4" t="s">
        <v>38</v>
      </c>
      <c r="AA14" s="4" t="s">
        <v>39</v>
      </c>
      <c r="AB14" s="4" t="s">
        <v>40</v>
      </c>
      <c r="AC14" s="4" t="s">
        <v>41</v>
      </c>
      <c r="AD14" s="4" t="s">
        <v>42</v>
      </c>
      <c r="AE14" s="4" t="s">
        <v>43</v>
      </c>
      <c r="AF14" s="4" t="s">
        <v>44</v>
      </c>
      <c r="AG14" s="4" t="s">
        <v>45</v>
      </c>
      <c r="AH14" s="4" t="s">
        <v>46</v>
      </c>
      <c r="AI14" s="4" t="s">
        <v>47</v>
      </c>
      <c r="AJ14" s="4" t="s">
        <v>48</v>
      </c>
      <c r="AK14" s="4" t="s">
        <v>49</v>
      </c>
      <c r="AL14" s="4" t="s">
        <v>50</v>
      </c>
      <c r="AM14" s="4" t="s">
        <v>51</v>
      </c>
      <c r="AN14" s="4" t="s">
        <v>52</v>
      </c>
      <c r="AO14" s="4" t="s">
        <v>53</v>
      </c>
      <c r="AP14" s="4" t="s">
        <v>54</v>
      </c>
      <c r="AQ14" s="4" t="s">
        <v>55</v>
      </c>
      <c r="AR14" s="4" t="s">
        <v>56</v>
      </c>
      <c r="AS14" s="4" t="s">
        <v>57</v>
      </c>
      <c r="AT14" s="4" t="s">
        <v>58</v>
      </c>
      <c r="AU14" s="4" t="s">
        <v>59</v>
      </c>
      <c r="AV14" s="4" t="s">
        <v>60</v>
      </c>
      <c r="AW14" s="4" t="s">
        <v>61</v>
      </c>
      <c r="AX14" s="4" t="s">
        <v>62</v>
      </c>
      <c r="AY14" s="4" t="s">
        <v>63</v>
      </c>
      <c r="AZ14" s="4" t="s">
        <v>64</v>
      </c>
      <c r="BA14" s="4" t="s">
        <v>65</v>
      </c>
      <c r="BB14" s="4" t="s">
        <v>66</v>
      </c>
      <c r="BC14" s="4" t="s">
        <v>67</v>
      </c>
    </row>
    <row r="15" spans="1:55" s="81" customFormat="1" x14ac:dyDescent="0.55000000000000004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spans="1:55" s="81" customFormat="1" x14ac:dyDescent="0.55000000000000004">
      <c r="B16" s="2" t="s">
        <v>400</v>
      </c>
      <c r="C16" s="2" t="s">
        <v>395</v>
      </c>
      <c r="D16" s="4" t="s">
        <v>396</v>
      </c>
      <c r="E16" s="4" t="s">
        <v>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spans="2:55" s="81" customFormat="1" x14ac:dyDescent="0.55000000000000004">
      <c r="B17" s="2"/>
      <c r="C17" s="2"/>
      <c r="D17" s="4" t="s">
        <v>397</v>
      </c>
      <c r="E17" s="4" t="s">
        <v>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spans="2:55" s="81" customFormat="1" x14ac:dyDescent="0.55000000000000004">
      <c r="B18" s="2"/>
      <c r="C18" s="2"/>
      <c r="D18" s="4" t="s">
        <v>397</v>
      </c>
      <c r="E18" s="4" t="s">
        <v>6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2:55" s="81" customFormat="1" x14ac:dyDescent="0.55000000000000004">
      <c r="B19" s="2"/>
      <c r="C19" s="2"/>
      <c r="D19" s="4" t="s">
        <v>397</v>
      </c>
      <c r="E19" s="4" t="s">
        <v>7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s="81" customFormat="1" x14ac:dyDescent="0.55000000000000004">
      <c r="B20" s="2"/>
      <c r="C20" s="2"/>
      <c r="D20" s="4" t="s">
        <v>397</v>
      </c>
      <c r="E20" s="4" t="s">
        <v>8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</row>
    <row r="21" spans="2:55" s="81" customFormat="1" x14ac:dyDescent="0.55000000000000004">
      <c r="B21" s="2"/>
      <c r="C21" s="2"/>
      <c r="D21" s="4" t="s">
        <v>397</v>
      </c>
      <c r="E21" s="4" t="s">
        <v>9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2:55" s="81" customFormat="1" x14ac:dyDescent="0.55000000000000004">
      <c r="B22" s="2"/>
      <c r="C22" s="2"/>
      <c r="D22" s="4" t="s">
        <v>396</v>
      </c>
      <c r="E22" s="4" t="s">
        <v>10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2:55" s="81" customFormat="1" x14ac:dyDescent="0.55000000000000004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s="81" customFormat="1" ht="28.8" x14ac:dyDescent="0.55000000000000004">
      <c r="B24" s="7" t="s">
        <v>401</v>
      </c>
      <c r="C24" s="7" t="s">
        <v>398</v>
      </c>
      <c r="D24" s="8" t="s">
        <v>240</v>
      </c>
      <c r="E24" s="8" t="s">
        <v>240</v>
      </c>
      <c r="F24" s="8" t="s">
        <v>240</v>
      </c>
      <c r="G24" s="8" t="s">
        <v>240</v>
      </c>
      <c r="H24" s="8" t="s">
        <v>240</v>
      </c>
      <c r="I24" s="8" t="s">
        <v>240</v>
      </c>
      <c r="J24" s="8" t="s">
        <v>241</v>
      </c>
      <c r="K24" s="8" t="s">
        <v>241</v>
      </c>
      <c r="L24" s="8" t="s">
        <v>242</v>
      </c>
      <c r="M24" s="8" t="s">
        <v>242</v>
      </c>
      <c r="N24" s="8" t="s">
        <v>242</v>
      </c>
      <c r="O24" s="8" t="s">
        <v>242</v>
      </c>
      <c r="P24" s="8" t="s">
        <v>242</v>
      </c>
      <c r="Q24" s="8" t="s">
        <v>242</v>
      </c>
      <c r="R24" s="8" t="s">
        <v>242</v>
      </c>
      <c r="S24" s="8" t="s">
        <v>242</v>
      </c>
      <c r="T24" s="8" t="s">
        <v>242</v>
      </c>
      <c r="U24" s="8" t="s">
        <v>242</v>
      </c>
      <c r="V24" s="8" t="s">
        <v>12</v>
      </c>
      <c r="W24" s="8" t="s">
        <v>12</v>
      </c>
      <c r="X24" s="8" t="s">
        <v>12</v>
      </c>
      <c r="Y24" s="8" t="s">
        <v>243</v>
      </c>
      <c r="Z24" s="8" t="s">
        <v>243</v>
      </c>
      <c r="AA24" s="8" t="s">
        <v>243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2:55" x14ac:dyDescent="0.55000000000000004">
      <c r="B25" s="7"/>
      <c r="C25" s="7"/>
      <c r="D25" s="8" t="s">
        <v>216</v>
      </c>
      <c r="E25" s="8" t="s">
        <v>217</v>
      </c>
      <c r="F25" s="8" t="s">
        <v>218</v>
      </c>
      <c r="G25" s="8" t="s">
        <v>219</v>
      </c>
      <c r="H25" s="8" t="s">
        <v>220</v>
      </c>
      <c r="I25" s="8" t="s">
        <v>221</v>
      </c>
      <c r="J25" s="8" t="s">
        <v>222</v>
      </c>
      <c r="K25" s="8" t="s">
        <v>223</v>
      </c>
      <c r="L25" s="8" t="s">
        <v>224</v>
      </c>
      <c r="M25" s="8" t="s">
        <v>225</v>
      </c>
      <c r="N25" s="8" t="s">
        <v>226</v>
      </c>
      <c r="O25" s="8" t="s">
        <v>227</v>
      </c>
      <c r="P25" s="8" t="s">
        <v>228</v>
      </c>
      <c r="Q25" s="8" t="s">
        <v>229</v>
      </c>
      <c r="R25" s="8" t="s">
        <v>230</v>
      </c>
      <c r="S25" s="8" t="s">
        <v>231</v>
      </c>
      <c r="T25" s="8" t="s">
        <v>232</v>
      </c>
      <c r="U25" s="8" t="s">
        <v>233</v>
      </c>
      <c r="V25" s="8" t="s">
        <v>234</v>
      </c>
      <c r="W25" s="8" t="s">
        <v>235</v>
      </c>
      <c r="X25" s="8" t="s">
        <v>236</v>
      </c>
      <c r="Y25" s="8" t="s">
        <v>237</v>
      </c>
      <c r="Z25" s="8" t="s">
        <v>238</v>
      </c>
      <c r="AA25" s="46" t="s">
        <v>239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6"/>
  <sheetViews>
    <sheetView workbookViewId="0">
      <selection activeCell="H9" sqref="H9"/>
    </sheetView>
  </sheetViews>
  <sheetFormatPr defaultRowHeight="14.4" x14ac:dyDescent="0.55000000000000004"/>
  <sheetData>
    <row r="1" spans="1:5" x14ac:dyDescent="0.55000000000000004">
      <c r="A1" s="2" t="s">
        <v>300</v>
      </c>
      <c r="B1" s="2"/>
      <c r="C1" s="2"/>
      <c r="D1" s="2"/>
      <c r="E1" s="2"/>
    </row>
    <row r="2" spans="1:5" x14ac:dyDescent="0.55000000000000004">
      <c r="B2" s="47" t="s">
        <v>250</v>
      </c>
      <c r="C2" s="47" t="s">
        <v>251</v>
      </c>
      <c r="D2" s="47" t="s">
        <v>252</v>
      </c>
      <c r="E2" s="47" t="s">
        <v>253</v>
      </c>
    </row>
    <row r="3" spans="1:5" x14ac:dyDescent="0.55000000000000004">
      <c r="A3" s="47" t="s">
        <v>276</v>
      </c>
      <c r="B3">
        <v>629.30000000000007</v>
      </c>
      <c r="C3">
        <v>659.20000000000039</v>
      </c>
      <c r="D3">
        <v>664.60000000000014</v>
      </c>
      <c r="E3">
        <v>656.70000000000027</v>
      </c>
    </row>
    <row r="4" spans="1:5" x14ac:dyDescent="0.55000000000000004">
      <c r="A4" s="47" t="s">
        <v>277</v>
      </c>
      <c r="B4">
        <v>622.51937184777626</v>
      </c>
      <c r="C4">
        <v>652.09720311783599</v>
      </c>
      <c r="D4">
        <v>657.43901879871623</v>
      </c>
      <c r="E4">
        <v>649.62414030261368</v>
      </c>
    </row>
    <row r="5" spans="1:5" x14ac:dyDescent="0.55000000000000004">
      <c r="A5" s="47" t="s">
        <v>278</v>
      </c>
      <c r="B5">
        <v>618.76838606143974</v>
      </c>
      <c r="C5">
        <v>648.16799633195797</v>
      </c>
      <c r="D5">
        <v>653.47762494268704</v>
      </c>
      <c r="E5">
        <v>645.70983493810184</v>
      </c>
    </row>
    <row r="6" spans="1:5" x14ac:dyDescent="0.55000000000000004">
      <c r="A6" s="47" t="s">
        <v>279</v>
      </c>
      <c r="B6">
        <v>617.07329206785903</v>
      </c>
      <c r="C6">
        <v>643.9365428702431</v>
      </c>
      <c r="D6">
        <v>649.21150848234765</v>
      </c>
      <c r="E6">
        <v>641.49442916093551</v>
      </c>
    </row>
    <row r="7" spans="1:5" x14ac:dyDescent="0.55000000000000004">
      <c r="A7" s="47" t="s">
        <v>280</v>
      </c>
      <c r="B7">
        <v>626.11004126547448</v>
      </c>
      <c r="C7">
        <v>644.38991288399859</v>
      </c>
      <c r="D7">
        <v>649.66859238881227</v>
      </c>
      <c r="E7">
        <v>641.946079779917</v>
      </c>
    </row>
    <row r="8" spans="1:5" x14ac:dyDescent="0.55000000000000004">
      <c r="A8" s="47" t="s">
        <v>281</v>
      </c>
      <c r="B8">
        <v>633.21391563502948</v>
      </c>
      <c r="C8">
        <v>650.88821641448897</v>
      </c>
      <c r="D8">
        <v>656.22012838147646</v>
      </c>
      <c r="E8">
        <v>648.41973865199452</v>
      </c>
    </row>
    <row r="9" spans="1:5" x14ac:dyDescent="0.55000000000000004">
      <c r="A9" s="47" t="s">
        <v>282</v>
      </c>
      <c r="B9">
        <v>639.68278312700568</v>
      </c>
      <c r="C9">
        <v>657.53764328289787</v>
      </c>
      <c r="D9">
        <v>662.9240256762954</v>
      </c>
      <c r="E9">
        <v>655.04394773039894</v>
      </c>
    </row>
    <row r="10" spans="1:5" x14ac:dyDescent="0.55000000000000004">
      <c r="A10" s="47" t="s">
        <v>283</v>
      </c>
      <c r="B10">
        <v>647.18078862906907</v>
      </c>
      <c r="C10">
        <v>665.24493351673561</v>
      </c>
      <c r="D10">
        <v>670.69445208619902</v>
      </c>
      <c r="E10">
        <v>662.72200825309528</v>
      </c>
    </row>
    <row r="11" spans="1:5" x14ac:dyDescent="0.55000000000000004">
      <c r="A11" s="47" t="s">
        <v>284</v>
      </c>
      <c r="B11">
        <v>655.70793214121954</v>
      </c>
      <c r="C11">
        <v>674.01008711600173</v>
      </c>
      <c r="D11">
        <v>679.53140761118766</v>
      </c>
      <c r="E11">
        <v>671.45392022008275</v>
      </c>
    </row>
    <row r="12" spans="1:5" x14ac:dyDescent="0.55000000000000004">
      <c r="A12" s="47" t="s">
        <v>285</v>
      </c>
      <c r="B12">
        <v>665.70527281063744</v>
      </c>
      <c r="C12">
        <v>684.28647409445227</v>
      </c>
      <c r="D12">
        <v>689.89197615772628</v>
      </c>
      <c r="E12">
        <v>681.69133425034386</v>
      </c>
    </row>
    <row r="13" spans="1:5" x14ac:dyDescent="0.55000000000000004">
      <c r="A13" s="47" t="s">
        <v>286</v>
      </c>
      <c r="B13">
        <v>676.43771205868882</v>
      </c>
      <c r="C13">
        <v>695.31847776249447</v>
      </c>
      <c r="D13">
        <v>701.01435121503914</v>
      </c>
      <c r="E13">
        <v>692.68149931224184</v>
      </c>
    </row>
    <row r="14" spans="1:5" x14ac:dyDescent="0.55000000000000004">
      <c r="A14" s="47" t="s">
        <v>287</v>
      </c>
      <c r="B14">
        <v>689.96352590554807</v>
      </c>
      <c r="C14">
        <v>709.22182485098574</v>
      </c>
      <c r="D14">
        <v>715.03159101329675</v>
      </c>
      <c r="E14">
        <v>706.53211829436054</v>
      </c>
    </row>
    <row r="15" spans="1:5" x14ac:dyDescent="0.55000000000000004">
      <c r="A15" s="47" t="s">
        <v>288</v>
      </c>
      <c r="B15">
        <v>704.51847776249417</v>
      </c>
      <c r="C15">
        <v>724.18303530490596</v>
      </c>
      <c r="D15">
        <v>730.11535992663903</v>
      </c>
      <c r="E15">
        <v>721.43658872077049</v>
      </c>
    </row>
    <row r="16" spans="1:5" x14ac:dyDescent="0.55000000000000004">
      <c r="A16" s="47" t="s">
        <v>289</v>
      </c>
      <c r="B16">
        <v>719.66150848234759</v>
      </c>
      <c r="C16">
        <v>739.74873911049974</v>
      </c>
      <c r="D16">
        <v>745.8085740486016</v>
      </c>
      <c r="E16">
        <v>736.94325997248973</v>
      </c>
    </row>
    <row r="17" spans="1:5" x14ac:dyDescent="0.55000000000000004">
      <c r="A17" s="47" t="s">
        <v>290</v>
      </c>
      <c r="B17">
        <v>735.39261806510751</v>
      </c>
      <c r="C17">
        <v>755.91893626776721</v>
      </c>
      <c r="D17">
        <v>762.11123337918389</v>
      </c>
      <c r="E17">
        <v>753.05213204951849</v>
      </c>
    </row>
    <row r="18" spans="1:5" x14ac:dyDescent="0.55000000000000004">
      <c r="A18" s="47" t="s">
        <v>291</v>
      </c>
      <c r="B18">
        <v>750.0945896377807</v>
      </c>
      <c r="C18">
        <v>771.03127005960607</v>
      </c>
      <c r="D18">
        <v>777.34736359468127</v>
      </c>
      <c r="E18">
        <v>768.10715268225601</v>
      </c>
    </row>
    <row r="19" spans="1:5" x14ac:dyDescent="0.55000000000000004">
      <c r="A19" s="47" t="s">
        <v>292</v>
      </c>
      <c r="B19">
        <v>764.94358092618063</v>
      </c>
      <c r="C19">
        <v>786.29472718936302</v>
      </c>
      <c r="D19">
        <v>792.73585511233398</v>
      </c>
      <c r="E19">
        <v>783.31272352132044</v>
      </c>
    </row>
    <row r="20" spans="1:5" x14ac:dyDescent="0.55000000000000004">
      <c r="A20" s="47" t="s">
        <v>293</v>
      </c>
      <c r="B20">
        <v>785.08528198074248</v>
      </c>
      <c r="C20">
        <v>806.99862448418207</v>
      </c>
      <c r="D20">
        <v>813.60935350756529</v>
      </c>
      <c r="E20">
        <v>803.93810178817057</v>
      </c>
    </row>
    <row r="21" spans="1:5" x14ac:dyDescent="0.55000000000000004">
      <c r="A21" s="47" t="s">
        <v>294</v>
      </c>
      <c r="B21">
        <v>805.07996331957816</v>
      </c>
      <c r="C21">
        <v>827.55139844108248</v>
      </c>
      <c r="D21">
        <v>834.33049060064172</v>
      </c>
      <c r="E21">
        <v>810.98028427326926</v>
      </c>
    </row>
    <row r="22" spans="1:5" x14ac:dyDescent="0.55000000000000004">
      <c r="A22" s="47" t="s">
        <v>295</v>
      </c>
      <c r="B22">
        <v>825.3686840898672</v>
      </c>
      <c r="C22">
        <v>848.40641907381951</v>
      </c>
      <c r="D22">
        <v>855.3563502980287</v>
      </c>
      <c r="E22">
        <v>831.41769830353076</v>
      </c>
    </row>
    <row r="23" spans="1:5" x14ac:dyDescent="0.55000000000000004">
      <c r="A23" s="47" t="s">
        <v>296</v>
      </c>
      <c r="B23">
        <v>845.95144429160962</v>
      </c>
      <c r="C23">
        <v>869.56368638239348</v>
      </c>
      <c r="D23">
        <v>876.6869325997252</v>
      </c>
      <c r="E23">
        <v>852.15130674002774</v>
      </c>
    </row>
    <row r="24" spans="1:5" x14ac:dyDescent="0.55000000000000004">
      <c r="A24" s="47" t="s">
        <v>297</v>
      </c>
      <c r="B24">
        <v>866.53420449335204</v>
      </c>
      <c r="C24">
        <v>890.7209536909678</v>
      </c>
      <c r="D24">
        <v>898.01751490142146</v>
      </c>
      <c r="E24">
        <v>872.88491517652471</v>
      </c>
    </row>
    <row r="25" spans="1:5" x14ac:dyDescent="0.55000000000000004">
      <c r="A25" s="47" t="s">
        <v>298</v>
      </c>
      <c r="B25">
        <v>887.70504355800108</v>
      </c>
      <c r="C25">
        <v>912.4827143512149</v>
      </c>
      <c r="D25">
        <v>919.95754241173768</v>
      </c>
      <c r="E25">
        <v>894.21091242549289</v>
      </c>
    </row>
    <row r="26" spans="1:5" x14ac:dyDescent="0.55000000000000004">
      <c r="A26" s="47" t="s">
        <v>299</v>
      </c>
      <c r="B26">
        <v>908.7288629069235</v>
      </c>
      <c r="C26">
        <v>934.0933516735447</v>
      </c>
      <c r="D26">
        <v>941.74520861989936</v>
      </c>
      <c r="E26">
        <v>900.93530490600619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zoomScale="175" zoomScaleNormal="175" workbookViewId="0">
      <selection activeCell="D10" sqref="D10"/>
    </sheetView>
  </sheetViews>
  <sheetFormatPr defaultRowHeight="14.4" x14ac:dyDescent="0.55000000000000004"/>
  <cols>
    <col min="1" max="1" width="34.41796875" bestFit="1" customWidth="1"/>
    <col min="2" max="2" width="12.15625" bestFit="1" customWidth="1"/>
    <col min="3" max="3" width="12.578125" bestFit="1" customWidth="1"/>
  </cols>
  <sheetData>
    <row r="1" spans="1:4" x14ac:dyDescent="0.55000000000000004">
      <c r="A1" s="9" t="s">
        <v>489</v>
      </c>
    </row>
    <row r="2" spans="1:4" x14ac:dyDescent="0.55000000000000004">
      <c r="A2" t="s">
        <v>1</v>
      </c>
      <c r="B2" t="s">
        <v>204</v>
      </c>
      <c r="C2" t="s">
        <v>205</v>
      </c>
    </row>
    <row r="3" spans="1:4" x14ac:dyDescent="0.55000000000000004">
      <c r="A3" t="s">
        <v>207</v>
      </c>
      <c r="B3" s="42" t="s">
        <v>206</v>
      </c>
      <c r="C3" s="42">
        <v>0.1195</v>
      </c>
    </row>
    <row r="4" spans="1:4" ht="15.3" x14ac:dyDescent="0.55000000000000004">
      <c r="A4" t="s">
        <v>209</v>
      </c>
      <c r="B4" s="42" t="s">
        <v>208</v>
      </c>
      <c r="C4" s="43">
        <v>3.9660000000000002</v>
      </c>
    </row>
    <row r="5" spans="1:4" x14ac:dyDescent="0.55000000000000004">
      <c r="A5" t="s">
        <v>212</v>
      </c>
      <c r="B5" s="42" t="s">
        <v>211</v>
      </c>
      <c r="C5" s="42">
        <v>5800000</v>
      </c>
    </row>
    <row r="6" spans="1:4" x14ac:dyDescent="0.55000000000000004">
      <c r="A6" t="s">
        <v>341</v>
      </c>
      <c r="B6" t="s">
        <v>338</v>
      </c>
      <c r="C6" s="83">
        <v>999999999999</v>
      </c>
      <c r="D6" t="s">
        <v>622</v>
      </c>
    </row>
    <row r="7" spans="1:4" x14ac:dyDescent="0.55000000000000004">
      <c r="A7" t="s">
        <v>342</v>
      </c>
      <c r="B7" t="s">
        <v>339</v>
      </c>
      <c r="C7" s="83">
        <v>14600</v>
      </c>
      <c r="D7" t="s">
        <v>436</v>
      </c>
    </row>
    <row r="8" spans="1:4" x14ac:dyDescent="0.55000000000000004">
      <c r="A8" t="s">
        <v>343</v>
      </c>
      <c r="B8" t="s">
        <v>340</v>
      </c>
      <c r="C8">
        <v>1000</v>
      </c>
    </row>
    <row r="9" spans="1:4" x14ac:dyDescent="0.55000000000000004">
      <c r="A9" t="s">
        <v>381</v>
      </c>
      <c r="B9" t="s">
        <v>380</v>
      </c>
      <c r="C9" s="83">
        <v>999999999999</v>
      </c>
      <c r="D9" t="s">
        <v>623</v>
      </c>
    </row>
    <row r="10" spans="1:4" x14ac:dyDescent="0.55000000000000004">
      <c r="A10" t="s">
        <v>382</v>
      </c>
      <c r="B10" t="s">
        <v>383</v>
      </c>
      <c r="C10">
        <v>0.25</v>
      </c>
    </row>
    <row r="11" spans="1:4" x14ac:dyDescent="0.55000000000000004">
      <c r="A11" t="s">
        <v>385</v>
      </c>
      <c r="B11" t="s">
        <v>384</v>
      </c>
      <c r="C11" s="80">
        <v>3.141592653589</v>
      </c>
    </row>
    <row r="12" spans="1:4" x14ac:dyDescent="0.55000000000000004">
      <c r="A12" t="s">
        <v>433</v>
      </c>
      <c r="B12" t="s">
        <v>432</v>
      </c>
      <c r="C1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9"/>
  <sheetViews>
    <sheetView tabSelected="1" zoomScale="190" zoomScaleNormal="190" workbookViewId="0">
      <selection activeCell="F8" sqref="F8"/>
    </sheetView>
  </sheetViews>
  <sheetFormatPr defaultRowHeight="14.4" x14ac:dyDescent="0.55000000000000004"/>
  <cols>
    <col min="1" max="1" width="30.68359375" customWidth="1"/>
    <col min="2" max="2" width="11.15625" customWidth="1"/>
    <col min="4" max="4" width="12.26171875" customWidth="1"/>
    <col min="5" max="5" width="18.578125" customWidth="1"/>
  </cols>
  <sheetData>
    <row r="1" spans="1:6" x14ac:dyDescent="0.55000000000000004">
      <c r="A1" s="2" t="s">
        <v>485</v>
      </c>
    </row>
    <row r="2" spans="1:6" x14ac:dyDescent="0.55000000000000004">
      <c r="A2" s="1" t="s">
        <v>1</v>
      </c>
      <c r="B2" s="1" t="s">
        <v>450</v>
      </c>
      <c r="C2" s="1" t="s">
        <v>449</v>
      </c>
      <c r="D2" s="1" t="s">
        <v>452</v>
      </c>
      <c r="E2" s="1" t="s">
        <v>454</v>
      </c>
      <c r="F2" s="1" t="s">
        <v>490</v>
      </c>
    </row>
    <row r="3" spans="1:6" x14ac:dyDescent="0.55000000000000004">
      <c r="A3" s="10" t="s">
        <v>484</v>
      </c>
      <c r="B3" s="91" t="s">
        <v>451</v>
      </c>
      <c r="C3" s="91">
        <v>549</v>
      </c>
      <c r="D3" t="s">
        <v>453</v>
      </c>
      <c r="E3" t="s">
        <v>455</v>
      </c>
    </row>
    <row r="4" spans="1:6" x14ac:dyDescent="0.55000000000000004">
      <c r="A4" s="10" t="s">
        <v>479</v>
      </c>
      <c r="B4" s="91" t="s">
        <v>456</v>
      </c>
      <c r="C4" s="91">
        <v>4363079</v>
      </c>
      <c r="D4" t="s">
        <v>457</v>
      </c>
      <c r="E4" t="s">
        <v>455</v>
      </c>
      <c r="F4" t="s">
        <v>491</v>
      </c>
    </row>
    <row r="5" spans="1:6" ht="28.8" x14ac:dyDescent="0.55000000000000004">
      <c r="A5" s="10" t="s">
        <v>478</v>
      </c>
      <c r="B5" s="91" t="s">
        <v>458</v>
      </c>
      <c r="C5" s="91">
        <v>1466690</v>
      </c>
      <c r="D5" t="s">
        <v>457</v>
      </c>
      <c r="E5" t="s">
        <v>455</v>
      </c>
    </row>
    <row r="6" spans="1:6" x14ac:dyDescent="0.55000000000000004">
      <c r="A6" s="10" t="s">
        <v>480</v>
      </c>
      <c r="B6" s="91" t="s">
        <v>460</v>
      </c>
      <c r="C6" s="91">
        <v>156754</v>
      </c>
      <c r="D6" t="s">
        <v>457</v>
      </c>
      <c r="E6" t="s">
        <v>455</v>
      </c>
    </row>
    <row r="7" spans="1:6" ht="28.8" x14ac:dyDescent="0.55000000000000004">
      <c r="A7" s="10" t="s">
        <v>482</v>
      </c>
      <c r="B7" s="91" t="s">
        <v>459</v>
      </c>
      <c r="C7" s="91">
        <v>91897</v>
      </c>
      <c r="D7" t="s">
        <v>457</v>
      </c>
      <c r="E7" t="s">
        <v>455</v>
      </c>
    </row>
    <row r="8" spans="1:6" ht="28.8" x14ac:dyDescent="0.55000000000000004">
      <c r="A8" s="10" t="s">
        <v>481</v>
      </c>
      <c r="B8" s="91" t="s">
        <v>461</v>
      </c>
      <c r="C8" s="91">
        <v>820466</v>
      </c>
      <c r="D8" t="s">
        <v>457</v>
      </c>
      <c r="E8" t="s">
        <v>455</v>
      </c>
    </row>
    <row r="9" spans="1:6" x14ac:dyDescent="0.55000000000000004">
      <c r="A9" s="10" t="s">
        <v>483</v>
      </c>
      <c r="B9" s="91" t="s">
        <v>488</v>
      </c>
      <c r="C9" s="91">
        <v>1827273</v>
      </c>
      <c r="D9" t="s">
        <v>457</v>
      </c>
      <c r="E9" t="s">
        <v>455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"/>
  <sheetViews>
    <sheetView topLeftCell="E1" zoomScale="130" zoomScaleNormal="130" workbookViewId="0">
      <selection activeCell="N7" sqref="N7"/>
    </sheetView>
  </sheetViews>
  <sheetFormatPr defaultRowHeight="14.4" x14ac:dyDescent="0.55000000000000004"/>
  <cols>
    <col min="2" max="2" width="10.15625" bestFit="1" customWidth="1"/>
    <col min="3" max="3" width="14.68359375" bestFit="1" customWidth="1"/>
    <col min="4" max="4" width="9.83984375" bestFit="1" customWidth="1"/>
  </cols>
  <sheetData>
    <row r="1" spans="1:19" x14ac:dyDescent="0.55000000000000004">
      <c r="B1" s="1" t="s">
        <v>0</v>
      </c>
      <c r="C1" s="1" t="s">
        <v>1</v>
      </c>
      <c r="D1" s="1" t="s">
        <v>82</v>
      </c>
    </row>
    <row r="2" spans="1:19" x14ac:dyDescent="0.55000000000000004">
      <c r="A2" t="s">
        <v>69</v>
      </c>
      <c r="B2" s="9" t="s">
        <v>70</v>
      </c>
      <c r="C2" s="9" t="s">
        <v>71</v>
      </c>
      <c r="D2" s="4" t="s">
        <v>575</v>
      </c>
      <c r="E2" s="4" t="s">
        <v>576</v>
      </c>
      <c r="F2" s="4" t="s">
        <v>577</v>
      </c>
      <c r="G2" s="4" t="s">
        <v>578</v>
      </c>
      <c r="H2" s="16" t="s">
        <v>579</v>
      </c>
      <c r="I2" s="4" t="s">
        <v>580</v>
      </c>
      <c r="J2" s="4" t="s">
        <v>581</v>
      </c>
      <c r="K2" s="16" t="s">
        <v>582</v>
      </c>
      <c r="L2" s="4" t="s">
        <v>583</v>
      </c>
      <c r="M2" s="4" t="s">
        <v>584</v>
      </c>
      <c r="N2" s="4" t="s">
        <v>585</v>
      </c>
      <c r="O2" s="4" t="s">
        <v>586</v>
      </c>
      <c r="P2" s="16" t="s">
        <v>587</v>
      </c>
      <c r="Q2" s="95" t="s">
        <v>588</v>
      </c>
      <c r="R2" s="95" t="s">
        <v>589</v>
      </c>
      <c r="S2" s="97" t="s">
        <v>590</v>
      </c>
    </row>
    <row r="3" spans="1:19" x14ac:dyDescent="0.55000000000000004">
      <c r="A3" t="s">
        <v>427</v>
      </c>
      <c r="B3" s="88" t="s">
        <v>428</v>
      </c>
      <c r="C3" s="88" t="s">
        <v>429</v>
      </c>
      <c r="D3" s="89" t="s">
        <v>578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3"/>
  <sheetViews>
    <sheetView zoomScale="145" zoomScaleNormal="145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ColWidth="9.15625" defaultRowHeight="14.4" x14ac:dyDescent="0.55000000000000004"/>
  <cols>
    <col min="1" max="1" width="9.15625" style="10"/>
    <col min="2" max="2" width="20.26171875" style="10" customWidth="1"/>
    <col min="3" max="3" width="16.83984375" style="10" customWidth="1"/>
    <col min="4" max="16384" width="9.15625" style="10"/>
  </cols>
  <sheetData>
    <row r="1" spans="1:88" x14ac:dyDescent="0.55000000000000004">
      <c r="B1" s="11" t="s">
        <v>0</v>
      </c>
      <c r="C1" s="11" t="s">
        <v>1</v>
      </c>
      <c r="D1" s="11" t="s">
        <v>82</v>
      </c>
    </row>
    <row r="2" spans="1:88" ht="28.8" x14ac:dyDescent="0.55000000000000004">
      <c r="A2" s="10" t="s">
        <v>69</v>
      </c>
      <c r="B2" s="7" t="s">
        <v>75</v>
      </c>
      <c r="C2" s="7" t="s">
        <v>73</v>
      </c>
      <c r="D2" s="8" t="s">
        <v>591</v>
      </c>
      <c r="E2" s="8" t="s">
        <v>592</v>
      </c>
      <c r="F2" s="8" t="s">
        <v>593</v>
      </c>
      <c r="G2" s="8" t="s">
        <v>594</v>
      </c>
      <c r="H2" s="8" t="s">
        <v>595</v>
      </c>
      <c r="I2" s="8" t="s">
        <v>596</v>
      </c>
      <c r="J2" s="8" t="s">
        <v>597</v>
      </c>
      <c r="K2" s="8" t="s">
        <v>598</v>
      </c>
      <c r="L2" s="8" t="s">
        <v>599</v>
      </c>
      <c r="M2" s="8" t="s">
        <v>600</v>
      </c>
      <c r="N2" s="8" t="s">
        <v>601</v>
      </c>
      <c r="O2" s="8" t="s">
        <v>602</v>
      </c>
      <c r="P2" s="76" t="s">
        <v>603</v>
      </c>
      <c r="Q2" s="8" t="s">
        <v>604</v>
      </c>
      <c r="R2" s="8" t="s">
        <v>605</v>
      </c>
      <c r="S2" s="8" t="s">
        <v>606</v>
      </c>
      <c r="T2" s="8" t="s">
        <v>607</v>
      </c>
      <c r="U2" s="8" t="s">
        <v>608</v>
      </c>
      <c r="V2" s="37" t="s">
        <v>609</v>
      </c>
      <c r="W2" s="37" t="s">
        <v>610</v>
      </c>
      <c r="X2" s="37" t="s">
        <v>611</v>
      </c>
      <c r="Y2" s="37" t="s">
        <v>612</v>
      </c>
      <c r="Z2" s="37" t="s">
        <v>613</v>
      </c>
      <c r="AA2" s="8" t="s">
        <v>614</v>
      </c>
      <c r="AB2" s="37" t="s">
        <v>615</v>
      </c>
      <c r="AC2" s="37" t="s">
        <v>616</v>
      </c>
      <c r="AD2" s="39" t="s">
        <v>617</v>
      </c>
      <c r="AE2" s="39" t="s">
        <v>618</v>
      </c>
      <c r="AF2" s="39" t="s">
        <v>619</v>
      </c>
      <c r="AG2" s="39" t="s">
        <v>620</v>
      </c>
      <c r="AH2" s="41" t="s">
        <v>621</v>
      </c>
      <c r="AI2" s="41" t="s">
        <v>153</v>
      </c>
      <c r="AJ2" s="30" t="s">
        <v>72</v>
      </c>
      <c r="AK2" s="30" t="s">
        <v>188</v>
      </c>
      <c r="AL2" s="30" t="s">
        <v>203</v>
      </c>
      <c r="AM2" s="31" t="s">
        <v>187</v>
      </c>
      <c r="AN2" s="31" t="s">
        <v>189</v>
      </c>
      <c r="AO2" s="31" t="s">
        <v>190</v>
      </c>
      <c r="AP2" s="32" t="s">
        <v>191</v>
      </c>
      <c r="AQ2" s="32" t="s">
        <v>192</v>
      </c>
      <c r="AR2" s="32" t="s">
        <v>193</v>
      </c>
      <c r="AS2" s="33" t="s">
        <v>538</v>
      </c>
      <c r="AT2" s="33" t="s">
        <v>194</v>
      </c>
      <c r="AU2" s="33" t="s">
        <v>195</v>
      </c>
      <c r="AV2" s="34" t="s">
        <v>539</v>
      </c>
      <c r="AW2" s="34" t="s">
        <v>196</v>
      </c>
      <c r="AX2" s="34" t="s">
        <v>197</v>
      </c>
      <c r="AY2" s="34" t="s">
        <v>198</v>
      </c>
      <c r="AZ2" s="35" t="s">
        <v>540</v>
      </c>
      <c r="BA2" s="35" t="s">
        <v>199</v>
      </c>
      <c r="BB2" s="35" t="s">
        <v>200</v>
      </c>
      <c r="BC2" s="35" t="s">
        <v>201</v>
      </c>
      <c r="BD2" s="35" t="s">
        <v>541</v>
      </c>
      <c r="BE2" s="35" t="s">
        <v>542</v>
      </c>
      <c r="BF2" s="35" t="s">
        <v>543</v>
      </c>
      <c r="BG2" s="35" t="s">
        <v>544</v>
      </c>
      <c r="BH2" s="35" t="s">
        <v>545</v>
      </c>
      <c r="BI2" s="35" t="s">
        <v>546</v>
      </c>
      <c r="BJ2" s="35" t="s">
        <v>547</v>
      </c>
      <c r="BK2" s="21" t="s">
        <v>548</v>
      </c>
      <c r="BL2" s="21" t="s">
        <v>549</v>
      </c>
      <c r="BM2" s="21" t="s">
        <v>550</v>
      </c>
      <c r="BN2" s="21" t="s">
        <v>551</v>
      </c>
      <c r="BO2" s="21" t="s">
        <v>552</v>
      </c>
      <c r="BP2" s="23" t="s">
        <v>553</v>
      </c>
      <c r="BQ2" s="23" t="s">
        <v>554</v>
      </c>
      <c r="BR2" s="23" t="s">
        <v>555</v>
      </c>
      <c r="BS2" s="23" t="s">
        <v>556</v>
      </c>
      <c r="BT2" s="23" t="s">
        <v>557</v>
      </c>
      <c r="BU2" s="24" t="s">
        <v>558</v>
      </c>
      <c r="BV2" s="24" t="s">
        <v>559</v>
      </c>
      <c r="BW2" s="24" t="s">
        <v>560</v>
      </c>
      <c r="BX2" s="24" t="s">
        <v>561</v>
      </c>
      <c r="BY2" s="24" t="s">
        <v>562</v>
      </c>
      <c r="BZ2" s="94" t="s">
        <v>563</v>
      </c>
      <c r="CA2" s="94" t="s">
        <v>564</v>
      </c>
      <c r="CB2" s="94" t="s">
        <v>565</v>
      </c>
      <c r="CC2" s="94" t="s">
        <v>566</v>
      </c>
      <c r="CD2" s="94" t="s">
        <v>567</v>
      </c>
      <c r="CE2" s="94" t="s">
        <v>568</v>
      </c>
      <c r="CF2" s="94" t="s">
        <v>569</v>
      </c>
      <c r="CG2" s="94" t="s">
        <v>570</v>
      </c>
      <c r="CH2" s="94" t="s">
        <v>571</v>
      </c>
      <c r="CI2" s="94" t="s">
        <v>572</v>
      </c>
      <c r="CJ2" s="94" t="s">
        <v>573</v>
      </c>
    </row>
    <row r="4" spans="1:88" x14ac:dyDescent="0.55000000000000004">
      <c r="A4" s="10" t="s">
        <v>74</v>
      </c>
      <c r="B4" s="7" t="s">
        <v>76</v>
      </c>
      <c r="C4" s="7" t="s">
        <v>78</v>
      </c>
      <c r="D4" s="8" t="s">
        <v>591</v>
      </c>
      <c r="E4" s="8" t="s">
        <v>592</v>
      </c>
      <c r="F4" s="8" t="s">
        <v>593</v>
      </c>
      <c r="G4" s="8" t="s">
        <v>594</v>
      </c>
      <c r="H4" s="8" t="s">
        <v>595</v>
      </c>
      <c r="I4" s="8" t="s">
        <v>596</v>
      </c>
      <c r="J4" s="8" t="s">
        <v>597</v>
      </c>
      <c r="K4" s="8" t="s">
        <v>598</v>
      </c>
      <c r="L4" s="8" t="s">
        <v>599</v>
      </c>
      <c r="M4" s="8" t="s">
        <v>600</v>
      </c>
      <c r="N4" s="8" t="s">
        <v>601</v>
      </c>
      <c r="O4" s="8" t="s">
        <v>602</v>
      </c>
      <c r="P4" s="76" t="s">
        <v>603</v>
      </c>
      <c r="Q4" s="8" t="s">
        <v>604</v>
      </c>
      <c r="R4" s="8" t="s">
        <v>605</v>
      </c>
      <c r="S4" s="8" t="s">
        <v>606</v>
      </c>
      <c r="T4" s="8" t="s">
        <v>607</v>
      </c>
      <c r="U4" s="8" t="s">
        <v>608</v>
      </c>
      <c r="V4" s="37" t="s">
        <v>609</v>
      </c>
      <c r="W4" s="37" t="s">
        <v>610</v>
      </c>
      <c r="X4" s="37" t="s">
        <v>611</v>
      </c>
      <c r="Y4" s="37" t="s">
        <v>612</v>
      </c>
      <c r="Z4" s="37" t="s">
        <v>613</v>
      </c>
      <c r="AA4" s="8" t="s">
        <v>614</v>
      </c>
      <c r="AB4" s="37" t="s">
        <v>615</v>
      </c>
      <c r="AC4" s="37" t="s">
        <v>616</v>
      </c>
      <c r="AD4" s="39" t="s">
        <v>617</v>
      </c>
      <c r="AE4" s="39" t="s">
        <v>618</v>
      </c>
      <c r="AF4" s="39" t="s">
        <v>619</v>
      </c>
      <c r="AG4" s="39" t="s">
        <v>620</v>
      </c>
      <c r="AH4" s="41" t="s">
        <v>621</v>
      </c>
    </row>
    <row r="5" spans="1:88" ht="28.8" x14ac:dyDescent="0.55000000000000004">
      <c r="B5" s="7" t="s">
        <v>77</v>
      </c>
      <c r="C5" s="7" t="s">
        <v>79</v>
      </c>
      <c r="D5" s="8" t="s">
        <v>591</v>
      </c>
      <c r="E5" s="8" t="s">
        <v>592</v>
      </c>
      <c r="F5" s="8" t="s">
        <v>593</v>
      </c>
      <c r="G5" s="8" t="s">
        <v>594</v>
      </c>
      <c r="H5" s="8" t="s">
        <v>605</v>
      </c>
      <c r="I5" s="8" t="s">
        <v>606</v>
      </c>
      <c r="J5" s="8" t="s">
        <v>607</v>
      </c>
      <c r="K5" s="39" t="s">
        <v>618</v>
      </c>
      <c r="L5" s="39" t="s">
        <v>619</v>
      </c>
      <c r="M5" s="39" t="s">
        <v>620</v>
      </c>
    </row>
    <row r="6" spans="1:88" ht="28.8" x14ac:dyDescent="0.55000000000000004">
      <c r="B6" s="7" t="s">
        <v>81</v>
      </c>
      <c r="C6" s="7" t="s">
        <v>80</v>
      </c>
      <c r="D6" s="41" t="s">
        <v>153</v>
      </c>
      <c r="E6" s="30" t="s">
        <v>72</v>
      </c>
      <c r="F6" s="30" t="s">
        <v>188</v>
      </c>
      <c r="G6" s="30" t="s">
        <v>203</v>
      </c>
      <c r="H6" s="31" t="s">
        <v>187</v>
      </c>
      <c r="I6" s="31" t="s">
        <v>189</v>
      </c>
      <c r="J6" s="31" t="s">
        <v>190</v>
      </c>
      <c r="K6" s="32" t="s">
        <v>191</v>
      </c>
      <c r="L6" s="32" t="s">
        <v>192</v>
      </c>
      <c r="M6" s="32" t="s">
        <v>193</v>
      </c>
      <c r="N6" s="33" t="s">
        <v>538</v>
      </c>
      <c r="O6" s="33" t="s">
        <v>194</v>
      </c>
      <c r="P6" s="33" t="s">
        <v>195</v>
      </c>
      <c r="Q6" s="34" t="s">
        <v>539</v>
      </c>
      <c r="R6" s="34" t="s">
        <v>196</v>
      </c>
      <c r="S6" s="34" t="s">
        <v>197</v>
      </c>
      <c r="T6" s="34" t="s">
        <v>198</v>
      </c>
      <c r="U6" s="35" t="s">
        <v>540</v>
      </c>
      <c r="V6" s="35" t="s">
        <v>199</v>
      </c>
      <c r="W6" s="35" t="s">
        <v>200</v>
      </c>
      <c r="X6" s="35" t="s">
        <v>201</v>
      </c>
      <c r="Y6" s="35" t="s">
        <v>541</v>
      </c>
      <c r="Z6" s="35" t="s">
        <v>542</v>
      </c>
      <c r="AA6" s="35" t="s">
        <v>543</v>
      </c>
      <c r="AB6" s="35" t="s">
        <v>544</v>
      </c>
      <c r="AC6" s="35" t="s">
        <v>545</v>
      </c>
      <c r="AD6" s="35" t="s">
        <v>546</v>
      </c>
      <c r="AE6" s="35" t="s">
        <v>547</v>
      </c>
      <c r="AF6" s="21" t="s">
        <v>548</v>
      </c>
      <c r="AG6" s="21" t="s">
        <v>549</v>
      </c>
      <c r="AH6" s="21" t="s">
        <v>550</v>
      </c>
      <c r="AI6" s="21" t="s">
        <v>551</v>
      </c>
      <c r="AJ6" s="21" t="s">
        <v>552</v>
      </c>
      <c r="AK6" s="23" t="s">
        <v>553</v>
      </c>
      <c r="AL6" s="23" t="s">
        <v>554</v>
      </c>
      <c r="AM6" s="23" t="s">
        <v>555</v>
      </c>
      <c r="AN6" s="23" t="s">
        <v>556</v>
      </c>
      <c r="AO6" s="23" t="s">
        <v>557</v>
      </c>
      <c r="AP6" s="24" t="s">
        <v>558</v>
      </c>
      <c r="AQ6" s="24" t="s">
        <v>559</v>
      </c>
      <c r="AR6" s="24" t="s">
        <v>560</v>
      </c>
      <c r="AS6" s="24" t="s">
        <v>561</v>
      </c>
      <c r="AT6" s="24" t="s">
        <v>562</v>
      </c>
      <c r="AU6" s="94" t="s">
        <v>563</v>
      </c>
      <c r="AV6" s="94" t="s">
        <v>564</v>
      </c>
      <c r="AW6" s="94" t="s">
        <v>565</v>
      </c>
      <c r="AX6" s="94" t="s">
        <v>566</v>
      </c>
      <c r="AY6" s="94" t="s">
        <v>567</v>
      </c>
      <c r="AZ6" s="94" t="s">
        <v>568</v>
      </c>
      <c r="BA6" s="94" t="s">
        <v>569</v>
      </c>
      <c r="BB6" s="94" t="s">
        <v>570</v>
      </c>
      <c r="BC6" s="94" t="s">
        <v>571</v>
      </c>
      <c r="BD6" s="94" t="s">
        <v>572</v>
      </c>
      <c r="BE6" s="94" t="s">
        <v>573</v>
      </c>
    </row>
    <row r="7" spans="1:88" ht="43.2" x14ac:dyDescent="0.55000000000000004">
      <c r="B7" s="7" t="s">
        <v>392</v>
      </c>
      <c r="C7" s="7" t="s">
        <v>378</v>
      </c>
      <c r="D7" s="12" t="s">
        <v>153</v>
      </c>
    </row>
    <row r="8" spans="1:88" x14ac:dyDescent="0.55000000000000004">
      <c r="B8" s="7" t="s">
        <v>443</v>
      </c>
      <c r="C8" s="7" t="s">
        <v>441</v>
      </c>
      <c r="D8" s="8" t="s">
        <v>591</v>
      </c>
      <c r="E8" s="8" t="s">
        <v>592</v>
      </c>
      <c r="F8" s="8" t="s">
        <v>593</v>
      </c>
      <c r="G8" s="8" t="s">
        <v>594</v>
      </c>
      <c r="H8" s="8" t="s">
        <v>595</v>
      </c>
      <c r="I8" s="8" t="s">
        <v>596</v>
      </c>
      <c r="J8" s="8" t="s">
        <v>597</v>
      </c>
      <c r="K8" s="8" t="s">
        <v>598</v>
      </c>
      <c r="L8" s="8" t="s">
        <v>599</v>
      </c>
      <c r="M8" s="8" t="s">
        <v>600</v>
      </c>
      <c r="N8" s="8" t="s">
        <v>601</v>
      </c>
      <c r="O8" s="8" t="s">
        <v>602</v>
      </c>
      <c r="P8" s="76" t="s">
        <v>603</v>
      </c>
      <c r="Q8" s="8" t="s">
        <v>604</v>
      </c>
      <c r="R8" s="37" t="s">
        <v>609</v>
      </c>
      <c r="S8" s="37" t="s">
        <v>610</v>
      </c>
      <c r="T8" s="37" t="s">
        <v>611</v>
      </c>
      <c r="U8" s="37" t="s">
        <v>612</v>
      </c>
      <c r="V8" s="37" t="s">
        <v>613</v>
      </c>
      <c r="W8" s="8" t="s">
        <v>614</v>
      </c>
      <c r="X8" s="37" t="s">
        <v>615</v>
      </c>
      <c r="Y8" s="37" t="s">
        <v>616</v>
      </c>
      <c r="Z8" s="39" t="s">
        <v>617</v>
      </c>
    </row>
    <row r="9" spans="1:88" x14ac:dyDescent="0.55000000000000004">
      <c r="B9" s="7" t="s">
        <v>444</v>
      </c>
      <c r="C9" s="7" t="s">
        <v>442</v>
      </c>
      <c r="D9" s="8" t="s">
        <v>605</v>
      </c>
      <c r="E9" s="8" t="s">
        <v>606</v>
      </c>
      <c r="F9" s="8" t="s">
        <v>607</v>
      </c>
      <c r="G9" s="8" t="s">
        <v>608</v>
      </c>
      <c r="H9" s="39" t="s">
        <v>618</v>
      </c>
      <c r="I9" s="39" t="s">
        <v>619</v>
      </c>
      <c r="J9" s="39" t="s">
        <v>620</v>
      </c>
      <c r="K9" s="41" t="s">
        <v>621</v>
      </c>
    </row>
    <row r="10" spans="1:88" ht="43.2" x14ac:dyDescent="0.55000000000000004">
      <c r="B10" s="7" t="s">
        <v>463</v>
      </c>
      <c r="C10" s="7" t="s">
        <v>462</v>
      </c>
      <c r="D10" s="8" t="s">
        <v>591</v>
      </c>
      <c r="E10" s="8" t="s">
        <v>592</v>
      </c>
      <c r="F10" s="8" t="s">
        <v>593</v>
      </c>
      <c r="G10" s="8" t="s">
        <v>594</v>
      </c>
      <c r="H10" s="8" t="s">
        <v>595</v>
      </c>
      <c r="I10" s="8" t="s">
        <v>596</v>
      </c>
    </row>
    <row r="11" spans="1:88" ht="28.8" x14ac:dyDescent="0.55000000000000004">
      <c r="B11" s="7" t="s">
        <v>466</v>
      </c>
      <c r="C11" s="7" t="s">
        <v>467</v>
      </c>
      <c r="D11" s="8" t="s">
        <v>597</v>
      </c>
      <c r="E11" s="8" t="s">
        <v>598</v>
      </c>
      <c r="F11" s="8" t="s">
        <v>599</v>
      </c>
      <c r="G11" s="8" t="s">
        <v>600</v>
      </c>
      <c r="H11" s="8" t="s">
        <v>601</v>
      </c>
      <c r="I11" s="8" t="s">
        <v>602</v>
      </c>
      <c r="J11" s="76" t="s">
        <v>603</v>
      </c>
    </row>
    <row r="12" spans="1:88" ht="43.2" x14ac:dyDescent="0.55000000000000004">
      <c r="B12" s="7" t="s">
        <v>465</v>
      </c>
      <c r="C12" s="7" t="s">
        <v>468</v>
      </c>
      <c r="D12" s="8" t="s">
        <v>604</v>
      </c>
    </row>
    <row r="13" spans="1:88" ht="28.8" x14ac:dyDescent="0.55000000000000004">
      <c r="B13" s="7" t="s">
        <v>464</v>
      </c>
      <c r="C13" s="7" t="s">
        <v>469</v>
      </c>
      <c r="D13" s="37" t="s">
        <v>609</v>
      </c>
      <c r="E13" s="37" t="s">
        <v>610</v>
      </c>
      <c r="F13" s="37" t="s">
        <v>611</v>
      </c>
      <c r="G13" s="37" t="s">
        <v>612</v>
      </c>
      <c r="H13" s="37" t="s">
        <v>613</v>
      </c>
      <c r="I13" s="8" t="s">
        <v>614</v>
      </c>
      <c r="J13" s="37" t="s">
        <v>615</v>
      </c>
      <c r="K13" s="37" t="s">
        <v>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"/>
  <sheetViews>
    <sheetView workbookViewId="0">
      <selection activeCell="AS2" sqref="AS2"/>
    </sheetView>
  </sheetViews>
  <sheetFormatPr defaultRowHeight="14.4" x14ac:dyDescent="0.55000000000000004"/>
  <sheetData>
    <row r="1" spans="1:44" ht="28.8" x14ac:dyDescent="0.55000000000000004">
      <c r="B1" s="11" t="s">
        <v>0</v>
      </c>
      <c r="C1" s="11" t="s">
        <v>1</v>
      </c>
      <c r="D1" s="11" t="s">
        <v>82</v>
      </c>
    </row>
    <row r="2" spans="1:44" ht="28.8" x14ac:dyDescent="0.55000000000000004">
      <c r="A2" t="s">
        <v>69</v>
      </c>
      <c r="B2" s="7" t="s">
        <v>83</v>
      </c>
      <c r="C2" s="7" t="s">
        <v>84</v>
      </c>
      <c r="D2" s="4" t="s">
        <v>85</v>
      </c>
      <c r="E2" s="4" t="s">
        <v>86</v>
      </c>
      <c r="F2" s="4" t="s">
        <v>87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4" t="s">
        <v>100</v>
      </c>
      <c r="T2" s="4" t="s">
        <v>101</v>
      </c>
      <c r="U2" s="4" t="s">
        <v>102</v>
      </c>
      <c r="V2" s="4" t="s">
        <v>103</v>
      </c>
      <c r="W2" s="4" t="s">
        <v>104</v>
      </c>
      <c r="X2" s="4" t="s">
        <v>105</v>
      </c>
      <c r="Y2" s="4" t="s">
        <v>106</v>
      </c>
      <c r="Z2" s="4" t="s">
        <v>107</v>
      </c>
      <c r="AA2" s="4" t="s">
        <v>108</v>
      </c>
      <c r="AB2" s="4" t="s">
        <v>109</v>
      </c>
      <c r="AC2" s="4" t="s">
        <v>110</v>
      </c>
      <c r="AD2" s="4" t="s">
        <v>111</v>
      </c>
      <c r="AE2" s="4" t="s">
        <v>112</v>
      </c>
      <c r="AF2" s="4" t="s">
        <v>113</v>
      </c>
      <c r="AG2" s="4" t="s">
        <v>114</v>
      </c>
      <c r="AH2" s="4" t="s">
        <v>115</v>
      </c>
      <c r="AI2" s="4" t="s">
        <v>116</v>
      </c>
      <c r="AJ2" s="4" t="s">
        <v>117</v>
      </c>
      <c r="AK2" s="4" t="s">
        <v>118</v>
      </c>
      <c r="AL2" s="4" t="s">
        <v>119</v>
      </c>
      <c r="AM2" s="4" t="s">
        <v>120</v>
      </c>
      <c r="AN2" s="4" t="s">
        <v>437</v>
      </c>
      <c r="AO2" s="4" t="s">
        <v>438</v>
      </c>
      <c r="AP2" s="4" t="s">
        <v>504</v>
      </c>
      <c r="AQ2" s="4" t="s">
        <v>505</v>
      </c>
      <c r="AR2" s="4" t="s">
        <v>506</v>
      </c>
    </row>
    <row r="3" spans="1:44" x14ac:dyDescent="0.55000000000000004">
      <c r="B3" s="10"/>
      <c r="C3" s="10"/>
    </row>
    <row r="4" spans="1:44" ht="43.2" x14ac:dyDescent="0.55000000000000004">
      <c r="A4" t="s">
        <v>74</v>
      </c>
      <c r="B4" s="7" t="s">
        <v>122</v>
      </c>
      <c r="C4" s="7" t="s">
        <v>121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  <c r="J4" s="4" t="s">
        <v>91</v>
      </c>
      <c r="K4" s="4" t="s">
        <v>92</v>
      </c>
      <c r="L4" s="4" t="s">
        <v>93</v>
      </c>
      <c r="M4" s="4" t="s">
        <v>94</v>
      </c>
      <c r="N4" s="4" t="s">
        <v>95</v>
      </c>
      <c r="O4" s="4" t="s">
        <v>96</v>
      </c>
      <c r="P4" s="4" t="s">
        <v>97</v>
      </c>
      <c r="Q4" s="4" t="s">
        <v>98</v>
      </c>
      <c r="R4" s="4" t="s">
        <v>99</v>
      </c>
      <c r="S4" s="4" t="s">
        <v>100</v>
      </c>
      <c r="T4" s="4" t="s">
        <v>101</v>
      </c>
      <c r="U4" s="4" t="s">
        <v>102</v>
      </c>
      <c r="V4" s="4" t="s">
        <v>103</v>
      </c>
      <c r="W4" s="90"/>
    </row>
    <row r="5" spans="1:44" ht="43.2" x14ac:dyDescent="0.55000000000000004">
      <c r="B5" s="7" t="s">
        <v>123</v>
      </c>
      <c r="C5" s="7" t="s">
        <v>124</v>
      </c>
      <c r="D5" s="4" t="s">
        <v>104</v>
      </c>
      <c r="E5" s="4" t="s">
        <v>105</v>
      </c>
      <c r="F5" s="4" t="s">
        <v>106</v>
      </c>
      <c r="G5" s="4" t="s">
        <v>107</v>
      </c>
      <c r="H5" s="4" t="s">
        <v>108</v>
      </c>
      <c r="I5" s="4" t="s">
        <v>109</v>
      </c>
      <c r="J5" s="4" t="s">
        <v>110</v>
      </c>
      <c r="K5" s="4" t="s">
        <v>111</v>
      </c>
      <c r="L5" s="4" t="s">
        <v>112</v>
      </c>
      <c r="M5" s="4" t="s">
        <v>113</v>
      </c>
      <c r="N5" s="4" t="s">
        <v>114</v>
      </c>
      <c r="O5" s="4" t="s">
        <v>115</v>
      </c>
      <c r="P5" s="4" t="s">
        <v>116</v>
      </c>
      <c r="Q5" s="4" t="s">
        <v>117</v>
      </c>
      <c r="R5" s="4" t="s">
        <v>118</v>
      </c>
      <c r="S5" s="4" t="s">
        <v>119</v>
      </c>
      <c r="T5" s="4" t="s">
        <v>120</v>
      </c>
      <c r="U5" s="4" t="s">
        <v>437</v>
      </c>
      <c r="V5" s="4" t="s">
        <v>438</v>
      </c>
      <c r="W5" s="4" t="s">
        <v>504</v>
      </c>
      <c r="X5" s="4" t="s">
        <v>505</v>
      </c>
      <c r="Y5" s="4" t="s">
        <v>506</v>
      </c>
    </row>
    <row r="6" spans="1:44" x14ac:dyDescent="0.55000000000000004">
      <c r="W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145" zoomScaleNormal="145" workbookViewId="0">
      <selection activeCell="D12" sqref="D12"/>
    </sheetView>
  </sheetViews>
  <sheetFormatPr defaultRowHeight="14.4" x14ac:dyDescent="0.55000000000000004"/>
  <cols>
    <col min="2" max="2" width="14.68359375" bestFit="1" customWidth="1"/>
    <col min="3" max="3" width="24.578125" bestFit="1" customWidth="1"/>
    <col min="4" max="4" width="11.578125" customWidth="1"/>
  </cols>
  <sheetData>
    <row r="1" spans="1:10" x14ac:dyDescent="0.55000000000000004">
      <c r="B1" s="11" t="s">
        <v>0</v>
      </c>
      <c r="C1" s="11" t="s">
        <v>1</v>
      </c>
      <c r="D1" s="11" t="s">
        <v>82</v>
      </c>
    </row>
    <row r="2" spans="1:10" x14ac:dyDescent="0.55000000000000004">
      <c r="A2" t="s">
        <v>69</v>
      </c>
      <c r="B2" s="2" t="s">
        <v>330</v>
      </c>
      <c r="C2" s="2" t="s">
        <v>320</v>
      </c>
      <c r="D2" s="4" t="s">
        <v>165</v>
      </c>
      <c r="E2" s="4" t="s">
        <v>155</v>
      </c>
      <c r="F2" s="4" t="s">
        <v>175</v>
      </c>
      <c r="G2" s="4" t="s">
        <v>321</v>
      </c>
      <c r="H2" s="4" t="s">
        <v>178</v>
      </c>
      <c r="I2" s="4" t="s">
        <v>322</v>
      </c>
      <c r="J2" s="4" t="s">
        <v>179</v>
      </c>
    </row>
    <row r="4" spans="1:10" x14ac:dyDescent="0.55000000000000004">
      <c r="A4" t="s">
        <v>74</v>
      </c>
      <c r="B4" s="2" t="s">
        <v>334</v>
      </c>
      <c r="C4" s="2" t="s">
        <v>333</v>
      </c>
      <c r="D4" s="4" t="s">
        <v>165</v>
      </c>
      <c r="E4" s="4" t="s">
        <v>155</v>
      </c>
      <c r="F4" s="4" t="s">
        <v>175</v>
      </c>
    </row>
    <row r="5" spans="1:10" x14ac:dyDescent="0.55000000000000004">
      <c r="B5" s="2" t="s">
        <v>335</v>
      </c>
      <c r="C5" s="2" t="s">
        <v>336</v>
      </c>
      <c r="D5" s="4" t="s">
        <v>178</v>
      </c>
      <c r="E5" s="4" t="s">
        <v>322</v>
      </c>
      <c r="F5" s="4" t="s">
        <v>179</v>
      </c>
      <c r="G5" s="4" t="s">
        <v>321</v>
      </c>
    </row>
    <row r="6" spans="1:10" x14ac:dyDescent="0.55000000000000004">
      <c r="B6" s="2" t="s">
        <v>521</v>
      </c>
      <c r="C6" s="70" t="s">
        <v>350</v>
      </c>
      <c r="D6" s="4" t="s">
        <v>178</v>
      </c>
      <c r="E6" s="4" t="s">
        <v>322</v>
      </c>
      <c r="F6" s="4" t="s">
        <v>179</v>
      </c>
    </row>
    <row r="7" spans="1:10" x14ac:dyDescent="0.55000000000000004">
      <c r="B7" s="2" t="s">
        <v>522</v>
      </c>
      <c r="C7" s="70" t="s">
        <v>351</v>
      </c>
      <c r="D7" s="4" t="s">
        <v>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7"/>
  <sheetViews>
    <sheetView workbookViewId="0">
      <selection activeCell="E12" sqref="E12"/>
    </sheetView>
  </sheetViews>
  <sheetFormatPr defaultRowHeight="14.4" x14ac:dyDescent="0.55000000000000004"/>
  <cols>
    <col min="1" max="1" width="19.41796875" bestFit="1" customWidth="1"/>
  </cols>
  <sheetData>
    <row r="1" spans="1:2" x14ac:dyDescent="0.55000000000000004">
      <c r="A1" s="2" t="s">
        <v>332</v>
      </c>
      <c r="B1" s="69"/>
    </row>
    <row r="2" spans="1:2" x14ac:dyDescent="0.55000000000000004">
      <c r="A2" s="28" t="s">
        <v>75</v>
      </c>
      <c r="B2" s="28" t="s">
        <v>330</v>
      </c>
    </row>
    <row r="3" spans="1:2" x14ac:dyDescent="0.55000000000000004">
      <c r="A3" s="8" t="s">
        <v>591</v>
      </c>
      <c r="B3" s="104" t="s">
        <v>155</v>
      </c>
    </row>
    <row r="4" spans="1:2" x14ac:dyDescent="0.55000000000000004">
      <c r="A4" s="8" t="s">
        <v>592</v>
      </c>
      <c r="B4" s="104" t="s">
        <v>155</v>
      </c>
    </row>
    <row r="5" spans="1:2" x14ac:dyDescent="0.55000000000000004">
      <c r="A5" s="8" t="s">
        <v>593</v>
      </c>
      <c r="B5" s="104" t="s">
        <v>155</v>
      </c>
    </row>
    <row r="6" spans="1:2" x14ac:dyDescent="0.55000000000000004">
      <c r="A6" s="8" t="s">
        <v>594</v>
      </c>
      <c r="B6" s="104" t="s">
        <v>155</v>
      </c>
    </row>
    <row r="7" spans="1:2" x14ac:dyDescent="0.55000000000000004">
      <c r="A7" s="8" t="s">
        <v>595</v>
      </c>
      <c r="B7" s="104" t="s">
        <v>155</v>
      </c>
    </row>
    <row r="8" spans="1:2" x14ac:dyDescent="0.55000000000000004">
      <c r="A8" s="8" t="s">
        <v>596</v>
      </c>
      <c r="B8" s="104" t="s">
        <v>155</v>
      </c>
    </row>
    <row r="9" spans="1:2" x14ac:dyDescent="0.55000000000000004">
      <c r="A9" s="8" t="s">
        <v>597</v>
      </c>
      <c r="B9" s="104" t="s">
        <v>165</v>
      </c>
    </row>
    <row r="10" spans="1:2" x14ac:dyDescent="0.55000000000000004">
      <c r="A10" s="8" t="s">
        <v>598</v>
      </c>
      <c r="B10" s="104" t="s">
        <v>165</v>
      </c>
    </row>
    <row r="11" spans="1:2" x14ac:dyDescent="0.55000000000000004">
      <c r="A11" s="8" t="s">
        <v>599</v>
      </c>
      <c r="B11" s="104" t="s">
        <v>165</v>
      </c>
    </row>
    <row r="12" spans="1:2" x14ac:dyDescent="0.55000000000000004">
      <c r="A12" s="8" t="s">
        <v>600</v>
      </c>
      <c r="B12" s="104" t="s">
        <v>165</v>
      </c>
    </row>
    <row r="13" spans="1:2" x14ac:dyDescent="0.55000000000000004">
      <c r="A13" s="8" t="s">
        <v>601</v>
      </c>
      <c r="B13" s="104" t="s">
        <v>165</v>
      </c>
    </row>
    <row r="14" spans="1:2" x14ac:dyDescent="0.55000000000000004">
      <c r="A14" s="8" t="s">
        <v>602</v>
      </c>
      <c r="B14" s="104" t="s">
        <v>165</v>
      </c>
    </row>
    <row r="15" spans="1:2" x14ac:dyDescent="0.55000000000000004">
      <c r="A15" s="76" t="s">
        <v>603</v>
      </c>
      <c r="B15" s="76" t="s">
        <v>175</v>
      </c>
    </row>
    <row r="16" spans="1:2" x14ac:dyDescent="0.55000000000000004">
      <c r="A16" s="8" t="s">
        <v>604</v>
      </c>
      <c r="B16" s="104" t="s">
        <v>175</v>
      </c>
    </row>
    <row r="17" spans="1:2" x14ac:dyDescent="0.55000000000000004">
      <c r="A17" s="8" t="s">
        <v>605</v>
      </c>
      <c r="B17" s="104" t="s">
        <v>155</v>
      </c>
    </row>
    <row r="18" spans="1:2" x14ac:dyDescent="0.55000000000000004">
      <c r="A18" s="8" t="s">
        <v>606</v>
      </c>
      <c r="B18" s="104" t="s">
        <v>155</v>
      </c>
    </row>
    <row r="19" spans="1:2" x14ac:dyDescent="0.55000000000000004">
      <c r="A19" s="8" t="s">
        <v>607</v>
      </c>
      <c r="B19" s="104" t="s">
        <v>155</v>
      </c>
    </row>
    <row r="20" spans="1:2" x14ac:dyDescent="0.55000000000000004">
      <c r="A20" s="8" t="s">
        <v>608</v>
      </c>
      <c r="B20" s="104" t="s">
        <v>155</v>
      </c>
    </row>
    <row r="21" spans="1:2" x14ac:dyDescent="0.55000000000000004">
      <c r="A21" s="37" t="s">
        <v>609</v>
      </c>
      <c r="B21" s="16" t="s">
        <v>169</v>
      </c>
    </row>
    <row r="22" spans="1:2" x14ac:dyDescent="0.55000000000000004">
      <c r="A22" s="37" t="s">
        <v>610</v>
      </c>
      <c r="B22" s="16" t="s">
        <v>169</v>
      </c>
    </row>
    <row r="23" spans="1:2" x14ac:dyDescent="0.55000000000000004">
      <c r="A23" s="37" t="s">
        <v>611</v>
      </c>
      <c r="B23" s="16" t="s">
        <v>169</v>
      </c>
    </row>
    <row r="24" spans="1:2" x14ac:dyDescent="0.55000000000000004">
      <c r="A24" s="37" t="s">
        <v>612</v>
      </c>
      <c r="B24" s="16" t="s">
        <v>169</v>
      </c>
    </row>
    <row r="25" spans="1:2" x14ac:dyDescent="0.55000000000000004">
      <c r="A25" s="37" t="s">
        <v>613</v>
      </c>
      <c r="B25" s="16" t="s">
        <v>169</v>
      </c>
    </row>
    <row r="26" spans="1:2" x14ac:dyDescent="0.55000000000000004">
      <c r="A26" s="8" t="s">
        <v>614</v>
      </c>
      <c r="B26" s="27" t="s">
        <v>169</v>
      </c>
    </row>
    <row r="27" spans="1:2" x14ac:dyDescent="0.55000000000000004">
      <c r="A27" s="37" t="s">
        <v>615</v>
      </c>
      <c r="B27" s="16" t="s">
        <v>169</v>
      </c>
    </row>
    <row r="28" spans="1:2" x14ac:dyDescent="0.55000000000000004">
      <c r="A28" s="37" t="s">
        <v>616</v>
      </c>
      <c r="B28" s="16" t="s">
        <v>169</v>
      </c>
    </row>
    <row r="29" spans="1:2" x14ac:dyDescent="0.55000000000000004">
      <c r="A29" s="39" t="s">
        <v>617</v>
      </c>
      <c r="B29" s="38" t="s">
        <v>170</v>
      </c>
    </row>
    <row r="30" spans="1:2" x14ac:dyDescent="0.55000000000000004">
      <c r="A30" s="39" t="s">
        <v>618</v>
      </c>
      <c r="B30" s="38" t="s">
        <v>170</v>
      </c>
    </row>
    <row r="31" spans="1:2" x14ac:dyDescent="0.55000000000000004">
      <c r="A31" s="39" t="s">
        <v>619</v>
      </c>
      <c r="B31" s="38" t="s">
        <v>170</v>
      </c>
    </row>
    <row r="32" spans="1:2" x14ac:dyDescent="0.55000000000000004">
      <c r="A32" s="39" t="s">
        <v>620</v>
      </c>
      <c r="B32" s="38" t="s">
        <v>170</v>
      </c>
    </row>
    <row r="33" spans="1:2" x14ac:dyDescent="0.55000000000000004">
      <c r="A33" s="41" t="s">
        <v>621</v>
      </c>
      <c r="B33" s="40" t="s">
        <v>171</v>
      </c>
    </row>
    <row r="34" spans="1:2" x14ac:dyDescent="0.55000000000000004">
      <c r="A34" s="41" t="s">
        <v>153</v>
      </c>
      <c r="B34" s="40" t="s">
        <v>171</v>
      </c>
    </row>
    <row r="35" spans="1:2" x14ac:dyDescent="0.55000000000000004">
      <c r="A35" s="30" t="s">
        <v>72</v>
      </c>
      <c r="B35" s="30" t="s">
        <v>175</v>
      </c>
    </row>
    <row r="36" spans="1:2" x14ac:dyDescent="0.55000000000000004">
      <c r="A36" s="30" t="s">
        <v>188</v>
      </c>
      <c r="B36" s="30" t="s">
        <v>175</v>
      </c>
    </row>
    <row r="37" spans="1:2" x14ac:dyDescent="0.55000000000000004">
      <c r="A37" s="30" t="s">
        <v>203</v>
      </c>
      <c r="B37" s="30" t="s">
        <v>175</v>
      </c>
    </row>
    <row r="38" spans="1:2" x14ac:dyDescent="0.55000000000000004">
      <c r="A38" s="31" t="s">
        <v>187</v>
      </c>
      <c r="B38" s="31" t="s">
        <v>175</v>
      </c>
    </row>
    <row r="39" spans="1:2" x14ac:dyDescent="0.55000000000000004">
      <c r="A39" s="31" t="s">
        <v>189</v>
      </c>
      <c r="B39" s="31" t="s">
        <v>175</v>
      </c>
    </row>
    <row r="40" spans="1:2" x14ac:dyDescent="0.55000000000000004">
      <c r="A40" s="31" t="s">
        <v>190</v>
      </c>
      <c r="B40" s="31" t="s">
        <v>175</v>
      </c>
    </row>
    <row r="41" spans="1:2" x14ac:dyDescent="0.55000000000000004">
      <c r="A41" s="32" t="s">
        <v>191</v>
      </c>
      <c r="B41" s="32" t="s">
        <v>175</v>
      </c>
    </row>
    <row r="42" spans="1:2" x14ac:dyDescent="0.55000000000000004">
      <c r="A42" s="32" t="s">
        <v>192</v>
      </c>
      <c r="B42" s="32" t="s">
        <v>175</v>
      </c>
    </row>
    <row r="43" spans="1:2" x14ac:dyDescent="0.55000000000000004">
      <c r="A43" s="32" t="s">
        <v>193</v>
      </c>
      <c r="B43" s="32" t="s">
        <v>175</v>
      </c>
    </row>
    <row r="44" spans="1:2" x14ac:dyDescent="0.55000000000000004">
      <c r="A44" s="33" t="s">
        <v>538</v>
      </c>
      <c r="B44" s="33" t="s">
        <v>175</v>
      </c>
    </row>
    <row r="45" spans="1:2" x14ac:dyDescent="0.55000000000000004">
      <c r="A45" s="33" t="s">
        <v>194</v>
      </c>
      <c r="B45" s="33" t="s">
        <v>175</v>
      </c>
    </row>
    <row r="46" spans="1:2" x14ac:dyDescent="0.55000000000000004">
      <c r="A46" s="33" t="s">
        <v>195</v>
      </c>
      <c r="B46" s="33" t="s">
        <v>175</v>
      </c>
    </row>
    <row r="47" spans="1:2" x14ac:dyDescent="0.55000000000000004">
      <c r="A47" s="34" t="s">
        <v>539</v>
      </c>
      <c r="B47" s="34" t="s">
        <v>177</v>
      </c>
    </row>
    <row r="48" spans="1:2" x14ac:dyDescent="0.55000000000000004">
      <c r="A48" s="34" t="s">
        <v>196</v>
      </c>
      <c r="B48" s="34" t="s">
        <v>177</v>
      </c>
    </row>
    <row r="49" spans="1:2" x14ac:dyDescent="0.55000000000000004">
      <c r="A49" s="34" t="s">
        <v>197</v>
      </c>
      <c r="B49" s="34" t="s">
        <v>177</v>
      </c>
    </row>
    <row r="50" spans="1:2" x14ac:dyDescent="0.55000000000000004">
      <c r="A50" s="34" t="s">
        <v>198</v>
      </c>
      <c r="B50" s="34" t="s">
        <v>177</v>
      </c>
    </row>
    <row r="51" spans="1:2" x14ac:dyDescent="0.55000000000000004">
      <c r="A51" s="35" t="s">
        <v>540</v>
      </c>
      <c r="B51" s="19" t="s">
        <v>170</v>
      </c>
    </row>
    <row r="52" spans="1:2" x14ac:dyDescent="0.55000000000000004">
      <c r="A52" s="35" t="s">
        <v>199</v>
      </c>
      <c r="B52" s="19" t="s">
        <v>170</v>
      </c>
    </row>
    <row r="53" spans="1:2" x14ac:dyDescent="0.55000000000000004">
      <c r="A53" s="35" t="s">
        <v>200</v>
      </c>
      <c r="B53" s="19" t="s">
        <v>170</v>
      </c>
    </row>
    <row r="54" spans="1:2" x14ac:dyDescent="0.55000000000000004">
      <c r="A54" s="35" t="s">
        <v>201</v>
      </c>
      <c r="B54" s="19" t="s">
        <v>170</v>
      </c>
    </row>
    <row r="55" spans="1:2" x14ac:dyDescent="0.55000000000000004">
      <c r="A55" s="35" t="s">
        <v>541</v>
      </c>
      <c r="B55" s="19" t="s">
        <v>170</v>
      </c>
    </row>
    <row r="56" spans="1:2" x14ac:dyDescent="0.55000000000000004">
      <c r="A56" s="35" t="s">
        <v>542</v>
      </c>
      <c r="B56" s="19" t="s">
        <v>170</v>
      </c>
    </row>
    <row r="57" spans="1:2" x14ac:dyDescent="0.55000000000000004">
      <c r="A57" s="35" t="s">
        <v>543</v>
      </c>
      <c r="B57" s="19" t="s">
        <v>170</v>
      </c>
    </row>
    <row r="58" spans="1:2" x14ac:dyDescent="0.55000000000000004">
      <c r="A58" s="35" t="s">
        <v>544</v>
      </c>
      <c r="B58" s="19" t="s">
        <v>170</v>
      </c>
    </row>
    <row r="59" spans="1:2" x14ac:dyDescent="0.55000000000000004">
      <c r="A59" s="35" t="s">
        <v>545</v>
      </c>
      <c r="B59" s="19" t="s">
        <v>170</v>
      </c>
    </row>
    <row r="60" spans="1:2" x14ac:dyDescent="0.55000000000000004">
      <c r="A60" s="35" t="s">
        <v>546</v>
      </c>
      <c r="B60" s="19" t="s">
        <v>170</v>
      </c>
    </row>
    <row r="61" spans="1:2" x14ac:dyDescent="0.55000000000000004">
      <c r="A61" s="35" t="s">
        <v>547</v>
      </c>
      <c r="B61" s="19" t="s">
        <v>170</v>
      </c>
    </row>
    <row r="62" spans="1:2" x14ac:dyDescent="0.55000000000000004">
      <c r="A62" s="21" t="s">
        <v>548</v>
      </c>
      <c r="B62" s="20" t="s">
        <v>171</v>
      </c>
    </row>
    <row r="63" spans="1:2" x14ac:dyDescent="0.55000000000000004">
      <c r="A63" s="21" t="s">
        <v>549</v>
      </c>
      <c r="B63" s="20" t="s">
        <v>171</v>
      </c>
    </row>
    <row r="64" spans="1:2" x14ac:dyDescent="0.55000000000000004">
      <c r="A64" s="21" t="s">
        <v>550</v>
      </c>
      <c r="B64" s="20" t="s">
        <v>171</v>
      </c>
    </row>
    <row r="65" spans="1:2" x14ac:dyDescent="0.55000000000000004">
      <c r="A65" s="21" t="s">
        <v>551</v>
      </c>
      <c r="B65" s="20" t="s">
        <v>171</v>
      </c>
    </row>
    <row r="66" spans="1:2" x14ac:dyDescent="0.55000000000000004">
      <c r="A66" s="21" t="s">
        <v>552</v>
      </c>
      <c r="B66" s="20" t="s">
        <v>171</v>
      </c>
    </row>
    <row r="67" spans="1:2" x14ac:dyDescent="0.55000000000000004">
      <c r="A67" s="23" t="s">
        <v>553</v>
      </c>
      <c r="B67" s="22" t="s">
        <v>171</v>
      </c>
    </row>
    <row r="68" spans="1:2" x14ac:dyDescent="0.55000000000000004">
      <c r="A68" s="23" t="s">
        <v>554</v>
      </c>
      <c r="B68" s="22" t="s">
        <v>171</v>
      </c>
    </row>
    <row r="69" spans="1:2" x14ac:dyDescent="0.55000000000000004">
      <c r="A69" s="23" t="s">
        <v>555</v>
      </c>
      <c r="B69" s="22" t="s">
        <v>171</v>
      </c>
    </row>
    <row r="70" spans="1:2" x14ac:dyDescent="0.55000000000000004">
      <c r="A70" s="23" t="s">
        <v>556</v>
      </c>
      <c r="B70" s="22" t="s">
        <v>171</v>
      </c>
    </row>
    <row r="71" spans="1:2" x14ac:dyDescent="0.55000000000000004">
      <c r="A71" s="23" t="s">
        <v>557</v>
      </c>
      <c r="B71" s="22" t="s">
        <v>171</v>
      </c>
    </row>
    <row r="72" spans="1:2" x14ac:dyDescent="0.55000000000000004">
      <c r="A72" s="24" t="s">
        <v>558</v>
      </c>
      <c r="B72" s="24" t="s">
        <v>171</v>
      </c>
    </row>
    <row r="73" spans="1:2" x14ac:dyDescent="0.55000000000000004">
      <c r="A73" s="24" t="s">
        <v>559</v>
      </c>
      <c r="B73" s="24" t="s">
        <v>171</v>
      </c>
    </row>
    <row r="74" spans="1:2" x14ac:dyDescent="0.55000000000000004">
      <c r="A74" s="24" t="s">
        <v>560</v>
      </c>
      <c r="B74" s="24" t="s">
        <v>171</v>
      </c>
    </row>
    <row r="75" spans="1:2" x14ac:dyDescent="0.55000000000000004">
      <c r="A75" s="24" t="s">
        <v>561</v>
      </c>
      <c r="B75" s="24" t="s">
        <v>171</v>
      </c>
    </row>
    <row r="76" spans="1:2" x14ac:dyDescent="0.55000000000000004">
      <c r="A76" s="24" t="s">
        <v>562</v>
      </c>
      <c r="B76" s="24" t="s">
        <v>171</v>
      </c>
    </row>
    <row r="77" spans="1:2" x14ac:dyDescent="0.55000000000000004">
      <c r="A77" s="94" t="s">
        <v>563</v>
      </c>
      <c r="B77" s="16" t="s">
        <v>322</v>
      </c>
    </row>
    <row r="78" spans="1:2" x14ac:dyDescent="0.55000000000000004">
      <c r="A78" s="94" t="s">
        <v>564</v>
      </c>
      <c r="B78" s="16" t="s">
        <v>322</v>
      </c>
    </row>
    <row r="79" spans="1:2" x14ac:dyDescent="0.55000000000000004">
      <c r="A79" s="94" t="s">
        <v>565</v>
      </c>
      <c r="B79" s="16" t="s">
        <v>322</v>
      </c>
    </row>
    <row r="80" spans="1:2" x14ac:dyDescent="0.55000000000000004">
      <c r="A80" s="94" t="s">
        <v>566</v>
      </c>
      <c r="B80" s="16" t="s">
        <v>322</v>
      </c>
    </row>
    <row r="81" spans="1:2" x14ac:dyDescent="0.55000000000000004">
      <c r="A81" s="94" t="s">
        <v>567</v>
      </c>
      <c r="B81" s="16" t="s">
        <v>322</v>
      </c>
    </row>
    <row r="82" spans="1:2" x14ac:dyDescent="0.55000000000000004">
      <c r="A82" s="94" t="s">
        <v>568</v>
      </c>
      <c r="B82" s="16" t="s">
        <v>322</v>
      </c>
    </row>
    <row r="83" spans="1:2" x14ac:dyDescent="0.55000000000000004">
      <c r="A83" s="94" t="s">
        <v>569</v>
      </c>
      <c r="B83" s="16" t="s">
        <v>322</v>
      </c>
    </row>
    <row r="84" spans="1:2" x14ac:dyDescent="0.55000000000000004">
      <c r="A84" s="94" t="s">
        <v>570</v>
      </c>
      <c r="B84" s="16" t="s">
        <v>322</v>
      </c>
    </row>
    <row r="85" spans="1:2" x14ac:dyDescent="0.55000000000000004">
      <c r="A85" s="94" t="s">
        <v>571</v>
      </c>
      <c r="B85" s="16" t="s">
        <v>322</v>
      </c>
    </row>
    <row r="86" spans="1:2" x14ac:dyDescent="0.55000000000000004">
      <c r="A86" s="94" t="s">
        <v>572</v>
      </c>
      <c r="B86" s="16" t="s">
        <v>322</v>
      </c>
    </row>
    <row r="87" spans="1:2" x14ac:dyDescent="0.55000000000000004">
      <c r="A87" s="94" t="s">
        <v>573</v>
      </c>
      <c r="B87" s="16" t="s">
        <v>322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7"/>
  <sheetViews>
    <sheetView zoomScale="115" zoomScaleNormal="115" workbookViewId="0">
      <selection activeCell="E11" sqref="E11"/>
    </sheetView>
  </sheetViews>
  <sheetFormatPr defaultRowHeight="14.4" x14ac:dyDescent="0.55000000000000004"/>
  <cols>
    <col min="1" max="1" width="21.15625" bestFit="1" customWidth="1"/>
    <col min="2" max="2" width="20" customWidth="1"/>
    <col min="6" max="6" width="11.83984375" bestFit="1" customWidth="1"/>
  </cols>
  <sheetData>
    <row r="1" spans="1:2" ht="28.8" x14ac:dyDescent="0.55000000000000004">
      <c r="A1" s="2" t="s">
        <v>376</v>
      </c>
      <c r="B1" s="7" t="s">
        <v>328</v>
      </c>
    </row>
    <row r="2" spans="1:2" x14ac:dyDescent="0.55000000000000004">
      <c r="A2" t="s">
        <v>125</v>
      </c>
      <c r="B2" t="s">
        <v>75</v>
      </c>
    </row>
    <row r="3" spans="1:2" x14ac:dyDescent="0.55000000000000004">
      <c r="A3" s="16" t="s">
        <v>582</v>
      </c>
      <c r="B3" s="8" t="s">
        <v>591</v>
      </c>
    </row>
    <row r="4" spans="1:2" x14ac:dyDescent="0.55000000000000004">
      <c r="A4" s="16" t="s">
        <v>582</v>
      </c>
      <c r="B4" s="8" t="s">
        <v>592</v>
      </c>
    </row>
    <row r="5" spans="1:2" x14ac:dyDescent="0.55000000000000004">
      <c r="A5" s="16" t="s">
        <v>582</v>
      </c>
      <c r="B5" s="8" t="s">
        <v>593</v>
      </c>
    </row>
    <row r="6" spans="1:2" x14ac:dyDescent="0.55000000000000004">
      <c r="A6" s="4" t="s">
        <v>580</v>
      </c>
      <c r="B6" s="8" t="s">
        <v>594</v>
      </c>
    </row>
    <row r="7" spans="1:2" x14ac:dyDescent="0.55000000000000004">
      <c r="A7" s="4" t="s">
        <v>580</v>
      </c>
      <c r="B7" s="8" t="s">
        <v>595</v>
      </c>
    </row>
    <row r="8" spans="1:2" x14ac:dyDescent="0.55000000000000004">
      <c r="A8" s="4" t="s">
        <v>580</v>
      </c>
      <c r="B8" s="8" t="s">
        <v>596</v>
      </c>
    </row>
    <row r="9" spans="1:2" x14ac:dyDescent="0.55000000000000004">
      <c r="A9" s="4" t="s">
        <v>580</v>
      </c>
      <c r="B9" s="8" t="s">
        <v>597</v>
      </c>
    </row>
    <row r="10" spans="1:2" x14ac:dyDescent="0.55000000000000004">
      <c r="A10" s="4" t="s">
        <v>580</v>
      </c>
      <c r="B10" s="8" t="s">
        <v>598</v>
      </c>
    </row>
    <row r="11" spans="1:2" x14ac:dyDescent="0.55000000000000004">
      <c r="A11" s="4" t="s">
        <v>575</v>
      </c>
      <c r="B11" s="8" t="s">
        <v>599</v>
      </c>
    </row>
    <row r="12" spans="1:2" x14ac:dyDescent="0.55000000000000004">
      <c r="A12" s="4" t="s">
        <v>575</v>
      </c>
      <c r="B12" s="8" t="s">
        <v>600</v>
      </c>
    </row>
    <row r="13" spans="1:2" x14ac:dyDescent="0.55000000000000004">
      <c r="A13" s="4" t="s">
        <v>575</v>
      </c>
      <c r="B13" s="8" t="s">
        <v>601</v>
      </c>
    </row>
    <row r="14" spans="1:2" x14ac:dyDescent="0.55000000000000004">
      <c r="A14" s="4" t="s">
        <v>575</v>
      </c>
      <c r="B14" s="8" t="s">
        <v>602</v>
      </c>
    </row>
    <row r="15" spans="1:2" x14ac:dyDescent="0.55000000000000004">
      <c r="A15" s="75" t="s">
        <v>575</v>
      </c>
      <c r="B15" s="76" t="s">
        <v>603</v>
      </c>
    </row>
    <row r="16" spans="1:2" x14ac:dyDescent="0.55000000000000004">
      <c r="A16" s="4" t="s">
        <v>575</v>
      </c>
      <c r="B16" s="8" t="s">
        <v>604</v>
      </c>
    </row>
    <row r="17" spans="1:2" x14ac:dyDescent="0.55000000000000004">
      <c r="A17" s="4" t="s">
        <v>580</v>
      </c>
      <c r="B17" s="8" t="s">
        <v>605</v>
      </c>
    </row>
    <row r="18" spans="1:2" x14ac:dyDescent="0.55000000000000004">
      <c r="A18" s="4" t="s">
        <v>580</v>
      </c>
      <c r="B18" s="8" t="s">
        <v>606</v>
      </c>
    </row>
    <row r="19" spans="1:2" x14ac:dyDescent="0.55000000000000004">
      <c r="A19" s="4" t="s">
        <v>582</v>
      </c>
      <c r="B19" s="8" t="s">
        <v>607</v>
      </c>
    </row>
    <row r="20" spans="1:2" x14ac:dyDescent="0.55000000000000004">
      <c r="A20" s="4" t="s">
        <v>583</v>
      </c>
      <c r="B20" s="8" t="s">
        <v>608</v>
      </c>
    </row>
    <row r="21" spans="1:2" x14ac:dyDescent="0.55000000000000004">
      <c r="A21" s="16" t="s">
        <v>579</v>
      </c>
      <c r="B21" s="37" t="s">
        <v>609</v>
      </c>
    </row>
    <row r="22" spans="1:2" x14ac:dyDescent="0.55000000000000004">
      <c r="A22" s="16" t="s">
        <v>576</v>
      </c>
      <c r="B22" s="37" t="s">
        <v>610</v>
      </c>
    </row>
    <row r="23" spans="1:2" x14ac:dyDescent="0.55000000000000004">
      <c r="A23" s="16" t="s">
        <v>578</v>
      </c>
      <c r="B23" s="37" t="s">
        <v>611</v>
      </c>
    </row>
    <row r="24" spans="1:2" x14ac:dyDescent="0.55000000000000004">
      <c r="A24" s="16" t="s">
        <v>578</v>
      </c>
      <c r="B24" s="37" t="s">
        <v>612</v>
      </c>
    </row>
    <row r="25" spans="1:2" x14ac:dyDescent="0.55000000000000004">
      <c r="A25" s="16" t="s">
        <v>576</v>
      </c>
      <c r="B25" s="37" t="s">
        <v>613</v>
      </c>
    </row>
    <row r="26" spans="1:2" x14ac:dyDescent="0.55000000000000004">
      <c r="A26" s="4" t="s">
        <v>579</v>
      </c>
      <c r="B26" s="8" t="s">
        <v>614</v>
      </c>
    </row>
    <row r="27" spans="1:2" x14ac:dyDescent="0.55000000000000004">
      <c r="A27" s="16" t="s">
        <v>577</v>
      </c>
      <c r="B27" s="37" t="s">
        <v>615</v>
      </c>
    </row>
    <row r="28" spans="1:2" x14ac:dyDescent="0.55000000000000004">
      <c r="A28" s="16" t="s">
        <v>579</v>
      </c>
      <c r="B28" s="37" t="s">
        <v>616</v>
      </c>
    </row>
    <row r="29" spans="1:2" x14ac:dyDescent="0.55000000000000004">
      <c r="A29" s="38" t="s">
        <v>585</v>
      </c>
      <c r="B29" s="39" t="s">
        <v>617</v>
      </c>
    </row>
    <row r="30" spans="1:2" x14ac:dyDescent="0.55000000000000004">
      <c r="A30" s="38" t="s">
        <v>585</v>
      </c>
      <c r="B30" s="39" t="s">
        <v>618</v>
      </c>
    </row>
    <row r="31" spans="1:2" x14ac:dyDescent="0.55000000000000004">
      <c r="A31" s="38" t="s">
        <v>585</v>
      </c>
      <c r="B31" s="39" t="s">
        <v>619</v>
      </c>
    </row>
    <row r="32" spans="1:2" x14ac:dyDescent="0.55000000000000004">
      <c r="A32" s="38" t="s">
        <v>585</v>
      </c>
      <c r="B32" s="39" t="s">
        <v>620</v>
      </c>
    </row>
    <row r="33" spans="1:2" x14ac:dyDescent="0.55000000000000004">
      <c r="A33" s="40" t="s">
        <v>583</v>
      </c>
      <c r="B33" s="41" t="s">
        <v>621</v>
      </c>
    </row>
    <row r="34" spans="1:2" x14ac:dyDescent="0.55000000000000004">
      <c r="A34" s="40" t="s">
        <v>586</v>
      </c>
      <c r="B34" s="41" t="s">
        <v>153</v>
      </c>
    </row>
    <row r="35" spans="1:2" x14ac:dyDescent="0.55000000000000004">
      <c r="A35" s="13" t="s">
        <v>582</v>
      </c>
      <c r="B35" s="30" t="s">
        <v>72</v>
      </c>
    </row>
    <row r="36" spans="1:2" x14ac:dyDescent="0.55000000000000004">
      <c r="A36" s="13" t="s">
        <v>575</v>
      </c>
      <c r="B36" s="30" t="s">
        <v>188</v>
      </c>
    </row>
    <row r="37" spans="1:2" x14ac:dyDescent="0.55000000000000004">
      <c r="A37" s="13" t="s">
        <v>580</v>
      </c>
      <c r="B37" s="30" t="s">
        <v>203</v>
      </c>
    </row>
    <row r="38" spans="1:2" x14ac:dyDescent="0.55000000000000004">
      <c r="A38" s="15" t="s">
        <v>582</v>
      </c>
      <c r="B38" s="31" t="s">
        <v>187</v>
      </c>
    </row>
    <row r="39" spans="1:2" x14ac:dyDescent="0.55000000000000004">
      <c r="A39" s="15" t="s">
        <v>575</v>
      </c>
      <c r="B39" s="31" t="s">
        <v>189</v>
      </c>
    </row>
    <row r="40" spans="1:2" x14ac:dyDescent="0.55000000000000004">
      <c r="A40" s="15" t="s">
        <v>580</v>
      </c>
      <c r="B40" s="31" t="s">
        <v>190</v>
      </c>
    </row>
    <row r="41" spans="1:2" x14ac:dyDescent="0.55000000000000004">
      <c r="A41" s="14" t="s">
        <v>582</v>
      </c>
      <c r="B41" s="32" t="s">
        <v>191</v>
      </c>
    </row>
    <row r="42" spans="1:2" x14ac:dyDescent="0.55000000000000004">
      <c r="A42" s="14" t="s">
        <v>575</v>
      </c>
      <c r="B42" s="32" t="s">
        <v>192</v>
      </c>
    </row>
    <row r="43" spans="1:2" x14ac:dyDescent="0.55000000000000004">
      <c r="A43" s="14" t="s">
        <v>580</v>
      </c>
      <c r="B43" s="32" t="s">
        <v>193</v>
      </c>
    </row>
    <row r="44" spans="1:2" x14ac:dyDescent="0.55000000000000004">
      <c r="A44" s="17" t="s">
        <v>582</v>
      </c>
      <c r="B44" s="33" t="s">
        <v>538</v>
      </c>
    </row>
    <row r="45" spans="1:2" x14ac:dyDescent="0.55000000000000004">
      <c r="A45" s="17" t="s">
        <v>575</v>
      </c>
      <c r="B45" s="33" t="s">
        <v>194</v>
      </c>
    </row>
    <row r="46" spans="1:2" x14ac:dyDescent="0.55000000000000004">
      <c r="A46" s="17" t="s">
        <v>580</v>
      </c>
      <c r="B46" s="33" t="s">
        <v>195</v>
      </c>
    </row>
    <row r="47" spans="1:2" x14ac:dyDescent="0.55000000000000004">
      <c r="A47" s="18" t="s">
        <v>582</v>
      </c>
      <c r="B47" s="34" t="s">
        <v>539</v>
      </c>
    </row>
    <row r="48" spans="1:2" x14ac:dyDescent="0.55000000000000004">
      <c r="A48" s="18" t="s">
        <v>575</v>
      </c>
      <c r="B48" s="34" t="s">
        <v>196</v>
      </c>
    </row>
    <row r="49" spans="1:2" x14ac:dyDescent="0.55000000000000004">
      <c r="A49" s="18" t="s">
        <v>580</v>
      </c>
      <c r="B49" s="34" t="s">
        <v>197</v>
      </c>
    </row>
    <row r="50" spans="1:2" x14ac:dyDescent="0.55000000000000004">
      <c r="A50" s="18" t="s">
        <v>579</v>
      </c>
      <c r="B50" s="34" t="s">
        <v>198</v>
      </c>
    </row>
    <row r="51" spans="1:2" x14ac:dyDescent="0.55000000000000004">
      <c r="A51" s="19" t="s">
        <v>583</v>
      </c>
      <c r="B51" s="35" t="s">
        <v>540</v>
      </c>
    </row>
    <row r="52" spans="1:2" x14ac:dyDescent="0.55000000000000004">
      <c r="A52" s="19" t="s">
        <v>585</v>
      </c>
      <c r="B52" s="35" t="s">
        <v>199</v>
      </c>
    </row>
    <row r="53" spans="1:2" x14ac:dyDescent="0.55000000000000004">
      <c r="A53" s="19" t="s">
        <v>577</v>
      </c>
      <c r="B53" s="35" t="s">
        <v>200</v>
      </c>
    </row>
    <row r="54" spans="1:2" x14ac:dyDescent="0.55000000000000004">
      <c r="A54" s="19" t="s">
        <v>575</v>
      </c>
      <c r="B54" s="35" t="s">
        <v>201</v>
      </c>
    </row>
    <row r="55" spans="1:2" x14ac:dyDescent="0.55000000000000004">
      <c r="A55" s="19" t="s">
        <v>576</v>
      </c>
      <c r="B55" s="35" t="s">
        <v>541</v>
      </c>
    </row>
    <row r="56" spans="1:2" x14ac:dyDescent="0.55000000000000004">
      <c r="A56" s="19" t="s">
        <v>577</v>
      </c>
      <c r="B56" s="35" t="s">
        <v>542</v>
      </c>
    </row>
    <row r="57" spans="1:2" x14ac:dyDescent="0.55000000000000004">
      <c r="A57" s="19" t="s">
        <v>585</v>
      </c>
      <c r="B57" s="35" t="s">
        <v>543</v>
      </c>
    </row>
    <row r="58" spans="1:2" x14ac:dyDescent="0.55000000000000004">
      <c r="A58" s="19" t="s">
        <v>578</v>
      </c>
      <c r="B58" s="35" t="s">
        <v>544</v>
      </c>
    </row>
    <row r="59" spans="1:2" x14ac:dyDescent="0.55000000000000004">
      <c r="A59" s="19" t="s">
        <v>583</v>
      </c>
      <c r="B59" s="35" t="s">
        <v>545</v>
      </c>
    </row>
    <row r="60" spans="1:2" x14ac:dyDescent="0.55000000000000004">
      <c r="A60" s="19" t="s">
        <v>578</v>
      </c>
      <c r="B60" s="35" t="s">
        <v>546</v>
      </c>
    </row>
    <row r="61" spans="1:2" x14ac:dyDescent="0.55000000000000004">
      <c r="A61" s="19" t="s">
        <v>585</v>
      </c>
      <c r="B61" s="35" t="s">
        <v>547</v>
      </c>
    </row>
    <row r="62" spans="1:2" x14ac:dyDescent="0.55000000000000004">
      <c r="A62" s="20" t="s">
        <v>583</v>
      </c>
      <c r="B62" s="21" t="s">
        <v>548</v>
      </c>
    </row>
    <row r="63" spans="1:2" x14ac:dyDescent="0.55000000000000004">
      <c r="A63" s="20" t="s">
        <v>585</v>
      </c>
      <c r="B63" s="21" t="s">
        <v>549</v>
      </c>
    </row>
    <row r="64" spans="1:2" x14ac:dyDescent="0.55000000000000004">
      <c r="A64" s="20" t="s">
        <v>577</v>
      </c>
      <c r="B64" s="21" t="s">
        <v>550</v>
      </c>
    </row>
    <row r="65" spans="1:2" x14ac:dyDescent="0.55000000000000004">
      <c r="A65" s="20" t="s">
        <v>575</v>
      </c>
      <c r="B65" s="21" t="s">
        <v>551</v>
      </c>
    </row>
    <row r="66" spans="1:2" x14ac:dyDescent="0.55000000000000004">
      <c r="A66" s="20" t="s">
        <v>576</v>
      </c>
      <c r="B66" s="21" t="s">
        <v>552</v>
      </c>
    </row>
    <row r="67" spans="1:2" x14ac:dyDescent="0.55000000000000004">
      <c r="A67" s="22" t="s">
        <v>583</v>
      </c>
      <c r="B67" s="23" t="s">
        <v>553</v>
      </c>
    </row>
    <row r="68" spans="1:2" x14ac:dyDescent="0.55000000000000004">
      <c r="A68" s="22" t="s">
        <v>585</v>
      </c>
      <c r="B68" s="23" t="s">
        <v>554</v>
      </c>
    </row>
    <row r="69" spans="1:2" x14ac:dyDescent="0.55000000000000004">
      <c r="A69" s="22" t="s">
        <v>577</v>
      </c>
      <c r="B69" s="23" t="s">
        <v>555</v>
      </c>
    </row>
    <row r="70" spans="1:2" x14ac:dyDescent="0.55000000000000004">
      <c r="A70" s="22" t="s">
        <v>575</v>
      </c>
      <c r="B70" s="23" t="s">
        <v>556</v>
      </c>
    </row>
    <row r="71" spans="1:2" x14ac:dyDescent="0.55000000000000004">
      <c r="A71" s="22" t="s">
        <v>576</v>
      </c>
      <c r="B71" s="23" t="s">
        <v>557</v>
      </c>
    </row>
    <row r="72" spans="1:2" x14ac:dyDescent="0.55000000000000004">
      <c r="A72" s="24" t="s">
        <v>583</v>
      </c>
      <c r="B72" s="24" t="s">
        <v>558</v>
      </c>
    </row>
    <row r="73" spans="1:2" x14ac:dyDescent="0.55000000000000004">
      <c r="A73" s="24" t="s">
        <v>585</v>
      </c>
      <c r="B73" s="24" t="s">
        <v>559</v>
      </c>
    </row>
    <row r="74" spans="1:2" x14ac:dyDescent="0.55000000000000004">
      <c r="A74" s="24" t="s">
        <v>577</v>
      </c>
      <c r="B74" s="24" t="s">
        <v>560</v>
      </c>
    </row>
    <row r="75" spans="1:2" x14ac:dyDescent="0.55000000000000004">
      <c r="A75" s="24" t="s">
        <v>575</v>
      </c>
      <c r="B75" s="24" t="s">
        <v>561</v>
      </c>
    </row>
    <row r="76" spans="1:2" x14ac:dyDescent="0.55000000000000004">
      <c r="A76" s="24" t="s">
        <v>576</v>
      </c>
      <c r="B76" s="24" t="s">
        <v>562</v>
      </c>
    </row>
    <row r="77" spans="1:2" x14ac:dyDescent="0.55000000000000004">
      <c r="A77" s="16" t="s">
        <v>578</v>
      </c>
      <c r="B77" s="94" t="s">
        <v>563</v>
      </c>
    </row>
    <row r="78" spans="1:2" x14ac:dyDescent="0.55000000000000004">
      <c r="A78" s="16" t="s">
        <v>575</v>
      </c>
      <c r="B78" s="94" t="s">
        <v>564</v>
      </c>
    </row>
    <row r="79" spans="1:2" x14ac:dyDescent="0.55000000000000004">
      <c r="A79" s="16"/>
      <c r="B79" s="94" t="s">
        <v>565</v>
      </c>
    </row>
    <row r="80" spans="1:2" x14ac:dyDescent="0.55000000000000004">
      <c r="A80" s="16" t="s">
        <v>577</v>
      </c>
      <c r="B80" s="94" t="s">
        <v>566</v>
      </c>
    </row>
    <row r="81" spans="1:2" x14ac:dyDescent="0.55000000000000004">
      <c r="A81" s="99" t="s">
        <v>588</v>
      </c>
      <c r="B81" s="94" t="s">
        <v>567</v>
      </c>
    </row>
    <row r="82" spans="1:2" x14ac:dyDescent="0.55000000000000004">
      <c r="A82" s="99" t="s">
        <v>590</v>
      </c>
      <c r="B82" s="94" t="s">
        <v>568</v>
      </c>
    </row>
    <row r="83" spans="1:2" x14ac:dyDescent="0.55000000000000004">
      <c r="A83" s="16" t="s">
        <v>576</v>
      </c>
      <c r="B83" s="94" t="s">
        <v>569</v>
      </c>
    </row>
    <row r="84" spans="1:2" x14ac:dyDescent="0.55000000000000004">
      <c r="A84" s="16" t="s">
        <v>581</v>
      </c>
      <c r="B84" s="94" t="s">
        <v>570</v>
      </c>
    </row>
    <row r="85" spans="1:2" x14ac:dyDescent="0.55000000000000004">
      <c r="A85" s="16" t="s">
        <v>589</v>
      </c>
      <c r="B85" s="94" t="s">
        <v>571</v>
      </c>
    </row>
    <row r="86" spans="1:2" x14ac:dyDescent="0.55000000000000004">
      <c r="A86" s="16" t="s">
        <v>590</v>
      </c>
      <c r="B86" s="94" t="s">
        <v>572</v>
      </c>
    </row>
    <row r="87" spans="1:2" x14ac:dyDescent="0.55000000000000004">
      <c r="A87" s="16" t="s">
        <v>590</v>
      </c>
      <c r="B87" s="94" t="s">
        <v>573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M2" sqref="M2"/>
    </sheetView>
  </sheetViews>
  <sheetFormatPr defaultRowHeight="14.4" x14ac:dyDescent="0.55000000000000004"/>
  <sheetData>
    <row r="1" spans="1:13" ht="28.8" x14ac:dyDescent="0.55000000000000004">
      <c r="B1" s="11" t="s">
        <v>0</v>
      </c>
      <c r="C1" s="11" t="s">
        <v>1</v>
      </c>
      <c r="D1" s="11" t="s">
        <v>82</v>
      </c>
    </row>
    <row r="2" spans="1:13" x14ac:dyDescent="0.55000000000000004">
      <c r="A2" t="s">
        <v>69</v>
      </c>
      <c r="B2" s="93" t="s">
        <v>492</v>
      </c>
      <c r="C2" s="93" t="s">
        <v>503</v>
      </c>
      <c r="D2" s="92" t="s">
        <v>493</v>
      </c>
      <c r="E2" s="92" t="s">
        <v>494</v>
      </c>
      <c r="F2" s="92" t="s">
        <v>495</v>
      </c>
      <c r="G2" s="92" t="s">
        <v>496</v>
      </c>
      <c r="H2" s="92" t="s">
        <v>497</v>
      </c>
      <c r="I2" s="92" t="s">
        <v>498</v>
      </c>
      <c r="J2" s="92" t="s">
        <v>499</v>
      </c>
      <c r="K2" s="92" t="s">
        <v>500</v>
      </c>
      <c r="L2" s="92" t="s">
        <v>501</v>
      </c>
      <c r="M2" s="92" t="s">
        <v>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Index</vt:lpstr>
      <vt:lpstr>Set_Time</vt:lpstr>
      <vt:lpstr>Set_Nodes</vt:lpstr>
      <vt:lpstr>Set_Plant</vt:lpstr>
      <vt:lpstr>Set_TLine</vt:lpstr>
      <vt:lpstr>Set_tec</vt:lpstr>
      <vt:lpstr>Set_PlantType</vt:lpstr>
      <vt:lpstr>Set_MapPlant</vt:lpstr>
      <vt:lpstr>Set_Policy</vt:lpstr>
      <vt:lpstr>Aliases</vt:lpstr>
      <vt:lpstr>Set_MapTline</vt:lpstr>
      <vt:lpstr>Par_TLineData</vt:lpstr>
      <vt:lpstr>Par_PlantData</vt:lpstr>
      <vt:lpstr>Par_AvailabilityFactor</vt:lpstr>
      <vt:lpstr>Par_AvgRain</vt:lpstr>
      <vt:lpstr>Par_FuelPriceBaseline</vt:lpstr>
      <vt:lpstr>Par_FuelPriceLow</vt:lpstr>
      <vt:lpstr>Par_FuelPriceHigh</vt:lpstr>
      <vt:lpstr>Par_demand</vt:lpstr>
      <vt:lpstr>Peak_demand_MW</vt:lpstr>
      <vt:lpstr>Par_Scalar</vt:lpstr>
      <vt:lpstr>Par_CalData</vt:lpstr>
      <vt:lpstr>bll2Btu</vt:lpstr>
      <vt:lpstr>dow</vt:lpstr>
      <vt:lpstr>kcal2Btu</vt:lpstr>
    </vt:vector>
  </TitlesOfParts>
  <Company>Purdue University - AgIT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Atkinson, Travis Renaldo</dc:creator>
  <cp:lastModifiedBy>Travis</cp:lastModifiedBy>
  <dcterms:created xsi:type="dcterms:W3CDTF">2018-11-04T20:02:50Z</dcterms:created>
  <dcterms:modified xsi:type="dcterms:W3CDTF">2020-11-12T22:59:21Z</dcterms:modified>
</cp:coreProperties>
</file>