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EED88C0B-9B60-4058-936E-9FDE564DBA04}" xr6:coauthVersionLast="47" xr6:coauthVersionMax="47" xr10:uidLastSave="{00000000-0000-0000-0000-000000000000}"/>
  <bookViews>
    <workbookView xWindow="-108" yWindow="-108" windowWidth="23256" windowHeight="12456" xr2:uid="{5BFA0EB4-3112-4E7E-BA35-903DBE478EAB}"/>
  </bookViews>
  <sheets>
    <sheet name="Hoja1.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E16" i="2"/>
  <c r="E15" i="2"/>
  <c r="E14" i="2"/>
  <c r="E13" i="2"/>
  <c r="E12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  <c r="E11" i="2"/>
  <c r="E10" i="2"/>
  <c r="E9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<sst xmlns="http://schemas.openxmlformats.org/spreadsheetml/2006/main" count="171" uniqueCount="151">
  <si>
    <t xml:space="preserve">Paciente </t>
  </si>
  <si>
    <t>Toby</t>
  </si>
  <si>
    <t xml:space="preserve">Stanley </t>
  </si>
  <si>
    <t>Tila</t>
  </si>
  <si>
    <t xml:space="preserve">Conrado </t>
  </si>
  <si>
    <t>Peki</t>
  </si>
  <si>
    <t xml:space="preserve">Luna </t>
  </si>
  <si>
    <t>Coco</t>
  </si>
  <si>
    <t xml:space="preserve">Zeus </t>
  </si>
  <si>
    <t xml:space="preserve">Lucky </t>
  </si>
  <si>
    <t>CREATININA EN PERROS (0.40 - 1.60) mg/dL</t>
  </si>
  <si>
    <t xml:space="preserve">Silvestre </t>
  </si>
  <si>
    <t>Sam</t>
  </si>
  <si>
    <t>Dana</t>
  </si>
  <si>
    <t>Sol</t>
  </si>
  <si>
    <t>Milo</t>
  </si>
  <si>
    <t xml:space="preserve">Apolo </t>
  </si>
  <si>
    <t>Duchamp</t>
  </si>
  <si>
    <t xml:space="preserve">Mickey </t>
  </si>
  <si>
    <t xml:space="preserve">Eros </t>
  </si>
  <si>
    <t xml:space="preserve">Canela </t>
  </si>
  <si>
    <t>Niña</t>
  </si>
  <si>
    <t xml:space="preserve">Poker </t>
  </si>
  <si>
    <t xml:space="preserve">Negro </t>
  </si>
  <si>
    <t xml:space="preserve">Sofi </t>
  </si>
  <si>
    <t xml:space="preserve">Dulce </t>
  </si>
  <si>
    <t>Rocky</t>
  </si>
  <si>
    <t xml:space="preserve">Toñito </t>
  </si>
  <si>
    <t xml:space="preserve">Piqué </t>
  </si>
  <si>
    <t>Apolo Antonio</t>
  </si>
  <si>
    <t xml:space="preserve">Danger </t>
  </si>
  <si>
    <t xml:space="preserve">Fido </t>
  </si>
  <si>
    <t xml:space="preserve">Junior </t>
  </si>
  <si>
    <t xml:space="preserve">Homero </t>
  </si>
  <si>
    <t>Chester</t>
  </si>
  <si>
    <t>Nala</t>
  </si>
  <si>
    <t>Ra</t>
  </si>
  <si>
    <t>Gabo</t>
  </si>
  <si>
    <t>Antonio</t>
  </si>
  <si>
    <t xml:space="preserve">Lissy </t>
  </si>
  <si>
    <t>Pollux</t>
  </si>
  <si>
    <t xml:space="preserve">Lyra </t>
  </si>
  <si>
    <t>Simón</t>
  </si>
  <si>
    <t>Cuqui Manuela</t>
  </si>
  <si>
    <t xml:space="preserve">Muñeca </t>
  </si>
  <si>
    <t xml:space="preserve">Clemente de Roma </t>
  </si>
  <si>
    <t xml:space="preserve">Pimienta </t>
  </si>
  <si>
    <t xml:space="preserve">Martina </t>
  </si>
  <si>
    <t xml:space="preserve">Chispita </t>
  </si>
  <si>
    <t xml:space="preserve">Macarena </t>
  </si>
  <si>
    <t xml:space="preserve">Konnor </t>
  </si>
  <si>
    <t>Sasha</t>
  </si>
  <si>
    <t xml:space="preserve">Carlitos </t>
  </si>
  <si>
    <t>Jacob</t>
  </si>
  <si>
    <t xml:space="preserve">Tango </t>
  </si>
  <si>
    <t>Fiona</t>
  </si>
  <si>
    <t xml:space="preserve">Pongo </t>
  </si>
  <si>
    <t>Lenny</t>
  </si>
  <si>
    <t xml:space="preserve">Paquita </t>
  </si>
  <si>
    <t xml:space="preserve">Brandy </t>
  </si>
  <si>
    <t xml:space="preserve">Brisa </t>
  </si>
  <si>
    <t xml:space="preserve">Anie </t>
  </si>
  <si>
    <t xml:space="preserve">Mazikeen </t>
  </si>
  <si>
    <t xml:space="preserve">Lupita </t>
  </si>
  <si>
    <t>Manolo</t>
  </si>
  <si>
    <t xml:space="preserve">Toby </t>
  </si>
  <si>
    <t xml:space="preserve">Sofía </t>
  </si>
  <si>
    <t xml:space="preserve">Limón </t>
  </si>
  <si>
    <t>Bob</t>
  </si>
  <si>
    <t>Cloe</t>
  </si>
  <si>
    <t>Trufa</t>
  </si>
  <si>
    <t>Lucy</t>
  </si>
  <si>
    <t xml:space="preserve">Juana </t>
  </si>
  <si>
    <t xml:space="preserve">Gaia </t>
  </si>
  <si>
    <t>Danna</t>
  </si>
  <si>
    <t xml:space="preserve">Abril </t>
  </si>
  <si>
    <t xml:space="preserve">Lupe </t>
  </si>
  <si>
    <t xml:space="preserve">Jack </t>
  </si>
  <si>
    <t>Terry</t>
  </si>
  <si>
    <t>Copito</t>
  </si>
  <si>
    <t xml:space="preserve">Emilio </t>
  </si>
  <si>
    <t xml:space="preserve">Dominic </t>
  </si>
  <si>
    <t xml:space="preserve">Alegra </t>
  </si>
  <si>
    <t xml:space="preserve">Yango </t>
  </si>
  <si>
    <t>Milly</t>
  </si>
  <si>
    <t xml:space="preserve">Akira </t>
  </si>
  <si>
    <t xml:space="preserve">Cachirula </t>
  </si>
  <si>
    <t>Alma</t>
  </si>
  <si>
    <t>Malú</t>
  </si>
  <si>
    <t>Lorenzo</t>
  </si>
  <si>
    <t xml:space="preserve">Toña </t>
  </si>
  <si>
    <t xml:space="preserve">Romina </t>
  </si>
  <si>
    <t xml:space="preserve">Justin </t>
  </si>
  <si>
    <t>Congo</t>
  </si>
  <si>
    <t xml:space="preserve">Suso </t>
  </si>
  <si>
    <t>Bunny</t>
  </si>
  <si>
    <t>Connie</t>
  </si>
  <si>
    <t>Baki</t>
  </si>
  <si>
    <t xml:space="preserve">Mia </t>
  </si>
  <si>
    <t>Abby</t>
  </si>
  <si>
    <t>Dante</t>
  </si>
  <si>
    <t xml:space="preserve">Poppy </t>
  </si>
  <si>
    <t>Memo</t>
  </si>
  <si>
    <t>Cira</t>
  </si>
  <si>
    <t>Tito</t>
  </si>
  <si>
    <t>Molly</t>
  </si>
  <si>
    <t>Bella</t>
  </si>
  <si>
    <t>Helios</t>
  </si>
  <si>
    <t xml:space="preserve">Vicente </t>
  </si>
  <si>
    <t xml:space="preserve">Elena </t>
  </si>
  <si>
    <t xml:space="preserve">Mailo </t>
  </si>
  <si>
    <t xml:space="preserve">Tony </t>
  </si>
  <si>
    <t xml:space="preserve">Kira </t>
  </si>
  <si>
    <t>Atenea</t>
  </si>
  <si>
    <t>Mini</t>
  </si>
  <si>
    <t>Tommy</t>
  </si>
  <si>
    <t>Channel</t>
  </si>
  <si>
    <t xml:space="preserve">Croacia </t>
  </si>
  <si>
    <t>Scooby</t>
  </si>
  <si>
    <t>Rocco</t>
  </si>
  <si>
    <t xml:space="preserve">Apple </t>
  </si>
  <si>
    <t>Chloe</t>
  </si>
  <si>
    <t xml:space="preserve">Sarita </t>
  </si>
  <si>
    <t xml:space="preserve">Gitana </t>
  </si>
  <si>
    <t xml:space="preserve">Milagros </t>
  </si>
  <si>
    <t xml:space="preserve">Mango </t>
  </si>
  <si>
    <t xml:space="preserve">Puchis </t>
  </si>
  <si>
    <t xml:space="preserve">Lola </t>
  </si>
  <si>
    <t>Sussy</t>
  </si>
  <si>
    <t xml:space="preserve">Francesca </t>
  </si>
  <si>
    <t xml:space="preserve">Mahia </t>
  </si>
  <si>
    <t>Max</t>
  </si>
  <si>
    <t xml:space="preserve">Estrellita </t>
  </si>
  <si>
    <t>Pepper Albeiro</t>
  </si>
  <si>
    <t>MEDIA</t>
  </si>
  <si>
    <t xml:space="preserve">ESTADÍSTICOS </t>
  </si>
  <si>
    <t>MEDIANA</t>
  </si>
  <si>
    <t>Q1</t>
  </si>
  <si>
    <t>Q2</t>
  </si>
  <si>
    <t>Q3</t>
  </si>
  <si>
    <t>Q4</t>
  </si>
  <si>
    <t>Zi</t>
  </si>
  <si>
    <t>RI</t>
  </si>
  <si>
    <t>VARIANZA</t>
  </si>
  <si>
    <t>DESVIACIÓN</t>
  </si>
  <si>
    <t xml:space="preserve">MOMENTO 3 </t>
  </si>
  <si>
    <t>CV</t>
  </si>
  <si>
    <t>MEDIA(Z)</t>
  </si>
  <si>
    <t>VARIANZA(Z)</t>
  </si>
  <si>
    <t>DESVIACIÓN(Z)</t>
  </si>
  <si>
    <t>MOMENTO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</si>
</sst>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8214-3279-4518-8041-BCCA2213FDC3}">
  <dimension ref="A1:E153"/>
  <sheetViews>
    <sheetView tabSelected="1" workbookViewId="0">
      <selection activeCell="E19" sqref="E19"/>
    </sheetView>
  </sheetViews>
  <sheetFormatPr baseColWidth="10" defaultRowHeight="14.4" x14ac:dyDescent="0.3"/>
  <cols>
    <col min="2" max="2" width="15.109375" customWidth="1"/>
    <col min="3" max="3" width="16.109375" customWidth="1"/>
    <col min="4" max="4" width="13.5546875" customWidth="1"/>
    <col min="5" max="5" width="13.88671875" customWidth="1"/>
  </cols>
  <sheetData>
    <row r="1" spans="1:5" ht="47.4" customHeight="1" x14ac:dyDescent="0.3">
      <c r="A1" s="6" t="s">
        <v>0</v>
      </c>
      <c r="B1" s="4" t="s">
        <v>10</v>
      </c>
      <c r="C1" s="4" t="s">
        <v>141</v>
      </c>
      <c r="D1" s="5" t="s">
        <v>135</v>
      </c>
      <c r="E1" s="3"/>
    </row>
    <row r="2" spans="1:5" x14ac:dyDescent="0.3">
      <c r="A2" t="s">
        <v>1</v>
      </c>
      <c r="B2" s="2">
        <v>1.45</v>
      </c>
      <c r="C2" s="2">
        <f>B2-$E$2/$E$10</f>
        <v>-0.97209238480581805</v>
      </c>
      <c r="D2" s="7" t="s">
        <v>134</v>
      </c>
      <c r="E2" s="1">
        <f>AVERAGE(B2:B153)</f>
        <v>1.1800657894736843</v>
      </c>
    </row>
    <row r="3" spans="1:5" x14ac:dyDescent="0.3">
      <c r="A3" t="s">
        <v>2</v>
      </c>
      <c r="B3" s="2">
        <v>0.86</v>
      </c>
      <c r="C3" s="2">
        <f t="shared" ref="C3:C68" si="0">B3-$E$2/$E$10</f>
        <v>-1.5620923848058181</v>
      </c>
      <c r="D3" s="7" t="s">
        <v>136</v>
      </c>
      <c r="E3" s="1">
        <f>MEDIAN(B2:B153)</f>
        <v>1.06</v>
      </c>
    </row>
    <row r="4" spans="1:5" x14ac:dyDescent="0.3">
      <c r="A4" t="s">
        <v>3</v>
      </c>
      <c r="B4" s="2">
        <v>2.63</v>
      </c>
      <c r="C4" s="2">
        <f t="shared" si="0"/>
        <v>0.20790761519418188</v>
      </c>
      <c r="D4" s="7" t="s">
        <v>137</v>
      </c>
      <c r="E4">
        <f>QUARTILE(B2:B153,1)</f>
        <v>0.9</v>
      </c>
    </row>
    <row r="5" spans="1:5" x14ac:dyDescent="0.3">
      <c r="A5" t="s">
        <v>4</v>
      </c>
      <c r="B5" s="2">
        <v>0.95</v>
      </c>
      <c r="C5" s="2">
        <f t="shared" si="0"/>
        <v>-1.4720923848058181</v>
      </c>
      <c r="D5" s="7" t="s">
        <v>138</v>
      </c>
      <c r="E5">
        <f>QUARTILE(B2:B153,2)</f>
        <v>1.06</v>
      </c>
    </row>
    <row r="6" spans="1:5" x14ac:dyDescent="0.3">
      <c r="A6" t="s">
        <v>5</v>
      </c>
      <c r="B6" s="2">
        <v>0.79</v>
      </c>
      <c r="C6" s="2">
        <f t="shared" si="0"/>
        <v>-1.632092384805818</v>
      </c>
      <c r="D6" s="7" t="s">
        <v>139</v>
      </c>
      <c r="E6">
        <f>QUARTILE(B2:B153,3)</f>
        <v>1.2825</v>
      </c>
    </row>
    <row r="7" spans="1:5" x14ac:dyDescent="0.3">
      <c r="A7" t="s">
        <v>6</v>
      </c>
      <c r="B7" s="2">
        <v>0.69</v>
      </c>
      <c r="C7" s="2">
        <f t="shared" si="0"/>
        <v>-1.7320923848058181</v>
      </c>
      <c r="D7" s="7" t="s">
        <v>140</v>
      </c>
      <c r="E7">
        <f>QUARTILE(B2:B153,4)</f>
        <v>4.43</v>
      </c>
    </row>
    <row r="8" spans="1:5" x14ac:dyDescent="0.3">
      <c r="A8" t="s">
        <v>7</v>
      </c>
      <c r="B8" s="2">
        <v>0.85</v>
      </c>
      <c r="C8" s="2">
        <f t="shared" si="0"/>
        <v>-1.5720923848058179</v>
      </c>
      <c r="D8" s="7" t="s">
        <v>142</v>
      </c>
      <c r="E8">
        <f>E6-E4</f>
        <v>0.38249999999999995</v>
      </c>
    </row>
    <row r="9" spans="1:5" x14ac:dyDescent="0.3">
      <c r="A9" t="s">
        <v>8</v>
      </c>
      <c r="B9" s="2">
        <v>0.91</v>
      </c>
      <c r="C9" s="2">
        <f t="shared" si="0"/>
        <v>-1.5120923848058179</v>
      </c>
      <c r="D9" s="7" t="s">
        <v>143</v>
      </c>
      <c r="E9">
        <f>VAR(B2:B153)</f>
        <v>0.23737284332520101</v>
      </c>
    </row>
    <row r="10" spans="1:5" x14ac:dyDescent="0.3">
      <c r="A10" t="s">
        <v>9</v>
      </c>
      <c r="B10" s="2">
        <v>1.1599999999999999</v>
      </c>
      <c r="C10" s="2">
        <f t="shared" si="0"/>
        <v>-1.2620923848058181</v>
      </c>
      <c r="D10" s="7" t="s">
        <v>144</v>
      </c>
      <c r="E10">
        <f>SQRT(E9)</f>
        <v>0.48720923977814812</v>
      </c>
    </row>
    <row r="11" spans="1:5" x14ac:dyDescent="0.3">
      <c r="A11" t="s">
        <v>11</v>
      </c>
      <c r="B11" s="2">
        <v>1.01</v>
      </c>
      <c r="C11" s="2">
        <f t="shared" si="0"/>
        <v>-1.412092384805818</v>
      </c>
      <c r="D11" s="7" t="s">
        <v>146</v>
      </c>
      <c r="E11">
        <f>(E10/E2)*100</f>
        <v>41.286616739855333</v>
      </c>
    </row>
    <row r="12" spans="1:5" x14ac:dyDescent="0.3">
      <c r="A12" t="s">
        <v>12</v>
      </c>
      <c r="B12" s="2">
        <v>0.99</v>
      </c>
      <c r="C12" s="2">
        <f t="shared" si="0"/>
        <v>-1.432092384805818</v>
      </c>
      <c r="D12" s="7" t="s">
        <v>147</v>
      </c>
      <c r="E12" s="1">
        <f>AVERAGE(C2:C153)</f>
        <v>-1.2420265953321339</v>
      </c>
    </row>
    <row r="13" spans="1:5" x14ac:dyDescent="0.3">
      <c r="A13" t="s">
        <v>13</v>
      </c>
      <c r="B13" s="1">
        <v>0.86</v>
      </c>
      <c r="C13" s="2">
        <f t="shared" si="0"/>
        <v>-1.5620923848058181</v>
      </c>
      <c r="D13" s="7" t="s">
        <v>148</v>
      </c>
      <c r="E13">
        <f>VAR(C2:C153)</f>
        <v>0.23737284332520026</v>
      </c>
    </row>
    <row r="14" spans="1:5" x14ac:dyDescent="0.3">
      <c r="A14" t="s">
        <v>14</v>
      </c>
      <c r="B14" s="1">
        <v>0.84</v>
      </c>
      <c r="C14" s="2">
        <f t="shared" si="0"/>
        <v>-1.5820923848058182</v>
      </c>
      <c r="D14" s="7" t="s">
        <v>149</v>
      </c>
      <c r="E14">
        <f>SQRT(E13)</f>
        <v>0.48720923977814734</v>
      </c>
    </row>
    <row r="15" spans="1:5" x14ac:dyDescent="0.3">
      <c r="A15" t="s">
        <v>15</v>
      </c>
      <c r="B15" s="1">
        <v>0.76</v>
      </c>
      <c r="C15" s="2">
        <f t="shared" si="0"/>
        <v>-1.662092384805818</v>
      </c>
      <c r="D15" s="7" t="s">
        <v>145</v>
      </c>
      <c r="E15">
        <f>SKEW(B2:B153)</f>
        <v>3.2399223150334993</v>
      </c>
    </row>
    <row r="16" spans="1:5" x14ac:dyDescent="0.3">
      <c r="A16" t="s">
        <v>16</v>
      </c>
      <c r="B16" s="1">
        <v>0.56000000000000005</v>
      </c>
      <c r="C16" s="2">
        <f t="shared" si="0"/>
        <v>-1.862092384805818</v>
      </c>
      <c r="D16" s="7" t="s">
        <v>150</v>
      </c>
      <c r="E16">
        <f>KURT(B2:B153)</f>
        <v>15.708050384107134</v>
      </c>
    </row>
    <row r="17" spans="1:3" x14ac:dyDescent="0.3">
      <c r="A17" t="s">
        <v>17</v>
      </c>
      <c r="B17" s="1">
        <v>0.92</v>
      </c>
      <c r="C17" s="2">
        <f t="shared" si="0"/>
        <v>-1.5020923848058181</v>
      </c>
    </row>
    <row r="18" spans="1:3" x14ac:dyDescent="0.3">
      <c r="A18" t="s">
        <v>18</v>
      </c>
      <c r="B18" s="1">
        <v>0.85</v>
      </c>
      <c r="C18" s="2">
        <f t="shared" si="0"/>
        <v>-1.5720923848058179</v>
      </c>
    </row>
    <row r="19" spans="1:3" x14ac:dyDescent="0.3">
      <c r="A19" t="s">
        <v>19</v>
      </c>
      <c r="B19" s="1">
        <v>1.36</v>
      </c>
      <c r="C19" s="2">
        <f t="shared" si="0"/>
        <v>-1.0620923848058179</v>
      </c>
    </row>
    <row r="20" spans="1:3" x14ac:dyDescent="0.3">
      <c r="A20" t="s">
        <v>20</v>
      </c>
      <c r="B20" s="1">
        <v>0.98</v>
      </c>
      <c r="C20" s="2">
        <f t="shared" si="0"/>
        <v>-1.442092384805818</v>
      </c>
    </row>
    <row r="21" spans="1:3" x14ac:dyDescent="0.3">
      <c r="A21" t="s">
        <v>21</v>
      </c>
      <c r="B21" s="1">
        <v>1.29</v>
      </c>
      <c r="C21" s="2">
        <f t="shared" si="0"/>
        <v>-1.132092384805818</v>
      </c>
    </row>
    <row r="22" spans="1:3" x14ac:dyDescent="0.3">
      <c r="A22" t="s">
        <v>22</v>
      </c>
      <c r="B22" s="1">
        <v>0.88</v>
      </c>
      <c r="C22" s="2">
        <f t="shared" si="0"/>
        <v>-1.5420923848058181</v>
      </c>
    </row>
    <row r="23" spans="1:3" x14ac:dyDescent="0.3">
      <c r="A23" t="s">
        <v>23</v>
      </c>
      <c r="B23" s="1">
        <v>1.1000000000000001</v>
      </c>
      <c r="C23" s="2">
        <f t="shared" si="0"/>
        <v>-1.3220923848058179</v>
      </c>
    </row>
    <row r="24" spans="1:3" x14ac:dyDescent="0.3">
      <c r="A24" t="s">
        <v>24</v>
      </c>
      <c r="B24" s="1">
        <v>2.68</v>
      </c>
      <c r="C24" s="2">
        <f t="shared" si="0"/>
        <v>0.25790761519418215</v>
      </c>
    </row>
    <row r="25" spans="1:3" x14ac:dyDescent="0.3">
      <c r="A25" t="s">
        <v>25</v>
      </c>
      <c r="B25" s="1">
        <v>0.83</v>
      </c>
      <c r="C25" s="2">
        <f t="shared" si="0"/>
        <v>-1.5920923848058179</v>
      </c>
    </row>
    <row r="26" spans="1:3" x14ac:dyDescent="0.3">
      <c r="A26" t="s">
        <v>26</v>
      </c>
      <c r="B26" s="1">
        <v>0.96</v>
      </c>
      <c r="C26" s="2">
        <f t="shared" si="0"/>
        <v>-1.462092384805818</v>
      </c>
    </row>
    <row r="27" spans="1:3" x14ac:dyDescent="0.3">
      <c r="A27" t="s">
        <v>27</v>
      </c>
      <c r="B27" s="1">
        <v>0.9</v>
      </c>
      <c r="C27" s="2">
        <f t="shared" si="0"/>
        <v>-1.5220923848058181</v>
      </c>
    </row>
    <row r="28" spans="1:3" x14ac:dyDescent="0.3">
      <c r="A28" t="s">
        <v>28</v>
      </c>
      <c r="B28" s="1">
        <v>1.03</v>
      </c>
      <c r="C28" s="2">
        <f t="shared" si="0"/>
        <v>-1.392092384805818</v>
      </c>
    </row>
    <row r="29" spans="1:3" x14ac:dyDescent="0.3">
      <c r="A29" t="s">
        <v>29</v>
      </c>
      <c r="B29" s="1">
        <v>1.1599999999999999</v>
      </c>
      <c r="C29" s="2">
        <f t="shared" si="0"/>
        <v>-1.2620923848058181</v>
      </c>
    </row>
    <row r="30" spans="1:3" x14ac:dyDescent="0.3">
      <c r="A30" t="s">
        <v>30</v>
      </c>
      <c r="B30" s="1">
        <v>1.38</v>
      </c>
      <c r="C30" s="2">
        <f t="shared" si="0"/>
        <v>-1.0420923848058181</v>
      </c>
    </row>
    <row r="31" spans="1:3" x14ac:dyDescent="0.3">
      <c r="A31" t="s">
        <v>31</v>
      </c>
      <c r="B31" s="1">
        <v>1.68</v>
      </c>
      <c r="C31" s="2">
        <f t="shared" si="0"/>
        <v>-0.74209238480581807</v>
      </c>
    </row>
    <row r="32" spans="1:3" x14ac:dyDescent="0.3">
      <c r="A32" t="s">
        <v>32</v>
      </c>
      <c r="B32" s="1">
        <v>1.17</v>
      </c>
      <c r="C32" s="2">
        <f t="shared" si="0"/>
        <v>-1.2520923848058181</v>
      </c>
    </row>
    <row r="33" spans="1:3" x14ac:dyDescent="0.3">
      <c r="A33" t="s">
        <v>33</v>
      </c>
      <c r="B33" s="1">
        <v>0.77</v>
      </c>
      <c r="C33" s="2">
        <f t="shared" si="0"/>
        <v>-1.652092384805818</v>
      </c>
    </row>
    <row r="34" spans="1:3" x14ac:dyDescent="0.3">
      <c r="A34" t="s">
        <v>34</v>
      </c>
      <c r="B34" s="1">
        <v>0.56000000000000005</v>
      </c>
      <c r="C34" s="2">
        <f t="shared" si="0"/>
        <v>-1.862092384805818</v>
      </c>
    </row>
    <row r="35" spans="1:3" x14ac:dyDescent="0.3">
      <c r="A35" t="s">
        <v>35</v>
      </c>
      <c r="B35" s="1">
        <v>1.41</v>
      </c>
      <c r="C35" s="2">
        <f t="shared" si="0"/>
        <v>-1.0120923848058181</v>
      </c>
    </row>
    <row r="36" spans="1:3" x14ac:dyDescent="0.3">
      <c r="A36" t="s">
        <v>36</v>
      </c>
      <c r="B36" s="1">
        <v>0.91</v>
      </c>
      <c r="C36" s="2">
        <f t="shared" si="0"/>
        <v>-1.5120923848058179</v>
      </c>
    </row>
    <row r="37" spans="1:3" x14ac:dyDescent="0.3">
      <c r="A37" t="s">
        <v>37</v>
      </c>
      <c r="B37" s="1">
        <v>1.1499999999999999</v>
      </c>
      <c r="C37" s="2">
        <f t="shared" si="0"/>
        <v>-1.2720923848058181</v>
      </c>
    </row>
    <row r="38" spans="1:3" x14ac:dyDescent="0.3">
      <c r="A38" t="s">
        <v>38</v>
      </c>
      <c r="B38" s="1">
        <v>0.71</v>
      </c>
      <c r="C38" s="2">
        <f t="shared" si="0"/>
        <v>-1.712092384805818</v>
      </c>
    </row>
    <row r="39" spans="1:3" x14ac:dyDescent="0.3">
      <c r="A39" t="s">
        <v>1</v>
      </c>
      <c r="B39" s="1">
        <v>1.05</v>
      </c>
      <c r="C39" s="2">
        <f t="shared" si="0"/>
        <v>-1.372092384805818</v>
      </c>
    </row>
    <row r="40" spans="1:3" x14ac:dyDescent="0.3">
      <c r="A40" t="s">
        <v>39</v>
      </c>
      <c r="B40" s="1">
        <v>0.75</v>
      </c>
      <c r="C40" s="2">
        <f t="shared" si="0"/>
        <v>-1.672092384805818</v>
      </c>
    </row>
    <row r="41" spans="1:3" x14ac:dyDescent="0.3">
      <c r="A41" t="s">
        <v>40</v>
      </c>
      <c r="B41" s="1">
        <v>1.72</v>
      </c>
      <c r="C41" s="2">
        <f t="shared" si="0"/>
        <v>-0.70209238480581804</v>
      </c>
    </row>
    <row r="42" spans="1:3" x14ac:dyDescent="0.3">
      <c r="A42" t="s">
        <v>41</v>
      </c>
      <c r="B42" s="1">
        <v>1.54</v>
      </c>
      <c r="C42" s="2">
        <f t="shared" si="0"/>
        <v>-0.88209238480581798</v>
      </c>
    </row>
    <row r="43" spans="1:3" x14ac:dyDescent="0.3">
      <c r="A43" t="s">
        <v>42</v>
      </c>
      <c r="B43" s="1">
        <v>0.84</v>
      </c>
      <c r="C43" s="2">
        <f t="shared" si="0"/>
        <v>-1.5820923848058182</v>
      </c>
    </row>
    <row r="44" spans="1:3" x14ac:dyDescent="0.3">
      <c r="A44" t="s">
        <v>43</v>
      </c>
      <c r="B44" s="1">
        <v>1</v>
      </c>
      <c r="C44" s="2">
        <f t="shared" si="0"/>
        <v>-1.422092384805818</v>
      </c>
    </row>
    <row r="45" spans="1:3" x14ac:dyDescent="0.3">
      <c r="A45" t="s">
        <v>44</v>
      </c>
      <c r="B45" s="1">
        <v>1.47</v>
      </c>
      <c r="C45" s="2">
        <f t="shared" si="0"/>
        <v>-0.95209238480581804</v>
      </c>
    </row>
    <row r="46" spans="1:3" x14ac:dyDescent="0.3">
      <c r="A46" t="s">
        <v>45</v>
      </c>
      <c r="B46" s="1">
        <v>1.04</v>
      </c>
      <c r="C46" s="2">
        <f>B46-$E$2/$E$10</f>
        <v>-1.382092384805818</v>
      </c>
    </row>
    <row r="47" spans="1:3" x14ac:dyDescent="0.3">
      <c r="A47" t="s">
        <v>46</v>
      </c>
      <c r="B47" s="1">
        <v>0.66</v>
      </c>
      <c r="C47" s="2">
        <f t="shared" si="0"/>
        <v>-1.7620923848058179</v>
      </c>
    </row>
    <row r="48" spans="1:3" x14ac:dyDescent="0.3">
      <c r="A48" t="s">
        <v>47</v>
      </c>
      <c r="B48" s="1">
        <v>0.91</v>
      </c>
      <c r="C48" s="2">
        <f t="shared" si="0"/>
        <v>-1.5120923848058179</v>
      </c>
    </row>
    <row r="49" spans="1:3" x14ac:dyDescent="0.3">
      <c r="A49" t="s">
        <v>48</v>
      </c>
      <c r="B49" s="1">
        <v>1.05</v>
      </c>
      <c r="C49" s="2">
        <f t="shared" si="0"/>
        <v>-1.372092384805818</v>
      </c>
    </row>
    <row r="50" spans="1:3" x14ac:dyDescent="0.3">
      <c r="A50" t="s">
        <v>49</v>
      </c>
      <c r="B50" s="1">
        <v>0.99</v>
      </c>
      <c r="C50" s="2">
        <f t="shared" si="0"/>
        <v>-1.432092384805818</v>
      </c>
    </row>
    <row r="51" spans="1:3" x14ac:dyDescent="0.3">
      <c r="A51" t="s">
        <v>50</v>
      </c>
      <c r="B51" s="1">
        <v>1.28</v>
      </c>
      <c r="C51" s="2">
        <f t="shared" si="0"/>
        <v>-1.142092384805818</v>
      </c>
    </row>
    <row r="52" spans="1:3" x14ac:dyDescent="0.3">
      <c r="A52" t="s">
        <v>51</v>
      </c>
      <c r="B52" s="1">
        <v>1.28</v>
      </c>
      <c r="C52" s="2">
        <f t="shared" si="0"/>
        <v>-1.142092384805818</v>
      </c>
    </row>
    <row r="53" spans="1:3" x14ac:dyDescent="0.3">
      <c r="A53" t="s">
        <v>52</v>
      </c>
      <c r="B53" s="1">
        <v>1.02</v>
      </c>
      <c r="C53" s="2">
        <f t="shared" si="0"/>
        <v>-1.402092384805818</v>
      </c>
    </row>
    <row r="54" spans="1:3" x14ac:dyDescent="0.3">
      <c r="A54" t="s">
        <v>53</v>
      </c>
      <c r="B54" s="1">
        <v>1.23</v>
      </c>
      <c r="C54" s="2">
        <f t="shared" si="0"/>
        <v>-1.192092384805818</v>
      </c>
    </row>
    <row r="55" spans="1:3" x14ac:dyDescent="0.3">
      <c r="A55" t="s">
        <v>54</v>
      </c>
      <c r="B55" s="1">
        <v>0.65</v>
      </c>
      <c r="C55" s="2">
        <f t="shared" si="0"/>
        <v>-1.7720923848058181</v>
      </c>
    </row>
    <row r="56" spans="1:3" x14ac:dyDescent="0.3">
      <c r="A56" t="s">
        <v>20</v>
      </c>
      <c r="B56" s="1">
        <v>0.83</v>
      </c>
      <c r="C56" s="2">
        <f t="shared" si="0"/>
        <v>-1.5920923848058179</v>
      </c>
    </row>
    <row r="57" spans="1:3" x14ac:dyDescent="0.3">
      <c r="A57" t="s">
        <v>55</v>
      </c>
      <c r="B57" s="1">
        <v>1.1100000000000001</v>
      </c>
      <c r="C57" s="2">
        <f t="shared" si="0"/>
        <v>-1.3120923848058179</v>
      </c>
    </row>
    <row r="58" spans="1:3" x14ac:dyDescent="0.3">
      <c r="A58" t="s">
        <v>56</v>
      </c>
      <c r="B58" s="1">
        <v>0.94</v>
      </c>
      <c r="C58" s="2">
        <f t="shared" si="0"/>
        <v>-1.4820923848058181</v>
      </c>
    </row>
    <row r="59" spans="1:3" x14ac:dyDescent="0.3">
      <c r="A59" t="s">
        <v>57</v>
      </c>
      <c r="B59" s="1">
        <v>1.51</v>
      </c>
      <c r="C59" s="2">
        <f t="shared" si="0"/>
        <v>-0.912092384805818</v>
      </c>
    </row>
    <row r="60" spans="1:3" x14ac:dyDescent="0.3">
      <c r="A60" t="s">
        <v>7</v>
      </c>
      <c r="B60" s="1">
        <v>2.2200000000000002</v>
      </c>
      <c r="C60" s="2">
        <f t="shared" si="0"/>
        <v>-0.20209238480581782</v>
      </c>
    </row>
    <row r="61" spans="1:3" x14ac:dyDescent="0.3">
      <c r="A61" t="s">
        <v>58</v>
      </c>
      <c r="B61" s="1">
        <v>1.64</v>
      </c>
      <c r="C61" s="2">
        <f t="shared" si="0"/>
        <v>-0.78209238480581811</v>
      </c>
    </row>
    <row r="62" spans="1:3" x14ac:dyDescent="0.3">
      <c r="A62" t="s">
        <v>59</v>
      </c>
      <c r="B62" s="1">
        <v>1</v>
      </c>
      <c r="C62" s="2">
        <f t="shared" si="0"/>
        <v>-1.422092384805818</v>
      </c>
    </row>
    <row r="63" spans="1:3" x14ac:dyDescent="0.3">
      <c r="A63" t="s">
        <v>60</v>
      </c>
      <c r="B63" s="1">
        <v>0.88</v>
      </c>
      <c r="C63" s="2">
        <f t="shared" si="0"/>
        <v>-1.5420923848058181</v>
      </c>
    </row>
    <row r="64" spans="1:3" x14ac:dyDescent="0.3">
      <c r="A64" t="s">
        <v>61</v>
      </c>
      <c r="B64" s="1">
        <v>1.07</v>
      </c>
      <c r="C64" s="2">
        <f t="shared" si="0"/>
        <v>-1.3520923848058179</v>
      </c>
    </row>
    <row r="65" spans="1:3" x14ac:dyDescent="0.3">
      <c r="A65" t="s">
        <v>62</v>
      </c>
      <c r="B65" s="1">
        <v>1.05</v>
      </c>
      <c r="C65" s="2">
        <f t="shared" si="0"/>
        <v>-1.372092384805818</v>
      </c>
    </row>
    <row r="66" spans="1:3" x14ac:dyDescent="0.3">
      <c r="A66" t="s">
        <v>63</v>
      </c>
      <c r="B66" s="1">
        <v>1.28</v>
      </c>
      <c r="C66" s="2">
        <f t="shared" si="0"/>
        <v>-1.142092384805818</v>
      </c>
    </row>
    <row r="67" spans="1:3" x14ac:dyDescent="0.3">
      <c r="A67" t="s">
        <v>35</v>
      </c>
      <c r="B67" s="1">
        <v>1.25</v>
      </c>
      <c r="C67" s="2">
        <f>B67-$E$2/$E$10</f>
        <v>-1.172092384805818</v>
      </c>
    </row>
    <row r="68" spans="1:3" x14ac:dyDescent="0.3">
      <c r="A68" t="s">
        <v>64</v>
      </c>
      <c r="B68" s="1">
        <v>1.9</v>
      </c>
      <c r="C68" s="2">
        <f t="shared" si="0"/>
        <v>-0.5220923848058181</v>
      </c>
    </row>
    <row r="69" spans="1:3" x14ac:dyDescent="0.3">
      <c r="A69" t="s">
        <v>65</v>
      </c>
      <c r="B69" s="1">
        <v>0.84</v>
      </c>
      <c r="C69" s="2">
        <f t="shared" ref="C69:C96" si="1">B69-$E$2/$E$10</f>
        <v>-1.5820923848058182</v>
      </c>
    </row>
    <row r="70" spans="1:3" x14ac:dyDescent="0.3">
      <c r="A70" t="s">
        <v>66</v>
      </c>
      <c r="B70" s="1">
        <v>1.65</v>
      </c>
      <c r="C70" s="2">
        <f t="shared" si="1"/>
        <v>-0.7720923848058181</v>
      </c>
    </row>
    <row r="71" spans="1:3" x14ac:dyDescent="0.3">
      <c r="A71" t="s">
        <v>67</v>
      </c>
      <c r="B71" s="1">
        <v>1.23</v>
      </c>
      <c r="C71" s="2">
        <f t="shared" si="1"/>
        <v>-1.192092384805818</v>
      </c>
    </row>
    <row r="72" spans="1:3" x14ac:dyDescent="0.3">
      <c r="A72" t="s">
        <v>68</v>
      </c>
      <c r="B72" s="1">
        <v>1.88</v>
      </c>
      <c r="C72" s="2">
        <f t="shared" si="1"/>
        <v>-0.54209238480581812</v>
      </c>
    </row>
    <row r="73" spans="1:3" x14ac:dyDescent="0.3">
      <c r="A73" t="s">
        <v>69</v>
      </c>
      <c r="B73" s="1">
        <v>1.33</v>
      </c>
      <c r="C73" s="2">
        <f t="shared" si="1"/>
        <v>-1.0920923848058179</v>
      </c>
    </row>
    <row r="74" spans="1:3" x14ac:dyDescent="0.3">
      <c r="A74" t="s">
        <v>70</v>
      </c>
      <c r="B74" s="1">
        <v>1.1000000000000001</v>
      </c>
      <c r="C74" s="2">
        <f t="shared" si="1"/>
        <v>-1.3220923848058179</v>
      </c>
    </row>
    <row r="75" spans="1:3" x14ac:dyDescent="0.3">
      <c r="A75" t="s">
        <v>71</v>
      </c>
      <c r="B75" s="1">
        <v>1.62</v>
      </c>
      <c r="C75" s="2">
        <f t="shared" si="1"/>
        <v>-0.8020923848058179</v>
      </c>
    </row>
    <row r="76" spans="1:3" x14ac:dyDescent="0.3">
      <c r="A76" t="s">
        <v>72</v>
      </c>
      <c r="B76" s="1">
        <v>1.24</v>
      </c>
      <c r="C76" s="2">
        <f t="shared" si="1"/>
        <v>-1.182092384805818</v>
      </c>
    </row>
    <row r="77" spans="1:3" x14ac:dyDescent="0.3">
      <c r="A77" t="s">
        <v>73</v>
      </c>
      <c r="B77" s="1">
        <v>1.39</v>
      </c>
      <c r="C77" s="2">
        <f t="shared" si="1"/>
        <v>-1.0320923848058181</v>
      </c>
    </row>
    <row r="78" spans="1:3" x14ac:dyDescent="0.3">
      <c r="A78" t="s">
        <v>74</v>
      </c>
      <c r="B78" s="1">
        <v>1.02</v>
      </c>
      <c r="C78" s="2">
        <f t="shared" si="1"/>
        <v>-1.402092384805818</v>
      </c>
    </row>
    <row r="79" spans="1:3" x14ac:dyDescent="0.3">
      <c r="A79" t="s">
        <v>75</v>
      </c>
      <c r="B79" s="1">
        <v>1.02</v>
      </c>
      <c r="C79" s="2">
        <f t="shared" si="1"/>
        <v>-1.402092384805818</v>
      </c>
    </row>
    <row r="80" spans="1:3" x14ac:dyDescent="0.3">
      <c r="A80" t="s">
        <v>76</v>
      </c>
      <c r="B80" s="1">
        <v>1.21</v>
      </c>
      <c r="C80" s="2">
        <f t="shared" si="1"/>
        <v>-1.212092384805818</v>
      </c>
    </row>
    <row r="81" spans="1:3" x14ac:dyDescent="0.3">
      <c r="A81" t="s">
        <v>77</v>
      </c>
      <c r="B81" s="1">
        <v>1.2</v>
      </c>
      <c r="C81" s="2">
        <f t="shared" si="1"/>
        <v>-1.2220923848058181</v>
      </c>
    </row>
    <row r="82" spans="1:3" x14ac:dyDescent="0.3">
      <c r="A82" t="s">
        <v>78</v>
      </c>
      <c r="B82" s="1">
        <v>1.0900000000000001</v>
      </c>
      <c r="C82" s="2">
        <f t="shared" si="1"/>
        <v>-1.3320923848058179</v>
      </c>
    </row>
    <row r="83" spans="1:3" x14ac:dyDescent="0.3">
      <c r="A83" t="s">
        <v>64</v>
      </c>
      <c r="B83" s="1">
        <v>1.01</v>
      </c>
      <c r="C83" s="2">
        <f t="shared" si="1"/>
        <v>-1.412092384805818</v>
      </c>
    </row>
    <row r="84" spans="1:3" x14ac:dyDescent="0.3">
      <c r="A84" t="s">
        <v>79</v>
      </c>
      <c r="B84" s="1">
        <v>0.94</v>
      </c>
      <c r="C84" s="2">
        <f t="shared" si="1"/>
        <v>-1.4820923848058181</v>
      </c>
    </row>
    <row r="85" spans="1:3" x14ac:dyDescent="0.3">
      <c r="A85" t="s">
        <v>80</v>
      </c>
      <c r="B85" s="1">
        <v>1</v>
      </c>
      <c r="C85" s="2">
        <f t="shared" si="1"/>
        <v>-1.422092384805818</v>
      </c>
    </row>
    <row r="86" spans="1:3" x14ac:dyDescent="0.3">
      <c r="A86" t="s">
        <v>81</v>
      </c>
      <c r="B86" s="1">
        <v>1.76</v>
      </c>
      <c r="C86" s="2">
        <f t="shared" si="1"/>
        <v>-0.662092384805818</v>
      </c>
    </row>
    <row r="87" spans="1:3" x14ac:dyDescent="0.3">
      <c r="A87" t="s">
        <v>82</v>
      </c>
      <c r="B87" s="1">
        <v>1.07</v>
      </c>
      <c r="C87" s="2">
        <f t="shared" si="1"/>
        <v>-1.3520923848058179</v>
      </c>
    </row>
    <row r="88" spans="1:3" x14ac:dyDescent="0.3">
      <c r="A88" t="s">
        <v>83</v>
      </c>
      <c r="B88" s="1">
        <v>4.43</v>
      </c>
      <c r="C88" s="2">
        <f t="shared" si="1"/>
        <v>2.0079076151941817</v>
      </c>
    </row>
    <row r="89" spans="1:3" x14ac:dyDescent="0.3">
      <c r="A89" t="s">
        <v>84</v>
      </c>
      <c r="B89" s="1">
        <v>0.77</v>
      </c>
      <c r="C89" s="2">
        <f t="shared" si="1"/>
        <v>-1.652092384805818</v>
      </c>
    </row>
    <row r="90" spans="1:3" x14ac:dyDescent="0.3">
      <c r="A90" t="s">
        <v>85</v>
      </c>
      <c r="B90" s="1">
        <v>0.64</v>
      </c>
      <c r="C90" s="2">
        <f t="shared" si="1"/>
        <v>-1.7820923848058179</v>
      </c>
    </row>
    <row r="91" spans="1:3" x14ac:dyDescent="0.3">
      <c r="A91" t="s">
        <v>86</v>
      </c>
      <c r="B91" s="1">
        <v>1.27</v>
      </c>
      <c r="C91" s="2">
        <f t="shared" si="1"/>
        <v>-1.152092384805818</v>
      </c>
    </row>
    <row r="92" spans="1:3" x14ac:dyDescent="0.3">
      <c r="A92" t="s">
        <v>87</v>
      </c>
      <c r="B92" s="1">
        <v>1.31</v>
      </c>
      <c r="C92" s="2">
        <f t="shared" si="1"/>
        <v>-1.112092384805818</v>
      </c>
    </row>
    <row r="93" spans="1:3" x14ac:dyDescent="0.3">
      <c r="A93" t="s">
        <v>88</v>
      </c>
      <c r="B93" s="1">
        <v>1.18</v>
      </c>
      <c r="C93" s="2">
        <f t="shared" si="1"/>
        <v>-1.2420923848058181</v>
      </c>
    </row>
    <row r="94" spans="1:3" x14ac:dyDescent="0.3">
      <c r="A94" t="s">
        <v>89</v>
      </c>
      <c r="B94" s="1">
        <v>0.71</v>
      </c>
      <c r="C94" s="2">
        <f t="shared" si="1"/>
        <v>-1.712092384805818</v>
      </c>
    </row>
    <row r="95" spans="1:3" x14ac:dyDescent="0.3">
      <c r="A95" t="s">
        <v>90</v>
      </c>
      <c r="B95" s="1">
        <v>1.05</v>
      </c>
      <c r="C95" s="2">
        <f t="shared" si="1"/>
        <v>-1.372092384805818</v>
      </c>
    </row>
    <row r="96" spans="1:3" x14ac:dyDescent="0.3">
      <c r="A96" t="s">
        <v>91</v>
      </c>
      <c r="B96" s="1">
        <v>1.1100000000000001</v>
      </c>
      <c r="C96" s="2">
        <f t="shared" si="1"/>
        <v>-1.3120923848058179</v>
      </c>
    </row>
    <row r="97" spans="1:3" x14ac:dyDescent="0.3">
      <c r="A97" t="s">
        <v>7</v>
      </c>
      <c r="B97" s="1">
        <v>0.91</v>
      </c>
      <c r="C97" s="2">
        <f>B97-$E$2/$E$10</f>
        <v>-1.5120923848058179</v>
      </c>
    </row>
    <row r="98" spans="1:3" x14ac:dyDescent="0.3">
      <c r="A98" t="s">
        <v>92</v>
      </c>
      <c r="B98" s="1">
        <v>1.01</v>
      </c>
      <c r="C98" s="2">
        <f t="shared" ref="C98:C153" si="2">B98-$E$2/$E$10</f>
        <v>-1.412092384805818</v>
      </c>
    </row>
    <row r="99" spans="1:3" x14ac:dyDescent="0.3">
      <c r="A99" t="s">
        <v>93</v>
      </c>
      <c r="B99" s="1">
        <v>1.52</v>
      </c>
      <c r="C99" s="2">
        <f t="shared" si="2"/>
        <v>-0.90209238480581799</v>
      </c>
    </row>
    <row r="100" spans="1:3" x14ac:dyDescent="0.3">
      <c r="A100" t="s">
        <v>65</v>
      </c>
      <c r="B100" s="1">
        <v>1.22</v>
      </c>
      <c r="C100" s="2">
        <f t="shared" si="2"/>
        <v>-1.202092384805818</v>
      </c>
    </row>
    <row r="101" spans="1:3" x14ac:dyDescent="0.3">
      <c r="A101" t="s">
        <v>6</v>
      </c>
      <c r="B101" s="1">
        <v>0.84</v>
      </c>
      <c r="C101" s="2">
        <f t="shared" si="2"/>
        <v>-1.5820923848058182</v>
      </c>
    </row>
    <row r="102" spans="1:3" x14ac:dyDescent="0.3">
      <c r="A102" t="s">
        <v>94</v>
      </c>
      <c r="B102" s="1">
        <v>1.01</v>
      </c>
      <c r="C102" s="2">
        <f t="shared" si="2"/>
        <v>-1.412092384805818</v>
      </c>
    </row>
    <row r="103" spans="1:3" x14ac:dyDescent="0.3">
      <c r="A103" t="s">
        <v>76</v>
      </c>
      <c r="B103" s="1">
        <v>0.81</v>
      </c>
      <c r="C103" s="2">
        <f t="shared" si="2"/>
        <v>-1.612092384805818</v>
      </c>
    </row>
    <row r="104" spans="1:3" x14ac:dyDescent="0.3">
      <c r="A104" t="s">
        <v>95</v>
      </c>
      <c r="B104" s="1">
        <v>0.74</v>
      </c>
      <c r="C104" s="2">
        <f t="shared" si="2"/>
        <v>-1.682092384805818</v>
      </c>
    </row>
    <row r="105" spans="1:3" x14ac:dyDescent="0.3">
      <c r="A105" t="s">
        <v>96</v>
      </c>
      <c r="B105" s="1">
        <v>0.89</v>
      </c>
      <c r="C105" s="2">
        <f t="shared" si="2"/>
        <v>-1.5320923848058179</v>
      </c>
    </row>
    <row r="106" spans="1:3" x14ac:dyDescent="0.3">
      <c r="A106" t="s">
        <v>97</v>
      </c>
      <c r="B106" s="1">
        <v>1.18</v>
      </c>
      <c r="C106" s="2">
        <f t="shared" si="2"/>
        <v>-1.2420923848058181</v>
      </c>
    </row>
    <row r="107" spans="1:3" x14ac:dyDescent="0.3">
      <c r="A107" t="s">
        <v>98</v>
      </c>
      <c r="B107" s="1">
        <v>1.1399999999999999</v>
      </c>
      <c r="C107" s="2">
        <f t="shared" si="2"/>
        <v>-1.2820923848058181</v>
      </c>
    </row>
    <row r="108" spans="1:3" x14ac:dyDescent="0.3">
      <c r="A108" t="s">
        <v>99</v>
      </c>
      <c r="B108" s="1">
        <v>0.89</v>
      </c>
      <c r="C108" s="2">
        <f t="shared" si="2"/>
        <v>-1.5320923848058179</v>
      </c>
    </row>
    <row r="109" spans="1:3" x14ac:dyDescent="0.3">
      <c r="A109" t="s">
        <v>100</v>
      </c>
      <c r="B109" s="1">
        <v>0.96</v>
      </c>
      <c r="C109" s="2">
        <f t="shared" si="2"/>
        <v>-1.462092384805818</v>
      </c>
    </row>
    <row r="110" spans="1:3" x14ac:dyDescent="0.3">
      <c r="A110" t="s">
        <v>101</v>
      </c>
      <c r="B110" s="1">
        <v>2.84</v>
      </c>
      <c r="C110" s="2">
        <f t="shared" si="2"/>
        <v>0.41790761519418185</v>
      </c>
    </row>
    <row r="111" spans="1:3" x14ac:dyDescent="0.3">
      <c r="A111" t="s">
        <v>102</v>
      </c>
      <c r="B111" s="1">
        <v>1.93</v>
      </c>
      <c r="C111" s="2">
        <f t="shared" si="2"/>
        <v>-0.49209238480581807</v>
      </c>
    </row>
    <row r="112" spans="1:3" x14ac:dyDescent="0.3">
      <c r="A112" t="s">
        <v>103</v>
      </c>
      <c r="B112" s="1">
        <v>1.27</v>
      </c>
      <c r="C112" s="2">
        <f t="shared" si="2"/>
        <v>-1.152092384805818</v>
      </c>
    </row>
    <row r="113" spans="1:3" x14ac:dyDescent="0.3">
      <c r="A113" t="s">
        <v>104</v>
      </c>
      <c r="B113" s="1">
        <v>0.88</v>
      </c>
      <c r="C113" s="2">
        <f t="shared" si="2"/>
        <v>-1.5420923848058181</v>
      </c>
    </row>
    <row r="114" spans="1:3" x14ac:dyDescent="0.3">
      <c r="A114" t="s">
        <v>105</v>
      </c>
      <c r="B114" s="1">
        <v>0.88</v>
      </c>
      <c r="C114" s="2">
        <f t="shared" si="2"/>
        <v>-1.5420923848058181</v>
      </c>
    </row>
    <row r="115" spans="1:3" x14ac:dyDescent="0.3">
      <c r="A115" t="s">
        <v>106</v>
      </c>
      <c r="B115" s="1">
        <v>1.26</v>
      </c>
      <c r="C115" s="2">
        <f t="shared" si="2"/>
        <v>-1.162092384805818</v>
      </c>
    </row>
    <row r="116" spans="1:3" x14ac:dyDescent="0.3">
      <c r="A116" t="s">
        <v>107</v>
      </c>
      <c r="B116" s="1">
        <v>0.97</v>
      </c>
      <c r="C116" s="2">
        <f t="shared" si="2"/>
        <v>-1.452092384805818</v>
      </c>
    </row>
    <row r="117" spans="1:3" x14ac:dyDescent="0.3">
      <c r="A117" t="s">
        <v>108</v>
      </c>
      <c r="B117" s="1">
        <v>1.27</v>
      </c>
      <c r="C117" s="2">
        <f t="shared" si="2"/>
        <v>-1.152092384805818</v>
      </c>
    </row>
    <row r="118" spans="1:3" x14ac:dyDescent="0.3">
      <c r="A118" t="s">
        <v>60</v>
      </c>
      <c r="B118" s="1">
        <v>1.18</v>
      </c>
      <c r="C118" s="2">
        <f t="shared" si="2"/>
        <v>-1.2420923848058181</v>
      </c>
    </row>
    <row r="119" spans="1:3" x14ac:dyDescent="0.3">
      <c r="A119" t="s">
        <v>109</v>
      </c>
      <c r="B119" s="1">
        <v>1.1000000000000001</v>
      </c>
      <c r="C119" s="2">
        <f t="shared" si="2"/>
        <v>-1.3220923848058179</v>
      </c>
    </row>
    <row r="120" spans="1:3" x14ac:dyDescent="0.3">
      <c r="A120" t="s">
        <v>110</v>
      </c>
      <c r="B120" s="1">
        <v>1.52</v>
      </c>
      <c r="C120" s="2">
        <f t="shared" si="2"/>
        <v>-0.90209238480581799</v>
      </c>
    </row>
    <row r="121" spans="1:3" x14ac:dyDescent="0.3">
      <c r="A121" t="s">
        <v>111</v>
      </c>
      <c r="B121" s="1">
        <v>0.98</v>
      </c>
      <c r="C121" s="2">
        <f t="shared" si="2"/>
        <v>-1.442092384805818</v>
      </c>
    </row>
    <row r="122" spans="1:3" x14ac:dyDescent="0.3">
      <c r="A122" t="s">
        <v>112</v>
      </c>
      <c r="B122" s="1">
        <v>1.43</v>
      </c>
      <c r="C122" s="2">
        <f t="shared" si="2"/>
        <v>-0.99209238480581807</v>
      </c>
    </row>
    <row r="123" spans="1:3" x14ac:dyDescent="0.3">
      <c r="A123" t="s">
        <v>113</v>
      </c>
      <c r="B123" s="1">
        <v>1.02</v>
      </c>
      <c r="C123" s="2">
        <f t="shared" si="2"/>
        <v>-1.402092384805818</v>
      </c>
    </row>
    <row r="124" spans="1:3" x14ac:dyDescent="0.3">
      <c r="A124" t="s">
        <v>114</v>
      </c>
      <c r="B124" s="1">
        <v>1.17</v>
      </c>
      <c r="C124" s="2">
        <f t="shared" si="2"/>
        <v>-1.2520923848058181</v>
      </c>
    </row>
    <row r="125" spans="1:3" x14ac:dyDescent="0.3">
      <c r="A125" t="s">
        <v>115</v>
      </c>
      <c r="B125" s="1">
        <v>0.83</v>
      </c>
      <c r="C125" s="2">
        <f t="shared" si="2"/>
        <v>-1.5920923848058179</v>
      </c>
    </row>
    <row r="126" spans="1:3" x14ac:dyDescent="0.3">
      <c r="A126" t="s">
        <v>116</v>
      </c>
      <c r="B126" s="1">
        <v>1.18</v>
      </c>
      <c r="C126" s="2">
        <f t="shared" si="2"/>
        <v>-1.2420923848058181</v>
      </c>
    </row>
    <row r="127" spans="1:3" x14ac:dyDescent="0.3">
      <c r="A127" t="s">
        <v>117</v>
      </c>
      <c r="B127" s="1">
        <v>1.34</v>
      </c>
      <c r="C127" s="2">
        <f t="shared" si="2"/>
        <v>-1.0820923848058179</v>
      </c>
    </row>
    <row r="128" spans="1:3" x14ac:dyDescent="0.3">
      <c r="A128" t="s">
        <v>118</v>
      </c>
      <c r="B128" s="1">
        <v>1.28</v>
      </c>
      <c r="C128" s="2">
        <f t="shared" si="2"/>
        <v>-1.142092384805818</v>
      </c>
    </row>
    <row r="129" spans="1:3" x14ac:dyDescent="0.3">
      <c r="A129" t="s">
        <v>119</v>
      </c>
      <c r="B129" s="1">
        <v>1.54</v>
      </c>
      <c r="C129" s="2">
        <f t="shared" si="2"/>
        <v>-0.88209238480581798</v>
      </c>
    </row>
    <row r="130" spans="1:3" x14ac:dyDescent="0.3">
      <c r="A130" t="s">
        <v>105</v>
      </c>
      <c r="B130" s="1">
        <v>1.31</v>
      </c>
      <c r="C130" s="2">
        <f t="shared" si="2"/>
        <v>-1.112092384805818</v>
      </c>
    </row>
    <row r="131" spans="1:3" x14ac:dyDescent="0.3">
      <c r="A131" t="s">
        <v>112</v>
      </c>
      <c r="B131" s="1">
        <v>1.17</v>
      </c>
      <c r="C131" s="2">
        <f t="shared" si="2"/>
        <v>-1.2520923848058181</v>
      </c>
    </row>
    <row r="132" spans="1:3" x14ac:dyDescent="0.3">
      <c r="A132" t="s">
        <v>120</v>
      </c>
      <c r="B132" s="1">
        <v>1.31</v>
      </c>
      <c r="C132" s="2">
        <f t="shared" si="2"/>
        <v>-1.112092384805818</v>
      </c>
    </row>
    <row r="133" spans="1:3" x14ac:dyDescent="0.3">
      <c r="A133" t="s">
        <v>25</v>
      </c>
      <c r="B133" s="1">
        <v>0.91</v>
      </c>
      <c r="C133" s="2">
        <f t="shared" si="2"/>
        <v>-1.5120923848058179</v>
      </c>
    </row>
    <row r="134" spans="1:3" x14ac:dyDescent="0.3">
      <c r="A134" t="s">
        <v>121</v>
      </c>
      <c r="B134" s="1">
        <v>1.01</v>
      </c>
      <c r="C134" s="2">
        <f t="shared" si="2"/>
        <v>-1.412092384805818</v>
      </c>
    </row>
    <row r="135" spans="1:3" x14ac:dyDescent="0.3">
      <c r="A135" t="s">
        <v>98</v>
      </c>
      <c r="B135" s="1">
        <v>0.84</v>
      </c>
      <c r="C135" s="2">
        <f t="shared" si="2"/>
        <v>-1.5820923848058182</v>
      </c>
    </row>
    <row r="136" spans="1:3" x14ac:dyDescent="0.3">
      <c r="A136" t="s">
        <v>122</v>
      </c>
      <c r="B136" s="1">
        <v>3.32</v>
      </c>
      <c r="C136" s="2">
        <f t="shared" si="2"/>
        <v>0.89790761519418183</v>
      </c>
    </row>
    <row r="137" spans="1:3" x14ac:dyDescent="0.3">
      <c r="A137" t="s">
        <v>123</v>
      </c>
      <c r="B137" s="1">
        <v>1.54</v>
      </c>
      <c r="C137" s="2">
        <f t="shared" si="2"/>
        <v>-0.88209238480581798</v>
      </c>
    </row>
    <row r="138" spans="1:3" x14ac:dyDescent="0.3">
      <c r="A138" t="s">
        <v>124</v>
      </c>
      <c r="B138" s="1">
        <v>1.35</v>
      </c>
      <c r="C138" s="2">
        <f t="shared" si="2"/>
        <v>-1.0720923848058179</v>
      </c>
    </row>
    <row r="139" spans="1:3" x14ac:dyDescent="0.3">
      <c r="A139" t="s">
        <v>125</v>
      </c>
      <c r="B139" s="1">
        <v>1.24</v>
      </c>
      <c r="C139" s="2">
        <f t="shared" si="2"/>
        <v>-1.182092384805818</v>
      </c>
    </row>
    <row r="140" spans="1:3" x14ac:dyDescent="0.3">
      <c r="A140" t="s">
        <v>20</v>
      </c>
      <c r="B140" s="1">
        <v>0.78</v>
      </c>
      <c r="C140" s="2">
        <f t="shared" si="2"/>
        <v>-1.642092384805818</v>
      </c>
    </row>
    <row r="141" spans="1:3" x14ac:dyDescent="0.3">
      <c r="A141" t="s">
        <v>7</v>
      </c>
      <c r="B141" s="1">
        <v>1.08</v>
      </c>
      <c r="C141" s="2">
        <f>B141-$E$2/$E$10</f>
        <v>-1.3420923848058179</v>
      </c>
    </row>
    <row r="142" spans="1:3" x14ac:dyDescent="0.3">
      <c r="A142" t="s">
        <v>6</v>
      </c>
      <c r="B142" s="1">
        <v>1.02</v>
      </c>
      <c r="C142" s="2">
        <f t="shared" si="2"/>
        <v>-1.402092384805818</v>
      </c>
    </row>
    <row r="143" spans="1:3" x14ac:dyDescent="0.3">
      <c r="A143" t="s">
        <v>126</v>
      </c>
      <c r="B143" s="1">
        <v>1.72</v>
      </c>
      <c r="C143" s="2">
        <f t="shared" si="2"/>
        <v>-0.70209238480581804</v>
      </c>
    </row>
    <row r="144" spans="1:3" x14ac:dyDescent="0.3">
      <c r="A144" t="s">
        <v>127</v>
      </c>
      <c r="B144" s="1">
        <v>0.83</v>
      </c>
      <c r="C144" s="2">
        <f t="shared" si="2"/>
        <v>-1.5920923848058179</v>
      </c>
    </row>
    <row r="145" spans="1:3" x14ac:dyDescent="0.3">
      <c r="A145" t="s">
        <v>9</v>
      </c>
      <c r="B145" s="1">
        <v>0.9</v>
      </c>
      <c r="C145" s="2">
        <f t="shared" si="2"/>
        <v>-1.5220923848058181</v>
      </c>
    </row>
    <row r="146" spans="1:3" x14ac:dyDescent="0.3">
      <c r="A146" t="s">
        <v>63</v>
      </c>
      <c r="B146" s="1">
        <v>1.31</v>
      </c>
      <c r="C146" s="2">
        <f t="shared" si="2"/>
        <v>-1.112092384805818</v>
      </c>
    </row>
    <row r="147" spans="1:3" x14ac:dyDescent="0.3">
      <c r="A147" t="s">
        <v>128</v>
      </c>
      <c r="B147" s="1">
        <v>1.1000000000000001</v>
      </c>
      <c r="C147" s="2">
        <f t="shared" si="2"/>
        <v>-1.3220923848058179</v>
      </c>
    </row>
    <row r="148" spans="1:3" x14ac:dyDescent="0.3">
      <c r="A148" t="s">
        <v>112</v>
      </c>
      <c r="B148" s="1">
        <v>0.85</v>
      </c>
      <c r="C148" s="2">
        <f t="shared" si="2"/>
        <v>-1.5720923848058179</v>
      </c>
    </row>
    <row r="149" spans="1:3" x14ac:dyDescent="0.3">
      <c r="A149" t="s">
        <v>129</v>
      </c>
      <c r="B149" s="1">
        <v>1.24</v>
      </c>
      <c r="C149" s="2">
        <f t="shared" si="2"/>
        <v>-1.182092384805818</v>
      </c>
    </row>
    <row r="150" spans="1:3" x14ac:dyDescent="0.3">
      <c r="A150" t="s">
        <v>130</v>
      </c>
      <c r="B150" s="1">
        <v>1.59</v>
      </c>
      <c r="C150" s="2">
        <f t="shared" si="2"/>
        <v>-0.83209238480581793</v>
      </c>
    </row>
    <row r="151" spans="1:3" x14ac:dyDescent="0.3">
      <c r="A151" t="s">
        <v>131</v>
      </c>
      <c r="B151" s="1">
        <v>1.01</v>
      </c>
      <c r="C151" s="2">
        <f t="shared" si="2"/>
        <v>-1.412092384805818</v>
      </c>
    </row>
    <row r="152" spans="1:3" x14ac:dyDescent="0.3">
      <c r="A152" t="s">
        <v>132</v>
      </c>
      <c r="B152" s="1">
        <v>0.8</v>
      </c>
      <c r="C152" s="2">
        <f t="shared" si="2"/>
        <v>-1.622092384805818</v>
      </c>
    </row>
    <row r="153" spans="1:3" x14ac:dyDescent="0.3">
      <c r="A153" t="s">
        <v>133</v>
      </c>
      <c r="B153" s="1">
        <v>0.93</v>
      </c>
      <c r="C153" s="2">
        <f t="shared" si="2"/>
        <v>-1.4920923848058179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Iván Camilo Barragán Echavarría</cp:lastModifiedBy>
  <dcterms:created xsi:type="dcterms:W3CDTF">2025-08-27T20:53:09Z</dcterms:created>
  <dcterms:modified xsi:type="dcterms:W3CDTF">2025-08-30T02:21:52Z</dcterms:modified>
</cp:coreProperties>
</file>