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herao\ИСП-311\Подшибякин\"/>
    </mc:Choice>
  </mc:AlternateContent>
  <bookViews>
    <workbookView xWindow="0" yWindow="0" windowWidth="19185" windowHeight="7035" activeTab="1"/>
  </bookViews>
  <sheets>
    <sheet name="График" sheetId="2" r:id="rId1"/>
    <sheet name="План" sheetId="3" r:id="rId2"/>
    <sheet name="Практики-Кабинеты" sheetId="5" r:id="rId3"/>
    <sheet name="ПЗ" sheetId="4" r:id="rId4"/>
  </sheets>
  <definedNames>
    <definedName name="_xlnm.Print_Titles" localSheetId="1">План!$7:$7</definedName>
    <definedName name="_xlnm.Print_Area" localSheetId="0">График!$A$1:$BI$20</definedName>
  </definedNames>
  <calcPr calcId="162913"/>
</workbook>
</file>

<file path=xl/calcChain.xml><?xml version="1.0" encoding="utf-8"?>
<calcChain xmlns="http://schemas.openxmlformats.org/spreadsheetml/2006/main">
  <c r="BH15" i="2" l="1"/>
  <c r="BB15" i="2"/>
  <c r="BF15" i="2"/>
  <c r="I55" i="3" l="1"/>
  <c r="F55" i="3"/>
  <c r="F53" i="3"/>
  <c r="G72" i="3" l="1"/>
  <c r="E72" i="3" s="1"/>
  <c r="G69" i="3"/>
  <c r="G68" i="3"/>
  <c r="E68" i="3" s="1"/>
  <c r="J56" i="3" l="1"/>
  <c r="K56" i="3" s="1"/>
  <c r="J55" i="3"/>
  <c r="E55" i="3" s="1"/>
  <c r="F46" i="3" l="1"/>
  <c r="G46" i="3"/>
  <c r="H46" i="3"/>
  <c r="I46" i="3"/>
  <c r="J46" i="3"/>
  <c r="K46" i="3" s="1"/>
  <c r="F48" i="3"/>
  <c r="G48" i="3"/>
  <c r="H48" i="3"/>
  <c r="I48" i="3"/>
  <c r="J48" i="3"/>
  <c r="K48" i="3" s="1"/>
  <c r="E46" i="3" l="1"/>
  <c r="E48" i="3"/>
  <c r="F21" i="3"/>
  <c r="G21" i="3"/>
  <c r="H21" i="3"/>
  <c r="I21" i="3"/>
  <c r="J21" i="3"/>
  <c r="K21" i="3" s="1"/>
  <c r="E21" i="3" l="1"/>
  <c r="I12" i="3"/>
  <c r="C79" i="3" l="1"/>
  <c r="C80" i="3"/>
  <c r="C81" i="3"/>
  <c r="E74" i="3"/>
  <c r="E75" i="3"/>
  <c r="E76" i="3"/>
  <c r="E77" i="3"/>
  <c r="K69" i="3"/>
  <c r="F28" i="3"/>
  <c r="G28" i="3"/>
  <c r="H28" i="3"/>
  <c r="I28" i="3"/>
  <c r="J28" i="3"/>
  <c r="K28" i="3" s="1"/>
  <c r="F29" i="3"/>
  <c r="G29" i="3"/>
  <c r="H29" i="3"/>
  <c r="I29" i="3"/>
  <c r="J29" i="3"/>
  <c r="K29" i="3" s="1"/>
  <c r="F30" i="3"/>
  <c r="G30" i="3"/>
  <c r="H30" i="3"/>
  <c r="I30" i="3"/>
  <c r="J30" i="3"/>
  <c r="F31" i="3"/>
  <c r="G31" i="3"/>
  <c r="H31" i="3"/>
  <c r="I31" i="3"/>
  <c r="J31" i="3"/>
  <c r="F34" i="3"/>
  <c r="G34" i="3"/>
  <c r="H34" i="3"/>
  <c r="I34" i="3"/>
  <c r="J34" i="3"/>
  <c r="K34" i="3" s="1"/>
  <c r="F35" i="3"/>
  <c r="G35" i="3"/>
  <c r="H35" i="3"/>
  <c r="I35" i="3"/>
  <c r="J35" i="3"/>
  <c r="K35" i="3" s="1"/>
  <c r="F38" i="3"/>
  <c r="G38" i="3"/>
  <c r="H38" i="3"/>
  <c r="I38" i="3"/>
  <c r="J38" i="3"/>
  <c r="K38" i="3" s="1"/>
  <c r="F39" i="3"/>
  <c r="G39" i="3"/>
  <c r="H39" i="3"/>
  <c r="I39" i="3"/>
  <c r="J39" i="3"/>
  <c r="K39" i="3" s="1"/>
  <c r="F40" i="3"/>
  <c r="G40" i="3"/>
  <c r="H40" i="3"/>
  <c r="I40" i="3"/>
  <c r="J40" i="3"/>
  <c r="K40" i="3" s="1"/>
  <c r="F41" i="3"/>
  <c r="G41" i="3"/>
  <c r="H41" i="3"/>
  <c r="I41" i="3"/>
  <c r="J41" i="3"/>
  <c r="K41" i="3" s="1"/>
  <c r="F42" i="3"/>
  <c r="G42" i="3"/>
  <c r="H42" i="3"/>
  <c r="I42" i="3"/>
  <c r="J42" i="3"/>
  <c r="K42" i="3" s="1"/>
  <c r="F43" i="3"/>
  <c r="G43" i="3"/>
  <c r="H43" i="3"/>
  <c r="I43" i="3"/>
  <c r="J43" i="3"/>
  <c r="K43" i="3" s="1"/>
  <c r="F44" i="3"/>
  <c r="G44" i="3"/>
  <c r="H44" i="3"/>
  <c r="I44" i="3"/>
  <c r="J44" i="3"/>
  <c r="K44" i="3" s="1"/>
  <c r="F45" i="3"/>
  <c r="G45" i="3"/>
  <c r="H45" i="3"/>
  <c r="I45" i="3"/>
  <c r="J45" i="3"/>
  <c r="K45" i="3" s="1"/>
  <c r="F47" i="3"/>
  <c r="G47" i="3"/>
  <c r="H47" i="3"/>
  <c r="I47" i="3"/>
  <c r="J47" i="3"/>
  <c r="K47" i="3" s="1"/>
  <c r="F49" i="3"/>
  <c r="G49" i="3"/>
  <c r="H49" i="3"/>
  <c r="I49" i="3"/>
  <c r="J49" i="3"/>
  <c r="K49" i="3" s="1"/>
  <c r="F50" i="3"/>
  <c r="G50" i="3"/>
  <c r="H50" i="3"/>
  <c r="I50" i="3"/>
  <c r="J50" i="3"/>
  <c r="K50" i="3" s="1"/>
  <c r="F54" i="3"/>
  <c r="G54" i="3"/>
  <c r="H54" i="3"/>
  <c r="I54" i="3"/>
  <c r="J54" i="3"/>
  <c r="K54" i="3" s="1"/>
  <c r="F56" i="3"/>
  <c r="G56" i="3"/>
  <c r="H56" i="3"/>
  <c r="I56" i="3"/>
  <c r="F57" i="3"/>
  <c r="G57" i="3"/>
  <c r="H57" i="3"/>
  <c r="I57" i="3"/>
  <c r="J57" i="3"/>
  <c r="K57" i="3" s="1"/>
  <c r="F58" i="3"/>
  <c r="G58" i="3"/>
  <c r="H58" i="3"/>
  <c r="I58" i="3"/>
  <c r="J58" i="3"/>
  <c r="K58" i="3" s="1"/>
  <c r="F61" i="3"/>
  <c r="G61" i="3"/>
  <c r="H61" i="3"/>
  <c r="I61" i="3"/>
  <c r="J61" i="3"/>
  <c r="K61" i="3" s="1"/>
  <c r="F62" i="3"/>
  <c r="G62" i="3"/>
  <c r="H62" i="3"/>
  <c r="I62" i="3"/>
  <c r="J62" i="3"/>
  <c r="K62" i="3" s="1"/>
  <c r="F63" i="3"/>
  <c r="G63" i="3"/>
  <c r="H63" i="3"/>
  <c r="I63" i="3"/>
  <c r="J63" i="3"/>
  <c r="K63" i="3" s="1"/>
  <c r="F64" i="3"/>
  <c r="G64" i="3"/>
  <c r="H64" i="3"/>
  <c r="I64" i="3"/>
  <c r="J64" i="3"/>
  <c r="K64" i="3" s="1"/>
  <c r="F67" i="3"/>
  <c r="G67" i="3"/>
  <c r="H67" i="3"/>
  <c r="I67" i="3"/>
  <c r="J67" i="3"/>
  <c r="K67" i="3" s="1"/>
  <c r="F73" i="3"/>
  <c r="G73" i="3"/>
  <c r="H73" i="3"/>
  <c r="I73" i="3"/>
  <c r="J73" i="3"/>
  <c r="K73" i="3" s="1"/>
  <c r="J71" i="3"/>
  <c r="K71" i="3" s="1"/>
  <c r="I71" i="3"/>
  <c r="H71" i="3"/>
  <c r="G71" i="3"/>
  <c r="F71" i="3"/>
  <c r="J66" i="3"/>
  <c r="K66" i="3" s="1"/>
  <c r="I66" i="3"/>
  <c r="H66" i="3"/>
  <c r="G66" i="3"/>
  <c r="F66" i="3"/>
  <c r="J60" i="3"/>
  <c r="K60" i="3" s="1"/>
  <c r="I60" i="3"/>
  <c r="H60" i="3"/>
  <c r="G60" i="3"/>
  <c r="F60" i="3"/>
  <c r="J53" i="3"/>
  <c r="K53" i="3" s="1"/>
  <c r="I53" i="3"/>
  <c r="H53" i="3"/>
  <c r="G53" i="3"/>
  <c r="J37" i="3"/>
  <c r="I37" i="3"/>
  <c r="H37" i="3"/>
  <c r="G37" i="3"/>
  <c r="F37" i="3"/>
  <c r="J33" i="3"/>
  <c r="K33" i="3" s="1"/>
  <c r="I33" i="3"/>
  <c r="H33" i="3"/>
  <c r="G33" i="3"/>
  <c r="F33" i="3"/>
  <c r="J27" i="3"/>
  <c r="K27" i="3" s="1"/>
  <c r="I27" i="3"/>
  <c r="H27" i="3"/>
  <c r="G27" i="3"/>
  <c r="F27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J25" i="3"/>
  <c r="K25" i="3" s="1"/>
  <c r="I25" i="3"/>
  <c r="H25" i="3"/>
  <c r="G25" i="3"/>
  <c r="F25" i="3"/>
  <c r="J24" i="3"/>
  <c r="K24" i="3" s="1"/>
  <c r="I24" i="3"/>
  <c r="H24" i="3"/>
  <c r="G24" i="3"/>
  <c r="F24" i="3"/>
  <c r="J23" i="3"/>
  <c r="K23" i="3" s="1"/>
  <c r="I23" i="3"/>
  <c r="H23" i="3"/>
  <c r="G23" i="3"/>
  <c r="F23" i="3"/>
  <c r="J22" i="3"/>
  <c r="K22" i="3" s="1"/>
  <c r="I22" i="3"/>
  <c r="H22" i="3"/>
  <c r="G22" i="3"/>
  <c r="F22" i="3"/>
  <c r="J20" i="3"/>
  <c r="K20" i="3" s="1"/>
  <c r="I20" i="3"/>
  <c r="H20" i="3"/>
  <c r="G20" i="3"/>
  <c r="F20" i="3"/>
  <c r="J19" i="3"/>
  <c r="K19" i="3" s="1"/>
  <c r="I19" i="3"/>
  <c r="H19" i="3"/>
  <c r="G19" i="3"/>
  <c r="F19" i="3"/>
  <c r="J18" i="3"/>
  <c r="K18" i="3" s="1"/>
  <c r="I18" i="3"/>
  <c r="H18" i="3"/>
  <c r="G18" i="3"/>
  <c r="F18" i="3"/>
  <c r="J17" i="3"/>
  <c r="I17" i="3"/>
  <c r="H17" i="3"/>
  <c r="G17" i="3"/>
  <c r="F17" i="3"/>
  <c r="J16" i="3"/>
  <c r="K16" i="3" s="1"/>
  <c r="I16" i="3"/>
  <c r="H16" i="3"/>
  <c r="G16" i="3"/>
  <c r="F16" i="3"/>
  <c r="J15" i="3"/>
  <c r="K15" i="3" s="1"/>
  <c r="I15" i="3"/>
  <c r="G15" i="3"/>
  <c r="F15" i="3"/>
  <c r="J14" i="3"/>
  <c r="K14" i="3" s="1"/>
  <c r="I14" i="3"/>
  <c r="H14" i="3"/>
  <c r="G14" i="3"/>
  <c r="F14" i="3"/>
  <c r="J13" i="3"/>
  <c r="I13" i="3"/>
  <c r="H13" i="3"/>
  <c r="G13" i="3"/>
  <c r="F13" i="3"/>
  <c r="J12" i="3"/>
  <c r="K12" i="3" s="1"/>
  <c r="G12" i="3"/>
  <c r="F12" i="3"/>
  <c r="E56" i="3" l="1"/>
  <c r="E30" i="3"/>
  <c r="E37" i="3"/>
  <c r="G11" i="3"/>
  <c r="E38" i="3"/>
  <c r="E66" i="3"/>
  <c r="E67" i="3"/>
  <c r="E63" i="3"/>
  <c r="E61" i="3"/>
  <c r="E54" i="3"/>
  <c r="E49" i="3"/>
  <c r="E45" i="3"/>
  <c r="E41" i="3"/>
  <c r="E39" i="3"/>
  <c r="H11" i="3"/>
  <c r="I11" i="3"/>
  <c r="J11" i="3"/>
  <c r="E12" i="3"/>
  <c r="K13" i="3"/>
  <c r="K11" i="3" s="1"/>
  <c r="E19" i="3"/>
  <c r="E24" i="3"/>
  <c r="E71" i="3"/>
  <c r="E62" i="3"/>
  <c r="E50" i="3"/>
  <c r="E44" i="3"/>
  <c r="E42" i="3"/>
  <c r="E40" i="3"/>
  <c r="E31" i="3"/>
  <c r="E15" i="3"/>
  <c r="E27" i="3"/>
  <c r="E53" i="3"/>
  <c r="E73" i="3"/>
  <c r="E57" i="3"/>
  <c r="E47" i="3"/>
  <c r="E43" i="3"/>
  <c r="E34" i="3"/>
  <c r="E28" i="3"/>
  <c r="E17" i="3"/>
  <c r="E33" i="3"/>
  <c r="E60" i="3"/>
  <c r="E64" i="3"/>
  <c r="E58" i="3"/>
  <c r="E35" i="3"/>
  <c r="E29" i="3"/>
  <c r="F11" i="3"/>
  <c r="E13" i="3"/>
  <c r="E14" i="3"/>
  <c r="E20" i="3"/>
  <c r="E23" i="3"/>
  <c r="E22" i="3"/>
  <c r="E16" i="3"/>
  <c r="E18" i="3"/>
  <c r="E25" i="3"/>
  <c r="E11" i="3" l="1"/>
  <c r="AO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P36" i="3"/>
  <c r="AQ36" i="3"/>
  <c r="AR36" i="3"/>
  <c r="AS36" i="3"/>
  <c r="J36" i="3"/>
  <c r="AG32" i="3"/>
  <c r="AK26" i="3"/>
  <c r="AG26" i="3"/>
  <c r="F26" i="3"/>
  <c r="G26" i="3"/>
  <c r="H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H26" i="3"/>
  <c r="AI26" i="3"/>
  <c r="AJ26" i="3"/>
  <c r="AL26" i="3"/>
  <c r="AM26" i="3"/>
  <c r="AN26" i="3"/>
  <c r="AO26" i="3"/>
  <c r="AP26" i="3"/>
  <c r="AQ26" i="3"/>
  <c r="AR26" i="3"/>
  <c r="AS26" i="3"/>
  <c r="H32" i="3" l="1"/>
  <c r="J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J70" i="3" l="1"/>
  <c r="J52" i="3"/>
  <c r="K36" i="3" l="1"/>
  <c r="I26" i="3"/>
  <c r="I32" i="3"/>
  <c r="K32" i="3"/>
  <c r="K65" i="3"/>
  <c r="AT26" i="3"/>
  <c r="AU26" i="3"/>
  <c r="AV26" i="3"/>
  <c r="AW26" i="3"/>
  <c r="AX26" i="3"/>
  <c r="AY26" i="3"/>
  <c r="AZ26" i="3"/>
  <c r="BA26" i="3"/>
  <c r="AT32" i="3"/>
  <c r="AU32" i="3"/>
  <c r="AV32" i="3"/>
  <c r="AW32" i="3"/>
  <c r="AX32" i="3"/>
  <c r="AY32" i="3"/>
  <c r="AZ32" i="3"/>
  <c r="BA32" i="3"/>
  <c r="AT36" i="3"/>
  <c r="AU36" i="3"/>
  <c r="AV36" i="3"/>
  <c r="AW36" i="3"/>
  <c r="AX36" i="3"/>
  <c r="AY36" i="3"/>
  <c r="AZ36" i="3"/>
  <c r="BA36" i="3"/>
  <c r="AT52" i="3"/>
  <c r="AU52" i="3"/>
  <c r="AV52" i="3"/>
  <c r="AW52" i="3"/>
  <c r="AX52" i="3"/>
  <c r="AY52" i="3"/>
  <c r="AZ52" i="3"/>
  <c r="BA52" i="3"/>
  <c r="AT59" i="3"/>
  <c r="AU59" i="3"/>
  <c r="AV59" i="3"/>
  <c r="AW59" i="3"/>
  <c r="AX59" i="3"/>
  <c r="AY59" i="3"/>
  <c r="AZ59" i="3"/>
  <c r="BA59" i="3"/>
  <c r="AT65" i="3"/>
  <c r="AU65" i="3"/>
  <c r="AV65" i="3"/>
  <c r="AW65" i="3"/>
  <c r="AX65" i="3"/>
  <c r="AY65" i="3"/>
  <c r="AZ65" i="3"/>
  <c r="BA65" i="3"/>
  <c r="AT70" i="3"/>
  <c r="AU70" i="3"/>
  <c r="AV70" i="3"/>
  <c r="AW70" i="3"/>
  <c r="AX70" i="3"/>
  <c r="AY70" i="3"/>
  <c r="AZ70" i="3"/>
  <c r="BA70" i="3"/>
  <c r="BB14" i="2"/>
  <c r="BI14" i="2" s="1"/>
  <c r="BB12" i="2"/>
  <c r="BI12" i="2" s="1"/>
  <c r="BB13" i="2"/>
  <c r="BI13" i="2" s="1"/>
  <c r="BA10" i="3" l="1"/>
  <c r="AW10" i="3"/>
  <c r="AZ10" i="3"/>
  <c r="AV10" i="3"/>
  <c r="AY10" i="3"/>
  <c r="AU10" i="3"/>
  <c r="AX10" i="3"/>
  <c r="AT10" i="3"/>
  <c r="E26" i="3"/>
  <c r="AY51" i="3"/>
  <c r="AT51" i="3"/>
  <c r="BA51" i="3"/>
  <c r="AW51" i="3"/>
  <c r="AU51" i="3"/>
  <c r="AX51" i="3"/>
  <c r="AZ51" i="3"/>
  <c r="AV51" i="3"/>
  <c r="D6" i="5"/>
  <c r="I69" i="3" l="1"/>
  <c r="BC15" i="2"/>
  <c r="BD15" i="2"/>
  <c r="BE15" i="2"/>
  <c r="BG15" i="2"/>
  <c r="F69" i="3"/>
  <c r="H59" i="3"/>
  <c r="F32" i="3"/>
  <c r="H70" i="3"/>
  <c r="K70" i="3"/>
  <c r="L70" i="3"/>
  <c r="M70" i="3"/>
  <c r="H65" i="3"/>
  <c r="L65" i="3"/>
  <c r="M65" i="3"/>
  <c r="K59" i="3"/>
  <c r="L59" i="3"/>
  <c r="M59" i="3"/>
  <c r="H52" i="3"/>
  <c r="K52" i="3"/>
  <c r="L52" i="3"/>
  <c r="M52" i="3"/>
  <c r="H36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N59" i="3"/>
  <c r="O52" i="3"/>
  <c r="P52" i="3"/>
  <c r="P51" i="3" s="1"/>
  <c r="P10" i="3" s="1"/>
  <c r="Q52" i="3"/>
  <c r="R52" i="3"/>
  <c r="R51" i="3" s="1"/>
  <c r="R10" i="3" s="1"/>
  <c r="S52" i="3"/>
  <c r="T52" i="3"/>
  <c r="T51" i="3" s="1"/>
  <c r="T10" i="3" s="1"/>
  <c r="U52" i="3"/>
  <c r="V52" i="3"/>
  <c r="V51" i="3" s="1"/>
  <c r="V10" i="3" s="1"/>
  <c r="W52" i="3"/>
  <c r="X52" i="3"/>
  <c r="X51" i="3" s="1"/>
  <c r="X10" i="3" s="1"/>
  <c r="Y52" i="3"/>
  <c r="Z52" i="3"/>
  <c r="Z51" i="3" s="1"/>
  <c r="Z10" i="3" s="1"/>
  <c r="AA52" i="3"/>
  <c r="AB52" i="3"/>
  <c r="AB51" i="3" s="1"/>
  <c r="AB10" i="3" s="1"/>
  <c r="AC52" i="3"/>
  <c r="AD52" i="3"/>
  <c r="AE52" i="3"/>
  <c r="AF52" i="3"/>
  <c r="AF51" i="3" s="1"/>
  <c r="AF10" i="3" s="1"/>
  <c r="AG52" i="3"/>
  <c r="AH52" i="3"/>
  <c r="AI52" i="3"/>
  <c r="AJ52" i="3"/>
  <c r="AK52" i="3"/>
  <c r="AL52" i="3"/>
  <c r="AM52" i="3"/>
  <c r="AN52" i="3"/>
  <c r="AO52" i="3"/>
  <c r="AP52" i="3"/>
  <c r="AP51" i="3" s="1"/>
  <c r="AP10" i="3" s="1"/>
  <c r="AQ52" i="3"/>
  <c r="AR52" i="3"/>
  <c r="AS52" i="3"/>
  <c r="N52" i="3"/>
  <c r="N51" i="3" s="1"/>
  <c r="N10" i="3" s="1"/>
  <c r="S51" i="3" l="1"/>
  <c r="S10" i="3" s="1"/>
  <c r="O51" i="3"/>
  <c r="O10" i="3" s="1"/>
  <c r="L51" i="3"/>
  <c r="L10" i="3" s="1"/>
  <c r="H75" i="3"/>
  <c r="AH51" i="3"/>
  <c r="AH10" i="3" s="1"/>
  <c r="G32" i="3"/>
  <c r="F36" i="3"/>
  <c r="AC51" i="3"/>
  <c r="AC10" i="3" s="1"/>
  <c r="Y51" i="3"/>
  <c r="Y10" i="3" s="1"/>
  <c r="U51" i="3"/>
  <c r="U10" i="3" s="1"/>
  <c r="Q51" i="3"/>
  <c r="Q10" i="3" s="1"/>
  <c r="M51" i="3"/>
  <c r="M10" i="3" s="1"/>
  <c r="AL51" i="3"/>
  <c r="AL10" i="3" s="1"/>
  <c r="AO51" i="3"/>
  <c r="AO10" i="3" s="1"/>
  <c r="AR51" i="3"/>
  <c r="AR10" i="3" s="1"/>
  <c r="AS51" i="3"/>
  <c r="AS10" i="3" s="1"/>
  <c r="AK51" i="3"/>
  <c r="AK10" i="3" s="1"/>
  <c r="AN51" i="3"/>
  <c r="AN10" i="3" s="1"/>
  <c r="AQ51" i="3"/>
  <c r="AQ10" i="3" s="1"/>
  <c r="AJ51" i="3"/>
  <c r="AJ10" i="3" s="1"/>
  <c r="AG51" i="3"/>
  <c r="AG10" i="3" s="1"/>
  <c r="AM51" i="3"/>
  <c r="AM10" i="3" s="1"/>
  <c r="AD51" i="3"/>
  <c r="AD10" i="3" s="1"/>
  <c r="K51" i="3"/>
  <c r="K10" i="3" s="1"/>
  <c r="H51" i="3"/>
  <c r="H10" i="3" s="1"/>
  <c r="AI51" i="3"/>
  <c r="AI10" i="3" s="1"/>
  <c r="AE51" i="3"/>
  <c r="AE10" i="3" s="1"/>
  <c r="AA51" i="3"/>
  <c r="AA10" i="3" s="1"/>
  <c r="Z9" i="3" s="1"/>
  <c r="W51" i="3"/>
  <c r="W10" i="3" s="1"/>
  <c r="F52" i="3"/>
  <c r="I65" i="3"/>
  <c r="G52" i="3"/>
  <c r="I52" i="3"/>
  <c r="J65" i="3"/>
  <c r="I59" i="3"/>
  <c r="BI15" i="2"/>
  <c r="J59" i="3"/>
  <c r="G59" i="3"/>
  <c r="F65" i="3"/>
  <c r="F70" i="3"/>
  <c r="G65" i="3"/>
  <c r="G70" i="3"/>
  <c r="I36" i="3"/>
  <c r="E69" i="3"/>
  <c r="I70" i="3"/>
  <c r="E70" i="3"/>
  <c r="F59" i="3"/>
  <c r="V9" i="3" l="1"/>
  <c r="N9" i="3"/>
  <c r="R9" i="3"/>
  <c r="AP9" i="3"/>
  <c r="AD9" i="3"/>
  <c r="BB9" i="3" s="1"/>
  <c r="AL9" i="3"/>
  <c r="AH9" i="3"/>
  <c r="E52" i="3"/>
  <c r="E32" i="3"/>
  <c r="E59" i="3"/>
  <c r="I51" i="3"/>
  <c r="I10" i="3" s="1"/>
  <c r="J51" i="3"/>
  <c r="J10" i="3" s="1"/>
  <c r="F51" i="3"/>
  <c r="F10" i="3" s="1"/>
  <c r="G51" i="3"/>
  <c r="E65" i="3"/>
  <c r="E51" i="3" l="1"/>
  <c r="G36" i="3"/>
  <c r="G10" i="3" s="1"/>
  <c r="E36" i="3"/>
  <c r="E10" i="3" l="1"/>
  <c r="E78" i="3" s="1"/>
</calcChain>
</file>

<file path=xl/sharedStrings.xml><?xml version="1.0" encoding="utf-8"?>
<sst xmlns="http://schemas.openxmlformats.org/spreadsheetml/2006/main" count="478" uniqueCount="323">
  <si>
    <t>Индекс</t>
  </si>
  <si>
    <t>Наименование циклов, разделов,_x000D_
дисциплин, профессиональных модулей, МДК, практик</t>
  </si>
  <si>
    <t>Промежуточная аттестация</t>
  </si>
  <si>
    <t>1 курс</t>
  </si>
  <si>
    <t>Экзамен (семестр)</t>
  </si>
  <si>
    <t>1 семестр</t>
  </si>
  <si>
    <t>2 семестр</t>
  </si>
  <si>
    <t>Консультации</t>
  </si>
  <si>
    <t>в том числе</t>
  </si>
  <si>
    <t>Теор. обучение</t>
  </si>
  <si>
    <t>Лаб.,пр. занятия</t>
  </si>
  <si>
    <t>Курс. проект.</t>
  </si>
  <si>
    <t>Самостоятельная работа</t>
  </si>
  <si>
    <t>Всего</t>
  </si>
  <si>
    <t>Общий гуманитарный и социально-экономический учебный цикл</t>
  </si>
  <si>
    <t>История</t>
  </si>
  <si>
    <t>Физическая культура</t>
  </si>
  <si>
    <t>Математический и общий естественнонаучный учебный  цикл</t>
  </si>
  <si>
    <t>Профессиональные модули</t>
  </si>
  <si>
    <t>ПМ.01</t>
  </si>
  <si>
    <t>Учебная практика</t>
  </si>
  <si>
    <t>Демонстрационный экзамен</t>
  </si>
  <si>
    <t>ПМ.02</t>
  </si>
  <si>
    <t>ППД</t>
  </si>
  <si>
    <t xml:space="preserve">Преддипломная практика </t>
  </si>
  <si>
    <t>ПА</t>
  </si>
  <si>
    <t>Промежуточная аттестация по дисциплинам и МДК</t>
  </si>
  <si>
    <t>ГИА</t>
  </si>
  <si>
    <t xml:space="preserve">Государственная итоговая аттестация </t>
  </si>
  <si>
    <t>Дифференицрованных зачётов</t>
  </si>
  <si>
    <t>Экзамен</t>
  </si>
  <si>
    <t>Экзамен квалификационный, демонстрационный</t>
  </si>
  <si>
    <t>Разделение по курсам и семестрам</t>
  </si>
  <si>
    <t>2 курс</t>
  </si>
  <si>
    <t>3 курс</t>
  </si>
  <si>
    <t>3 семестр</t>
  </si>
  <si>
    <t>4 семестр</t>
  </si>
  <si>
    <t>5 семестр</t>
  </si>
  <si>
    <t>6 семестр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</si>
  <si>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</si>
  <si>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</si>
  <si>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</si>
  <si>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</si>
  <si>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</si>
  <si>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</si>
  <si>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</si>
  <si>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</si>
  <si>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</si>
  <si>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</si>
  <si>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</si>
  <si>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</si>
  <si>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</si>
  <si>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Обучение по дисциплинам и междисциплинарным курсам</t>
  </si>
  <si>
    <t>Производственная практика</t>
  </si>
  <si>
    <t xml:space="preserve">промежуточная аттестация </t>
  </si>
  <si>
    <t>Каникулы</t>
  </si>
  <si>
    <t>по профилю специальности</t>
  </si>
  <si>
    <t xml:space="preserve">преддипломная </t>
  </si>
  <si>
    <t>::</t>
  </si>
  <si>
    <t>III</t>
  </si>
  <si>
    <t>Обозначения:</t>
  </si>
  <si>
    <t>Практика учебная</t>
  </si>
  <si>
    <t xml:space="preserve">Производственная практика (преддипломная) </t>
  </si>
  <si>
    <t>Государственная (итоговая) аттестация</t>
  </si>
  <si>
    <t>29.09 - 5.10</t>
  </si>
  <si>
    <t>1    7</t>
  </si>
  <si>
    <t>8   14</t>
  </si>
  <si>
    <t>15 21</t>
  </si>
  <si>
    <t>22 28</t>
  </si>
  <si>
    <t>6 12</t>
  </si>
  <si>
    <t>13 19</t>
  </si>
  <si>
    <t>20 26</t>
  </si>
  <si>
    <t>3    9</t>
  </si>
  <si>
    <t>10 16</t>
  </si>
  <si>
    <t>17 23</t>
  </si>
  <si>
    <t>24 30</t>
  </si>
  <si>
    <t>1   7</t>
  </si>
  <si>
    <t>8 14</t>
  </si>
  <si>
    <t>5 11</t>
  </si>
  <si>
    <t>12 18</t>
  </si>
  <si>
    <t>19 25</t>
  </si>
  <si>
    <t>2   8</t>
  </si>
  <si>
    <t>9  15</t>
  </si>
  <si>
    <t>16 22</t>
  </si>
  <si>
    <t xml:space="preserve">16 22 </t>
  </si>
  <si>
    <t>23 29</t>
  </si>
  <si>
    <t>6   12</t>
  </si>
  <si>
    <t>4   10</t>
  </si>
  <si>
    <t>11 17</t>
  </si>
  <si>
    <t>18 24</t>
  </si>
  <si>
    <t>25 31</t>
  </si>
  <si>
    <t>3   9</t>
  </si>
  <si>
    <t>24 31</t>
  </si>
  <si>
    <t>=</t>
  </si>
  <si>
    <t>Итого:</t>
  </si>
  <si>
    <t>1. Календарный учебный график</t>
  </si>
  <si>
    <t>Х</t>
  </si>
  <si>
    <t>27.10 - 2.11</t>
  </si>
  <si>
    <t>29.12 - 4.01</t>
  </si>
  <si>
    <t>26.01 - 1.02</t>
  </si>
  <si>
    <t>23.02 - 1.03</t>
  </si>
  <si>
    <t>30.03 - 5.04</t>
  </si>
  <si>
    <t>27.04 - 3.05</t>
  </si>
  <si>
    <t>29.06 - 5.07</t>
  </si>
  <si>
    <t>27.07 - 2.08</t>
  </si>
  <si>
    <t xml:space="preserve"> Пояснительная к учебному плану</t>
  </si>
  <si>
    <t>Русский язык</t>
  </si>
  <si>
    <t>Литература</t>
  </si>
  <si>
    <t>Математика: алгебра, начала математического анализа, геометрия</t>
  </si>
  <si>
    <t>ОБЖ</t>
  </si>
  <si>
    <t>Информатика</t>
  </si>
  <si>
    <t>Физика</t>
  </si>
  <si>
    <t>Химия</t>
  </si>
  <si>
    <t>Обществознание (вкл. экономику и право)</t>
  </si>
  <si>
    <t>УД.01</t>
  </si>
  <si>
    <t>ОУД.01</t>
  </si>
  <si>
    <t>ОУД.02</t>
  </si>
  <si>
    <t>ОУД.03</t>
  </si>
  <si>
    <t>ОУД.04</t>
  </si>
  <si>
    <t>ОУД.05</t>
  </si>
  <si>
    <t>ОУД.06</t>
  </si>
  <si>
    <t>ОУД.07</t>
  </si>
  <si>
    <t>ОУД.08</t>
  </si>
  <si>
    <t>ОУД.09</t>
  </si>
  <si>
    <t>ОУД.10</t>
  </si>
  <si>
    <t>ОУД.11</t>
  </si>
  <si>
    <t>Учебная нагрузка в часах</t>
  </si>
  <si>
    <t>Во взаимодействии с преподавателем</t>
  </si>
  <si>
    <t>Занятия</t>
  </si>
  <si>
    <t>2. Сводные данные по бюджету времени (в неделях)</t>
  </si>
  <si>
    <t>Экзамен (час)</t>
  </si>
  <si>
    <t>УП, ПП, ПДП</t>
  </si>
  <si>
    <t>4 курс</t>
  </si>
  <si>
    <t>7 семестр</t>
  </si>
  <si>
    <t>8 семестр</t>
  </si>
  <si>
    <t>5 курс</t>
  </si>
  <si>
    <t>9 семестр</t>
  </si>
  <si>
    <t>10 семестр</t>
  </si>
  <si>
    <t>ДЭ</t>
  </si>
  <si>
    <t>ОГСЭ.01</t>
  </si>
  <si>
    <t>ОГСЭ.02</t>
  </si>
  <si>
    <t>ОГСЭ.03</t>
  </si>
  <si>
    <t>ОГСЭ.04</t>
  </si>
  <si>
    <t>ОГСЭ.05</t>
  </si>
  <si>
    <t>ЕН.01</t>
  </si>
  <si>
    <t>ЕН.02</t>
  </si>
  <si>
    <t>ЕН.03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</si>
  <si>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</si>
  <si>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</si>
  <si>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</si>
  <si>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</si>
  <si>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</si>
  <si>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</si>
  <si>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</si>
  <si>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</si>
  <si>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</si>
  <si>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>ОП.10</t>
  </si>
  <si>
    <t>ОП.11</t>
  </si>
  <si>
    <t>ОП.12</t>
  </si>
  <si>
    <t>ОП.13</t>
  </si>
  <si>
    <t>недель</t>
  </si>
  <si>
    <t>ПМ.04</t>
  </si>
  <si>
    <t>Иностранный язык</t>
  </si>
  <si>
    <t>17 недель</t>
  </si>
  <si>
    <t>22+2 недели</t>
  </si>
  <si>
    <t>Объем часов по учебным циклам</t>
  </si>
  <si>
    <t>Общеобразовательный учебный цикл</t>
  </si>
  <si>
    <t>Общепрофессиональный учебный цикл</t>
  </si>
  <si>
    <t>ПМ.00</t>
  </si>
  <si>
    <t>ОП.00</t>
  </si>
  <si>
    <t>ЕН.00</t>
  </si>
  <si>
    <t>ОГСЭ.00</t>
  </si>
  <si>
    <t>ООД.00</t>
  </si>
  <si>
    <t>Председатели предметно-цикловых комиссий</t>
  </si>
  <si>
    <t>ОГСЭ и ООД</t>
  </si>
  <si>
    <t>ЕН и ООД</t>
  </si>
  <si>
    <t>Яшкова Е.Ю.</t>
  </si>
  <si>
    <t>Физическая культура и ОБЖ</t>
  </si>
  <si>
    <t>Иволгина И.А.</t>
  </si>
  <si>
    <t>_________________</t>
  </si>
  <si>
    <t>Согласовано</t>
  </si>
  <si>
    <t>4. Учебная и производственная  практика</t>
  </si>
  <si>
    <t>5. Перечень лабораторий, кабинетов, мастерских и др.</t>
  </si>
  <si>
    <t>№ п/п</t>
  </si>
  <si>
    <t>Наименование</t>
  </si>
  <si>
    <t>Семестр</t>
  </si>
  <si>
    <t>Недель</t>
  </si>
  <si>
    <t>УП.00</t>
  </si>
  <si>
    <t>Кабинеты:</t>
  </si>
  <si>
    <t>ПП.00</t>
  </si>
  <si>
    <t>Производственная практика (по профилю специальности)</t>
  </si>
  <si>
    <t>ПДП.00</t>
  </si>
  <si>
    <t>Производственная практика (преддипломная)</t>
  </si>
  <si>
    <t>Лаборатории:</t>
  </si>
  <si>
    <t>1.</t>
  </si>
  <si>
    <t>2.</t>
  </si>
  <si>
    <t>3.</t>
  </si>
  <si>
    <t>4.</t>
  </si>
  <si>
    <t>Спортивный комплекс:</t>
  </si>
  <si>
    <t>Залы:</t>
  </si>
  <si>
    <t>УД.02</t>
  </si>
  <si>
    <t>Введение в специальность/ Основы профессиональной этики</t>
  </si>
  <si>
    <t>Индивидуальный проект/ Решение нестандартных задач</t>
  </si>
  <si>
    <t>Основы философии</t>
  </si>
  <si>
    <t>Психология общения</t>
  </si>
  <si>
    <t>16+1   недели</t>
  </si>
  <si>
    <t>4,6,8</t>
  </si>
  <si>
    <t>Элементы высшей математики</t>
  </si>
  <si>
    <t>Дискретная математика с элементами математической логики</t>
  </si>
  <si>
    <t>Теория вероятностей и математическая статистика</t>
  </si>
  <si>
    <t>Операционные системы и среды</t>
  </si>
  <si>
    <t>Архитектура аппаратных средств</t>
  </si>
  <si>
    <t>Информационные технологии</t>
  </si>
  <si>
    <t>Основы алгоритмизации и программирования</t>
  </si>
  <si>
    <t>Правовое обеспечение профессиональной деятельности</t>
  </si>
  <si>
    <t>Безопасность жизнедеятельности</t>
  </si>
  <si>
    <t>Экономика отрасли</t>
  </si>
  <si>
    <t>Основы проектирования баз данных</t>
  </si>
  <si>
    <t>Стандартизация, сертификация и техническое документоведение</t>
  </si>
  <si>
    <t>Численные методы</t>
  </si>
  <si>
    <t>Компьютерные сети</t>
  </si>
  <si>
    <t>Менеджмент в профессиональной деятельности</t>
  </si>
  <si>
    <t>Основы информационной безопасности</t>
  </si>
  <si>
    <t>Разработка модулей программного обеспечения для компьютерных систем</t>
  </si>
  <si>
    <t>Разработка программных модулей</t>
  </si>
  <si>
    <t>Поддержка и тестирование программных модулей</t>
  </si>
  <si>
    <t>Разработка мобильных приложений</t>
  </si>
  <si>
    <t xml:space="preserve">Производственная практика </t>
  </si>
  <si>
    <t>МДК.01.01</t>
  </si>
  <si>
    <t>МДК.01.02</t>
  </si>
  <si>
    <t>МДК.01.03</t>
  </si>
  <si>
    <t>УП.01</t>
  </si>
  <si>
    <t>ПП.01</t>
  </si>
  <si>
    <t>Осуществление интеграции программных модулей</t>
  </si>
  <si>
    <t>МДК.02.01</t>
  </si>
  <si>
    <t>Технология разработки программного обеспечения</t>
  </si>
  <si>
    <t>МДК.02.02</t>
  </si>
  <si>
    <t>Инструментальные средства разработки программного обеспечения</t>
  </si>
  <si>
    <t>МДК.02.03.</t>
  </si>
  <si>
    <t>Математическое моделирование</t>
  </si>
  <si>
    <t>УП.02</t>
  </si>
  <si>
    <t>ПП.02</t>
  </si>
  <si>
    <t>Сопровождение и обслуживание программного обеспечения компьютерных систем</t>
  </si>
  <si>
    <t>МДК.04.01</t>
  </si>
  <si>
    <t>Внедрение и поддержка компьютерных систем</t>
  </si>
  <si>
    <t>МДК.04.02</t>
  </si>
  <si>
    <t>Обеспечение качества функционирования компьютерных систем</t>
  </si>
  <si>
    <t>ПП.04</t>
  </si>
  <si>
    <t>ПМ.11</t>
  </si>
  <si>
    <t>Разработка, администрирование и защита баз данных</t>
  </si>
  <si>
    <t>МДК11.01</t>
  </si>
  <si>
    <t>Технология разработки и защиты баз данных</t>
  </si>
  <si>
    <t>ПП.11</t>
  </si>
  <si>
    <t>Объем образовательной  программы</t>
  </si>
  <si>
    <t>10+1   недель</t>
  </si>
  <si>
    <t>12 +1  недель</t>
  </si>
  <si>
    <t>Диффер. зачеты (семестр)</t>
  </si>
  <si>
    <t>УГС 09.00.00  Информатика и вычислительная техника</t>
  </si>
  <si>
    <t>Чмига М. А.</t>
  </si>
  <si>
    <t>5,6,7,8</t>
  </si>
  <si>
    <t>Социально-экономических дисциплин</t>
  </si>
  <si>
    <t>Иностранного языка</t>
  </si>
  <si>
    <t>Операционных систем и сред</t>
  </si>
  <si>
    <t>Архитектуры электронно-вычислительных машин и вычислительных систем</t>
  </si>
  <si>
    <t>Спортивный зал</t>
  </si>
  <si>
    <t>Библиотека, читальный зал с выходом в интернет</t>
  </si>
  <si>
    <t>Актовый зал</t>
  </si>
  <si>
    <t>Менеджмента</t>
  </si>
  <si>
    <t>Правового обеспечения профессиональной деятельности</t>
  </si>
  <si>
    <t>Русского языка и литературы</t>
  </si>
  <si>
    <t>ОП.14</t>
  </si>
  <si>
    <t>8. Контрольные работы и зачеты проводятся за счет часов, отведенных на изучение дисциплины или  междисциплинарного курса.</t>
  </si>
  <si>
    <t>19+1   недель</t>
  </si>
  <si>
    <t>10. В период обучения с юношами проводятся учебные сборы в соответствии с п.1 ст.13 Федерального закона "О воинской обязанности и военной службе" от 28 марта 1998г. № 53-ФЗ.</t>
  </si>
  <si>
    <t>11. В период обучения в соотвествии с Федеральным государственным образовательным стандартом среднего общего образования предусмотрено выполнение индивидуального проекта .</t>
  </si>
  <si>
    <t>4, 6</t>
  </si>
  <si>
    <t>Объем часов в семестр</t>
  </si>
  <si>
    <t>1</t>
  </si>
  <si>
    <t>2</t>
  </si>
  <si>
    <t xml:space="preserve"> </t>
  </si>
  <si>
    <t>20+4  недель</t>
  </si>
  <si>
    <t>14 +3 недель</t>
  </si>
  <si>
    <t>ОУД.09.01</t>
  </si>
  <si>
    <t>Астрономия</t>
  </si>
  <si>
    <t>МДК.01.04</t>
  </si>
  <si>
    <t>Системное программирование</t>
  </si>
  <si>
    <t>Иностранный язык в профессиональной деятельности</t>
  </si>
  <si>
    <t>УП.11</t>
  </si>
  <si>
    <t>УП.04</t>
  </si>
  <si>
    <t>3----8</t>
  </si>
  <si>
    <t>УТВЕРЖДАЮ
Директор ГБПОУ  г. Москвы КАИТ №20
______________________ Т.И. Дмитриева
____________________________2019 г.
ФГОС СПО от  9 декабря 2016 г.  № 1547</t>
  </si>
  <si>
    <r>
      <rPr>
        <b/>
        <sz val="14"/>
        <color theme="1"/>
        <rFont val="Times New Roman"/>
        <family val="1"/>
        <charset val="204"/>
      </rPr>
      <t xml:space="preserve">УЧЕБНЫЙ ПЛАН         </t>
    </r>
    <r>
      <rPr>
        <sz val="14"/>
        <color theme="1"/>
        <rFont val="Times New Roman"/>
        <family val="1"/>
        <charset val="204"/>
      </rPr>
      <t xml:space="preserve">                                                 
Государственного бюджетного профессионального образовательного учреждения 
города Москвы
"Колледж автоматизации и информационных технологий № 20" 
по специальности  среднего профессионального  образования 
</t>
    </r>
    <r>
      <rPr>
        <b/>
        <sz val="14"/>
        <color theme="1"/>
        <rFont val="Times New Roman"/>
        <family val="1"/>
        <charset val="204"/>
      </rPr>
      <t xml:space="preserve">09.02.07 Информационные  системы и программирование </t>
    </r>
    <r>
      <rPr>
        <sz val="14"/>
        <color theme="1"/>
        <rFont val="Times New Roman"/>
        <family val="1"/>
        <charset val="204"/>
      </rPr>
      <t xml:space="preserve">
Квалификация - Программист
Профиль получаемого образования-технический
форма обучения  - очная
Срок получения образования по образовательной программе - 3 года 10 месяцев
на базе основного общего образования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</si>
  <si>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∕∕</t>
  </si>
  <si>
    <t>Неделя отсутствует</t>
  </si>
  <si>
    <t>Обучение по дисциплинами и междисциплинарным курсам</t>
  </si>
  <si>
    <t xml:space="preserve">Производственная практика   (по профилю специальности) </t>
  </si>
  <si>
    <t>Математических дисциплин</t>
  </si>
  <si>
    <t>Информатики</t>
  </si>
  <si>
    <t>Безопасности жизнедеятельности</t>
  </si>
  <si>
    <t>Метрологии и стандартизации</t>
  </si>
  <si>
    <t>Программирования и баз данных</t>
  </si>
  <si>
    <t>Программного обеспечения и сопровождения компьютерных систем</t>
  </si>
  <si>
    <t>Вычислительной техники, архитектуры персонального компьютера и периферийных устройств</t>
  </si>
  <si>
    <t>CISCO (компьютерные сети)</t>
  </si>
  <si>
    <t>Открытый стадион широкого профиля</t>
  </si>
  <si>
    <r>
      <t xml:space="preserve">1. </t>
    </r>
    <r>
      <rPr>
        <b/>
        <sz val="12"/>
        <rFont val="Times New Roman"/>
        <family val="1"/>
        <charset val="204"/>
      </rPr>
      <t>Учебный план</t>
    </r>
    <r>
      <rPr>
        <sz val="12"/>
        <rFont val="Times New Roman"/>
        <family val="1"/>
        <charset val="204"/>
      </rPr>
      <t xml:space="preserve"> разработан в соответствии с Федеральным государственным образовательным стандартом среднего профессионального образования по  специальности 09.02.07  Информационные системы и программирование, утвержденным приказом Министерства образования и науки Российской Федерации  9 декабря 2016 г.  № 1547. Приказом Минобрнауки России от 14.06.2013 N 464 "Об утверждении Порядка организации и осуществления образовательной деятельности по образовательным программам среднего профессионального образования" (зарегистрировано в Минюсте России 30.07.2013 N 29200); Приказом Минобрнауки России от 15.12.2014  № 1580 «О внесении изменений в Порядок организации и осуществления образовательной деятельности по образовательным программам среднего профессионального образования, утвержденный приказом Министерства образования и науки Российской Федерации от 14 июня 2013 г. N 464» (зарегистрировано в Минюсте России 15.01.2015 N 35545); Приказом Минобрнауки России от 18.04.2013 N 291 "Об утверждении Положения о практике обучающихся, осваивающих основные профессиональные образовательные программы среднего профессионального образования" (Зарегистрировано в Минюсте России 14.06.2013 N 28785);   Приказом Минобрнауки России от 16.08.2013 N 968  "Об   утверждении Порядка проведения   государственной   итоговой аттестации по образовательным программам среднего профессионального образования" (Зарегистрировано в Минюсте России 01.11.2013 N 30306); Письмом Министерства образования и науки Российской Федерации
от 17 марта 2015 г. № 06-259 "О направлении доработанных рекомендаций по организации получения среднего общего образования в пределах освоения образовательных программ среднего профессионального образования на базе основного общего образования с учетом требований федеральных государственных образовательных стандартов и получаемой профессии или специальности среднего профессионального образования".</t>
    </r>
  </si>
  <si>
    <r>
      <t xml:space="preserve">2. </t>
    </r>
    <r>
      <rPr>
        <b/>
        <sz val="12"/>
        <rFont val="Times New Roman"/>
        <family val="1"/>
        <charset val="204"/>
      </rPr>
      <t>Начало учебных занятий</t>
    </r>
    <r>
      <rPr>
        <sz val="12"/>
        <rFont val="Times New Roman"/>
        <family val="1"/>
        <charset val="204"/>
      </rPr>
      <t xml:space="preserve"> - 1 сентября, окончание - в соответствии с графиком учебного процесса.</t>
    </r>
  </si>
  <si>
    <r>
      <t xml:space="preserve">3. </t>
    </r>
    <r>
      <rPr>
        <b/>
        <sz val="12"/>
        <rFont val="Times New Roman"/>
        <family val="1"/>
        <charset val="204"/>
      </rPr>
      <t>Максимальный объем</t>
    </r>
    <r>
      <rPr>
        <sz val="12"/>
        <rFont val="Times New Roman"/>
        <family val="1"/>
        <charset val="204"/>
      </rPr>
      <t xml:space="preserve"> аудиторной учебной нагрузки составляет 36 академических часов в неделю.</t>
    </r>
  </si>
  <si>
    <t>Веб-дизайн и разработка</t>
  </si>
  <si>
    <t xml:space="preserve">7. Завершающим этапом изучения общеобразовательной подготовки во 2 семестре являются экзамены по дисциплинам: русский язык, математика, физика, информатика. </t>
  </si>
  <si>
    <r>
      <t xml:space="preserve">4. </t>
    </r>
    <r>
      <rPr>
        <b/>
        <sz val="12"/>
        <rFont val="Times New Roman"/>
        <family val="1"/>
        <charset val="204"/>
      </rPr>
      <t>Вариативная часть циклов ППССЗ</t>
    </r>
    <r>
      <rPr>
        <sz val="12"/>
        <rFont val="Times New Roman"/>
        <family val="1"/>
        <charset val="204"/>
      </rPr>
      <t xml:space="preserve"> предусмотренная ФГОС СПО в объеме 1296 часов, использована на углубление подготовки, получение дополнительных знаний и умений, введение новых дисциплин, в том числе :
1. ЕН -38 часов, общепрофессиональный цикл- 350 час, профессиональный цикл-740 час.
2. На преддипломную практику (144 ч.)
3. На проведение демонстрационного экзамена (24 ч.)</t>
    </r>
  </si>
  <si>
    <r>
      <t xml:space="preserve">5. </t>
    </r>
    <r>
      <rPr>
        <b/>
        <sz val="12"/>
        <rFont val="Times New Roman"/>
        <family val="1"/>
        <charset val="204"/>
      </rPr>
      <t>Объем часов по дисциплине Физическая культура</t>
    </r>
    <r>
      <rPr>
        <sz val="12"/>
        <rFont val="Times New Roman"/>
        <family val="1"/>
        <charset val="204"/>
      </rPr>
      <t xml:space="preserve"> реализуется как за счет часов, указанных в учебном плане, так и за счет различных форм внеаудиторных занятий в спортивных кружках и секциях.</t>
    </r>
  </si>
  <si>
    <t>12. Государственная итоговая аттестация предусмотрена в виде  защиты выпускной квалификационной работы - дипломного проекта, а так же демонстрационного экзамена.</t>
  </si>
  <si>
    <t>Ткаченко В.В.</t>
  </si>
  <si>
    <t>Сенькина Т. И.</t>
  </si>
  <si>
    <t>Носаченко Е.А.</t>
  </si>
  <si>
    <r>
      <t xml:space="preserve">9. </t>
    </r>
    <r>
      <rPr>
        <b/>
        <sz val="12"/>
        <rFont val="Times New Roman"/>
        <family val="1"/>
        <charset val="204"/>
      </rPr>
      <t>Учебная практика и производственная практика</t>
    </r>
    <r>
      <rPr>
        <sz val="12"/>
        <rFont val="Times New Roman"/>
        <family val="1"/>
        <charset val="204"/>
      </rPr>
      <t xml:space="preserve"> (по профилю специальности) проводится  в рамках профессиональных модулей концентрированно по семестрам. Учебная практика  2 недели  предусмотрена по ПМ.01 "Разработка модулей программного обеспечения для компьютерных систем" в 4 семестре , ПМ.02 "Осуществление интеграции программных модулей" - в объеме  2 недели (6 семестр),  ПМ.04 "Сопровождение и обслуживание программного обеспечения компьютерных систем"  - в объеме  2 недели (4 семестр), ПМ.11 "Разработка, администрирование и защита баз данных" -  1 неделя (6 семестр). Производственная практика (по профилю специальности) в объеме 12 недель реализуется по каждому из видов профессиональной деятельности, предусмотренных ФГОС СПО по следующим профессиональным модулям: ПМ.01  - 1 неделя (6 семестр),2 недели (7 семестр), 1 неделя (8 семестр); ПМ.02 - 1 неделя (7 семестр), 2 недели (8 семестр); ПМ.04 -3 недели  (5 семестр); ПМ.11 - 1 неделя  (6 семестр), 1 неделя (7 семестр). Производственная практика (преддипломная) проводится концентрированно - 4 недели (8 семестр).</t>
    </r>
  </si>
  <si>
    <r>
      <t>6.  </t>
    </r>
    <r>
      <rPr>
        <b/>
        <sz val="12"/>
        <rFont val="Times New Roman"/>
        <family val="1"/>
        <charset val="204"/>
      </rPr>
      <t xml:space="preserve">Учебная дисциплина «Безопасность жизнедеятельности» </t>
    </r>
    <r>
      <rPr>
        <sz val="12"/>
        <rFont val="Times New Roman"/>
        <family val="1"/>
        <charset val="204"/>
      </rPr>
      <t xml:space="preserve">реализуется в рамках общепрофессионального учебного цикла  в объеме 68 академических часов. Из них на освоение основ военной службы (для юношей) и  освоение основ медицинских знаний (для девушек) - 48 часов </t>
    </r>
  </si>
  <si>
    <t>Шульте И.В.</t>
  </si>
  <si>
    <t>Руководитель УО</t>
  </si>
  <si>
    <t>Зав. учебной частью УО</t>
  </si>
  <si>
    <t>Зав. практикой УО</t>
  </si>
  <si>
    <t>УО  №1 
ЮНИОР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</si>
</sst>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16"/>
      </patternFill>
    </fill>
    <fill>
      <patternFill patternType="solid">
        <fgColor theme="0"/>
        <bgColor indexed="1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6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1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5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5" xfId="4" applyNumberFormat="1" applyFont="1" applyFill="1" applyBorder="1" applyAlignment="1" applyProtection="1">
      <alignment horizontal="left" vertical="center" wrapText="1"/>
      <protection locked="0" hidden="1"/>
    </xf>
    <xf numFmtId="0" fontId="7" fillId="3" borderId="1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" xfId="4" applyNumberFormat="1" applyFont="1" applyFill="1" applyBorder="1" applyAlignment="1" applyProtection="1">
      <alignment horizontal="center" vertical="center"/>
      <protection locked="0" hidden="1"/>
    </xf>
    <xf numFmtId="0" fontId="7" fillId="3" borderId="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1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4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" xfId="4" applyNumberFormat="1" applyFont="1" applyFill="1" applyBorder="1" applyAlignment="1" applyProtection="1">
      <alignment horizontal="left" vertical="center" wrapText="1"/>
      <protection locked="0" hidden="1"/>
    </xf>
    <xf numFmtId="0" fontId="8" fillId="5" borderId="17" xfId="4" applyNumberFormat="1" applyFont="1" applyFill="1" applyBorder="1" applyAlignment="1" applyProtection="1">
      <alignment horizontal="left" vertical="center" wrapText="1"/>
      <protection locked="0" hidden="1"/>
    </xf>
    <xf numFmtId="0" fontId="18" fillId="5" borderId="11" xfId="4" applyNumberFormat="1" applyFont="1" applyFill="1" applyBorder="1" applyAlignment="1" applyProtection="1">
      <alignment horizontal="center" vertical="center"/>
      <protection locked="0" hidden="1"/>
    </xf>
    <xf numFmtId="0" fontId="18" fillId="5" borderId="17" xfId="4" applyNumberFormat="1" applyFont="1" applyFill="1" applyBorder="1" applyAlignment="1" applyProtection="1">
      <alignment horizontal="left" vertical="center" wrapText="1"/>
      <protection locked="0" hidden="1"/>
    </xf>
    <xf numFmtId="0" fontId="18" fillId="5" borderId="16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0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8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9" xfId="4" applyNumberFormat="1" applyFont="1" applyFill="1" applyBorder="1" applyAlignment="1" applyProtection="1">
      <alignment horizontal="center" vertical="center"/>
      <protection locked="0" hidden="1"/>
    </xf>
    <xf numFmtId="0" fontId="8" fillId="5" borderId="3" xfId="4" applyFont="1" applyFill="1" applyBorder="1" applyAlignment="1" applyProtection="1">
      <alignment horizontal="center" vertical="center"/>
      <protection locked="0" hidden="1"/>
    </xf>
    <xf numFmtId="0" fontId="8" fillId="5" borderId="2" xfId="4" applyFont="1" applyFill="1" applyBorder="1" applyAlignment="1" applyProtection="1">
      <alignment horizontal="left" vertical="center" wrapText="1"/>
      <protection locked="0" hidden="1"/>
    </xf>
    <xf numFmtId="0" fontId="8" fillId="5" borderId="1" xfId="4" applyFont="1" applyFill="1" applyBorder="1" applyAlignment="1" applyProtection="1">
      <alignment horizontal="center" vertical="center"/>
      <protection locked="0" hidden="1"/>
    </xf>
    <xf numFmtId="0" fontId="7" fillId="5" borderId="1" xfId="4" applyNumberFormat="1" applyFont="1" applyFill="1" applyBorder="1" applyAlignment="1" applyProtection="1">
      <alignment horizontal="center" vertical="center"/>
      <protection locked="0" hidden="1"/>
    </xf>
    <xf numFmtId="0" fontId="7" fillId="5" borderId="4" xfId="4" applyNumberFormat="1" applyFont="1" applyFill="1" applyBorder="1" applyAlignment="1" applyProtection="1">
      <alignment horizontal="center" vertical="center"/>
      <protection locked="0" hidden="1"/>
    </xf>
    <xf numFmtId="0" fontId="7" fillId="4" borderId="2" xfId="4" applyNumberFormat="1" applyFont="1" applyFill="1" applyBorder="1" applyAlignment="1" applyProtection="1">
      <alignment horizontal="left" vertical="center" wrapText="1"/>
      <protection locked="0" hidden="1"/>
    </xf>
    <xf numFmtId="0" fontId="7" fillId="0" borderId="9" xfId="4" applyFont="1" applyBorder="1" applyAlignment="1" applyProtection="1">
      <alignment horizontal="left" vertical="center" wrapText="1"/>
      <protection locked="0" hidden="1"/>
    </xf>
    <xf numFmtId="0" fontId="8" fillId="5" borderId="11" xfId="4" applyNumberFormat="1" applyFont="1" applyFill="1" applyBorder="1" applyAlignment="1" applyProtection="1">
      <alignment horizontal="center" vertical="center"/>
      <protection hidden="1"/>
    </xf>
    <xf numFmtId="0" fontId="8" fillId="5" borderId="15" xfId="4" applyNumberFormat="1" applyFont="1" applyFill="1" applyBorder="1" applyAlignment="1" applyProtection="1">
      <alignment horizontal="center" vertical="center"/>
      <protection hidden="1"/>
    </xf>
    <xf numFmtId="0" fontId="18" fillId="5" borderId="11" xfId="4" applyNumberFormat="1" applyFont="1" applyFill="1" applyBorder="1" applyAlignment="1" applyProtection="1">
      <alignment horizontal="center" vertical="center"/>
      <protection hidden="1"/>
    </xf>
    <xf numFmtId="0" fontId="18" fillId="5" borderId="15" xfId="4" applyNumberFormat="1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/>
    <xf numFmtId="0" fontId="24" fillId="0" borderId="0" xfId="0" applyFont="1"/>
    <xf numFmtId="0" fontId="26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0" fontId="25" fillId="0" borderId="18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25" fillId="0" borderId="3" xfId="0" applyNumberFormat="1" applyFont="1" applyFill="1" applyBorder="1" applyAlignment="1" applyProtection="1">
      <alignment horizontal="left" vertical="top" wrapText="1"/>
    </xf>
    <xf numFmtId="0" fontId="25" fillId="0" borderId="1" xfId="0" applyNumberFormat="1" applyFont="1" applyFill="1" applyBorder="1" applyAlignment="1" applyProtection="1">
      <alignment horizontal="left" vertical="top" wrapText="1"/>
    </xf>
    <xf numFmtId="0" fontId="25" fillId="0" borderId="1" xfId="0" applyNumberFormat="1" applyFont="1" applyFill="1" applyBorder="1" applyAlignment="1" applyProtection="1">
      <alignment horizontal="center" vertical="top" wrapText="1"/>
    </xf>
    <xf numFmtId="0" fontId="27" fillId="0" borderId="4" xfId="0" applyNumberFormat="1" applyFont="1" applyFill="1" applyBorder="1" applyAlignment="1" applyProtection="1">
      <alignment horizontal="center" vertical="top" wrapText="1"/>
    </xf>
    <xf numFmtId="0" fontId="25" fillId="0" borderId="3" xfId="0" applyNumberFormat="1" applyFont="1" applyFill="1" applyBorder="1" applyAlignment="1" applyProtection="1">
      <alignment horizontal="center" vertical="top" wrapText="1"/>
    </xf>
    <xf numFmtId="0" fontId="25" fillId="0" borderId="4" xfId="0" applyNumberFormat="1" applyFont="1" applyFill="1" applyBorder="1" applyAlignment="1" applyProtection="1">
      <alignment horizontal="left" vertical="top" wrapText="1"/>
    </xf>
    <xf numFmtId="0" fontId="25" fillId="0" borderId="6" xfId="0" applyNumberFormat="1" applyFont="1" applyFill="1" applyBorder="1" applyAlignment="1" applyProtection="1">
      <alignment horizontal="center" vertical="top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25" fillId="0" borderId="36" xfId="0" applyNumberFormat="1" applyFont="1" applyFill="1" applyBorder="1" applyAlignment="1" applyProtection="1">
      <alignment vertical="top" wrapText="1"/>
    </xf>
    <xf numFmtId="0" fontId="25" fillId="0" borderId="0" xfId="0" applyNumberFormat="1" applyFont="1" applyFill="1" applyBorder="1" applyAlignment="1" applyProtection="1">
      <alignment horizontal="left" vertical="top" wrapText="1"/>
    </xf>
    <xf numFmtId="0" fontId="27" fillId="0" borderId="0" xfId="0" applyNumberFormat="1" applyFont="1" applyFill="1" applyBorder="1" applyAlignment="1" applyProtection="1">
      <alignment vertical="top" wrapText="1"/>
    </xf>
    <xf numFmtId="0" fontId="27" fillId="0" borderId="0" xfId="0" applyNumberFormat="1" applyFont="1" applyFill="1" applyBorder="1" applyAlignment="1" applyProtection="1">
      <alignment horizontal="left" vertical="top" wrapText="1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27" fillId="0" borderId="22" xfId="0" applyNumberFormat="1" applyFont="1" applyFill="1" applyBorder="1" applyAlignment="1" applyProtection="1">
      <alignment horizontal="center" vertical="top" wrapText="1"/>
    </xf>
    <xf numFmtId="0" fontId="27" fillId="0" borderId="0" xfId="0" applyNumberFormat="1" applyFont="1" applyFill="1" applyBorder="1" applyAlignment="1" applyProtection="1">
      <alignment horizontal="center" vertical="top" wrapText="1"/>
    </xf>
    <xf numFmtId="0" fontId="25" fillId="0" borderId="21" xfId="0" applyNumberFormat="1" applyFont="1" applyFill="1" applyBorder="1" applyAlignment="1" applyProtection="1">
      <alignment horizontal="center" vertical="top" wrapText="1"/>
    </xf>
    <xf numFmtId="0" fontId="25" fillId="0" borderId="5" xfId="0" applyNumberFormat="1" applyFont="1" applyFill="1" applyBorder="1" applyAlignment="1" applyProtection="1">
      <alignment horizontal="center" vertical="top" wrapText="1"/>
    </xf>
    <xf numFmtId="0" fontId="25" fillId="0" borderId="14" xfId="0" applyNumberFormat="1" applyFont="1" applyFill="1" applyBorder="1" applyAlignment="1" applyProtection="1">
      <alignment horizontal="left" vertical="top" wrapText="1"/>
    </xf>
    <xf numFmtId="0" fontId="19" fillId="0" borderId="0" xfId="0" applyFont="1"/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5" borderId="37" xfId="4" applyNumberFormat="1" applyFont="1" applyFill="1" applyBorder="1" applyAlignment="1" applyProtection="1">
      <alignment horizontal="left" vertical="center" wrapText="1"/>
      <protection locked="0" hidden="1"/>
    </xf>
    <xf numFmtId="0" fontId="8" fillId="5" borderId="27" xfId="4" applyNumberFormat="1" applyFont="1" applyFill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25" fillId="0" borderId="7" xfId="0" applyNumberFormat="1" applyFont="1" applyFill="1" applyBorder="1" applyAlignment="1" applyProtection="1">
      <alignment horizontal="left" vertical="top" wrapText="1"/>
    </xf>
    <xf numFmtId="0" fontId="29" fillId="0" borderId="1" xfId="0" applyFont="1" applyBorder="1" applyAlignment="1">
      <alignment horizontal="center" vertical="center" wrapText="1"/>
    </xf>
    <xf numFmtId="0" fontId="7" fillId="3" borderId="22" xfId="4" applyNumberFormat="1" applyFont="1" applyFill="1" applyBorder="1" applyAlignment="1" applyProtection="1">
      <alignment horizontal="center" vertical="center"/>
      <protection locked="0" hidden="1"/>
    </xf>
    <xf numFmtId="0" fontId="8" fillId="3" borderId="39" xfId="4" applyNumberFormat="1" applyFont="1" applyFill="1" applyBorder="1" applyAlignment="1" applyProtection="1">
      <alignment horizontal="center" vertical="center"/>
      <protection hidden="1"/>
    </xf>
    <xf numFmtId="0" fontId="7" fillId="3" borderId="12" xfId="4" applyNumberFormat="1" applyFont="1" applyFill="1" applyBorder="1" applyAlignment="1" applyProtection="1">
      <alignment horizontal="center" vertical="center"/>
      <protection hidden="1"/>
    </xf>
    <xf numFmtId="0" fontId="7" fillId="3" borderId="12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1" xfId="4" applyNumberFormat="1" applyFont="1" applyFill="1" applyBorder="1" applyAlignment="1" applyProtection="1">
      <alignment horizontal="center" vertical="center"/>
      <protection locked="0" hidden="1"/>
    </xf>
    <xf numFmtId="0" fontId="5" fillId="3" borderId="2" xfId="4" applyFont="1" applyFill="1" applyBorder="1" applyAlignment="1" applyProtection="1">
      <alignment horizontal="center" vertical="center"/>
      <protection locked="0" hidden="1"/>
    </xf>
    <xf numFmtId="0" fontId="7" fillId="0" borderId="1" xfId="4" applyNumberFormat="1" applyFont="1" applyFill="1" applyBorder="1" applyAlignment="1" applyProtection="1">
      <alignment horizontal="center" vertical="center"/>
      <protection locked="0" hidden="1"/>
    </xf>
    <xf numFmtId="0" fontId="7" fillId="0" borderId="4" xfId="4" applyNumberFormat="1" applyFont="1" applyFill="1" applyBorder="1" applyAlignment="1" applyProtection="1">
      <alignment horizontal="center" vertical="center"/>
      <protection locked="0" hidden="1"/>
    </xf>
    <xf numFmtId="0" fontId="7" fillId="0" borderId="3" xfId="4" applyNumberFormat="1" applyFont="1" applyFill="1" applyBorder="1" applyAlignment="1" applyProtection="1">
      <alignment horizontal="center"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0" fillId="0" borderId="18" xfId="4" applyNumberFormat="1" applyFont="1" applyFill="1" applyBorder="1" applyAlignment="1" applyProtection="1">
      <alignment horizontal="center" vertical="center"/>
      <protection hidden="1"/>
    </xf>
    <xf numFmtId="0" fontId="30" fillId="0" borderId="10" xfId="4" applyNumberFormat="1" applyFont="1" applyFill="1" applyBorder="1" applyAlignment="1" applyProtection="1">
      <alignment horizontal="center" vertical="center"/>
      <protection hidden="1"/>
    </xf>
    <xf numFmtId="0" fontId="30" fillId="0" borderId="19" xfId="4" applyNumberFormat="1" applyFont="1" applyFill="1" applyBorder="1" applyAlignment="1" applyProtection="1">
      <alignment horizontal="center" vertical="center"/>
      <protection hidden="1"/>
    </xf>
    <xf numFmtId="0" fontId="30" fillId="0" borderId="1" xfId="4" applyNumberFormat="1" applyFont="1" applyFill="1" applyBorder="1" applyAlignment="1" applyProtection="1">
      <alignment horizontal="center" vertical="center"/>
      <protection hidden="1"/>
    </xf>
    <xf numFmtId="1" fontId="30" fillId="0" borderId="1" xfId="0" applyNumberFormat="1" applyFont="1" applyFill="1" applyBorder="1" applyAlignment="1">
      <alignment horizontal="center" vertical="center" wrapText="1"/>
    </xf>
    <xf numFmtId="0" fontId="30" fillId="0" borderId="3" xfId="4" applyNumberFormat="1" applyFont="1" applyFill="1" applyBorder="1" applyAlignment="1" applyProtection="1">
      <alignment horizontal="center" vertical="center"/>
      <protection hidden="1"/>
    </xf>
    <xf numFmtId="0" fontId="30" fillId="0" borderId="4" xfId="4" applyNumberFormat="1" applyFont="1" applyFill="1" applyBorder="1" applyAlignment="1" applyProtection="1">
      <alignment horizontal="center" vertical="center"/>
      <protection hidden="1"/>
    </xf>
    <xf numFmtId="0" fontId="30" fillId="0" borderId="26" xfId="4" applyNumberFormat="1" applyFont="1" applyFill="1" applyBorder="1" applyAlignment="1" applyProtection="1">
      <alignment horizontal="center" vertical="center"/>
      <protection hidden="1"/>
    </xf>
    <xf numFmtId="0" fontId="30" fillId="0" borderId="6" xfId="4" applyNumberFormat="1" applyFont="1" applyFill="1" applyBorder="1" applyAlignment="1" applyProtection="1">
      <alignment horizontal="center" vertical="center"/>
      <protection hidden="1"/>
    </xf>
    <xf numFmtId="1" fontId="30" fillId="0" borderId="6" xfId="0" applyNumberFormat="1" applyFont="1" applyFill="1" applyBorder="1" applyAlignment="1">
      <alignment horizontal="center" vertical="center" wrapText="1"/>
    </xf>
    <xf numFmtId="0" fontId="30" fillId="0" borderId="5" xfId="4" applyNumberFormat="1" applyFont="1" applyFill="1" applyBorder="1" applyAlignment="1" applyProtection="1">
      <alignment horizontal="center" vertical="center"/>
      <protection hidden="1"/>
    </xf>
    <xf numFmtId="0" fontId="30" fillId="0" borderId="7" xfId="4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locked="0" hidden="1"/>
    </xf>
    <xf numFmtId="0" fontId="17" fillId="0" borderId="0" xfId="0" applyFont="1" applyBorder="1" applyAlignment="1" applyProtection="1">
      <alignment vertical="center"/>
      <protection locked="0" hidden="1"/>
    </xf>
    <xf numFmtId="0" fontId="10" fillId="0" borderId="0" xfId="0" applyFont="1" applyBorder="1" applyProtection="1">
      <protection locked="0" hidden="1"/>
    </xf>
    <xf numFmtId="0" fontId="10" fillId="0" borderId="0" xfId="0" applyFont="1" applyBorder="1" applyAlignment="1" applyProtection="1">
      <alignment wrapText="1"/>
      <protection locked="0" hidden="1"/>
    </xf>
    <xf numFmtId="0" fontId="12" fillId="0" borderId="0" xfId="0" applyFont="1" applyBorder="1" applyProtection="1">
      <protection locked="0" hidden="1"/>
    </xf>
    <xf numFmtId="0" fontId="10" fillId="0" borderId="0" xfId="0" applyFont="1" applyFill="1" applyBorder="1" applyProtection="1">
      <protection locked="0" hidden="1"/>
    </xf>
    <xf numFmtId="0" fontId="10" fillId="0" borderId="0" xfId="0" applyNumberFormat="1" applyFont="1" applyBorder="1" applyProtection="1">
      <protection locked="0" hidden="1"/>
    </xf>
    <xf numFmtId="0" fontId="17" fillId="0" borderId="0" xfId="0" applyFont="1" applyBorder="1" applyProtection="1">
      <protection locked="0" hidden="1"/>
    </xf>
    <xf numFmtId="0" fontId="17" fillId="0" borderId="0" xfId="0" applyFont="1" applyBorder="1" applyAlignment="1" applyProtection="1">
      <alignment wrapText="1"/>
      <protection locked="0" hidden="1"/>
    </xf>
    <xf numFmtId="0" fontId="9" fillId="0" borderId="0" xfId="0" applyFont="1" applyBorder="1" applyProtection="1">
      <protection locked="0" hidden="1"/>
    </xf>
    <xf numFmtId="0" fontId="17" fillId="0" borderId="0" xfId="0" applyFont="1" applyFill="1" applyBorder="1" applyProtection="1">
      <protection locked="0" hidden="1"/>
    </xf>
    <xf numFmtId="0" fontId="17" fillId="0" borderId="0" xfId="0" applyNumberFormat="1" applyFont="1" applyBorder="1" applyProtection="1">
      <protection locked="0" hidden="1"/>
    </xf>
    <xf numFmtId="0" fontId="0" fillId="0" borderId="0" xfId="0" applyFont="1" applyBorder="1" applyAlignment="1" applyProtection="1">
      <alignment wrapText="1"/>
      <protection locked="0" hidden="1"/>
    </xf>
    <xf numFmtId="0" fontId="0" fillId="0" borderId="0" xfId="0" applyBorder="1" applyAlignment="1" applyProtection="1">
      <alignment wrapText="1"/>
      <protection locked="0" hidden="1"/>
    </xf>
    <xf numFmtId="0" fontId="0" fillId="0" borderId="0" xfId="0" applyFill="1" applyBorder="1" applyProtection="1">
      <protection locked="0" hidden="1"/>
    </xf>
    <xf numFmtId="0" fontId="0" fillId="0" borderId="0" xfId="0" applyNumberFormat="1" applyBorder="1" applyProtection="1">
      <protection locked="0" hidden="1"/>
    </xf>
    <xf numFmtId="0" fontId="0" fillId="7" borderId="0" xfId="0" applyFill="1" applyBorder="1" applyProtection="1">
      <protection locked="0" hidden="1"/>
    </xf>
    <xf numFmtId="0" fontId="5" fillId="3" borderId="1" xfId="4" applyFont="1" applyFill="1" applyBorder="1" applyAlignment="1" applyProtection="1">
      <alignment horizontal="center" vertical="center"/>
      <protection locked="0" hidden="1"/>
    </xf>
    <xf numFmtId="0" fontId="5" fillId="0" borderId="1" xfId="4" applyFont="1" applyFill="1" applyBorder="1" applyAlignment="1" applyProtection="1">
      <alignment horizontal="center" vertical="center"/>
      <protection locked="0" hidden="1"/>
    </xf>
    <xf numFmtId="0" fontId="5" fillId="3" borderId="1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1" xfId="4" applyNumberFormat="1" applyFont="1" applyFill="1" applyBorder="1" applyAlignment="1" applyProtection="1">
      <alignment horizontal="center" vertical="center"/>
      <protection hidden="1"/>
    </xf>
    <xf numFmtId="0" fontId="30" fillId="0" borderId="1" xfId="0" applyFont="1" applyBorder="1" applyAlignment="1">
      <alignment horizontal="center" vertical="center" wrapText="1"/>
    </xf>
    <xf numFmtId="0" fontId="7" fillId="5" borderId="1" xfId="4" applyNumberFormat="1" applyFont="1" applyFill="1" applyBorder="1" applyAlignment="1" applyProtection="1">
      <alignment horizontal="center" vertical="center" wrapText="1"/>
      <protection locked="0" hidden="1"/>
    </xf>
    <xf numFmtId="0" fontId="7" fillId="6" borderId="1" xfId="4" applyNumberFormat="1" applyFont="1" applyFill="1" applyBorder="1" applyAlignment="1" applyProtection="1">
      <alignment horizontal="center" vertical="center" wrapText="1"/>
      <protection locked="0" hidden="1"/>
    </xf>
    <xf numFmtId="0" fontId="7" fillId="6" borderId="1" xfId="4" applyNumberFormat="1" applyFont="1" applyFill="1" applyBorder="1" applyAlignment="1" applyProtection="1">
      <alignment vertical="center"/>
      <protection locked="0" hidden="1"/>
    </xf>
    <xf numFmtId="0" fontId="5" fillId="3" borderId="18" xfId="4" applyFont="1" applyFill="1" applyBorder="1" applyAlignment="1" applyProtection="1">
      <alignment vertical="center" wrapText="1"/>
      <protection locked="0" hidden="1"/>
    </xf>
    <xf numFmtId="0" fontId="5" fillId="0" borderId="18" xfId="4" applyFont="1" applyFill="1" applyBorder="1" applyAlignment="1" applyProtection="1">
      <alignment vertical="center" wrapText="1"/>
      <protection locked="0" hidden="1"/>
    </xf>
    <xf numFmtId="0" fontId="5" fillId="2" borderId="3" xfId="4" applyNumberFormat="1" applyFont="1" applyFill="1" applyBorder="1" applyAlignment="1" applyProtection="1">
      <alignment horizontal="center" vertical="center"/>
      <protection locked="0" hidden="1"/>
    </xf>
    <xf numFmtId="0" fontId="5" fillId="3" borderId="4" xfId="4" applyNumberFormat="1" applyFont="1" applyFill="1" applyBorder="1" applyAlignment="1" applyProtection="1">
      <alignment horizontal="center" vertical="center"/>
      <protection locked="0" hidden="1"/>
    </xf>
    <xf numFmtId="0" fontId="5" fillId="2" borderId="3" xfId="4" applyFont="1" applyFill="1" applyBorder="1" applyAlignment="1" applyProtection="1">
      <alignment horizontal="center" vertical="center"/>
      <protection locked="0" hidden="1"/>
    </xf>
    <xf numFmtId="49" fontId="30" fillId="0" borderId="4" xfId="4" applyNumberFormat="1" applyFont="1" applyFill="1" applyBorder="1" applyAlignment="1" applyProtection="1">
      <alignment horizontal="center" vertical="center"/>
      <protection hidden="1"/>
    </xf>
    <xf numFmtId="0" fontId="29" fillId="0" borderId="3" xfId="0" applyFont="1" applyBorder="1" applyAlignment="1">
      <alignment vertical="center" wrapText="1"/>
    </xf>
    <xf numFmtId="0" fontId="7" fillId="3" borderId="2" xfId="4" applyNumberFormat="1" applyFont="1" applyFill="1" applyBorder="1" applyAlignment="1" applyProtection="1">
      <alignment horizontal="center" vertical="center"/>
      <protection locked="0" hidden="1"/>
    </xf>
    <xf numFmtId="0" fontId="8" fillId="5" borderId="2" xfId="4" applyFont="1" applyFill="1" applyBorder="1" applyAlignment="1" applyProtection="1">
      <alignment horizontal="center" vertical="center"/>
      <protection locked="0" hidden="1"/>
    </xf>
    <xf numFmtId="0" fontId="5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5" fillId="3" borderId="3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26" xfId="4" applyNumberFormat="1" applyFont="1" applyFill="1" applyBorder="1" applyAlignment="1" applyProtection="1">
      <alignment horizontal="center" vertical="center"/>
      <protection hidden="1"/>
    </xf>
    <xf numFmtId="0" fontId="7" fillId="6" borderId="26" xfId="4" applyNumberFormat="1" applyFont="1" applyFill="1" applyBorder="1" applyAlignment="1" applyProtection="1">
      <alignment horizontal="center" vertical="center" wrapText="1"/>
      <protection locked="0" hidden="1"/>
    </xf>
    <xf numFmtId="0" fontId="7" fillId="5" borderId="26" xfId="4" applyNumberFormat="1" applyFont="1" applyFill="1" applyBorder="1" applyAlignment="1" applyProtection="1">
      <alignment horizontal="center" vertical="center"/>
      <protection locked="0" hidden="1"/>
    </xf>
    <xf numFmtId="0" fontId="5" fillId="2" borderId="2" xfId="4" applyNumberFormat="1" applyFont="1" applyFill="1" applyBorder="1" applyAlignment="1" applyProtection="1">
      <alignment horizontal="center" vertical="center" wrapText="1"/>
      <protection locked="0" hidden="1"/>
    </xf>
    <xf numFmtId="0" fontId="5" fillId="2" borderId="2" xfId="4" applyFont="1" applyFill="1" applyBorder="1" applyAlignment="1" applyProtection="1">
      <alignment horizontal="left" vertical="center" wrapText="1"/>
      <protection locked="0" hidden="1"/>
    </xf>
    <xf numFmtId="0" fontId="10" fillId="0" borderId="2" xfId="0" applyFont="1" applyBorder="1" applyAlignment="1" applyProtection="1">
      <alignment vertical="center"/>
      <protection locked="0" hidden="1"/>
    </xf>
    <xf numFmtId="0" fontId="29" fillId="0" borderId="2" xfId="0" applyFont="1" applyBorder="1" applyAlignment="1">
      <alignment vertical="center" wrapText="1"/>
    </xf>
    <xf numFmtId="0" fontId="29" fillId="0" borderId="2" xfId="0" applyFont="1" applyBorder="1" applyAlignment="1">
      <alignment horizontal="justify" vertical="center" wrapText="1"/>
    </xf>
    <xf numFmtId="0" fontId="18" fillId="0" borderId="26" xfId="4" applyNumberFormat="1" applyFont="1" applyFill="1" applyBorder="1" applyAlignment="1" applyProtection="1">
      <alignment horizontal="center" vertical="center"/>
      <protection hidden="1"/>
    </xf>
    <xf numFmtId="0" fontId="8" fillId="5" borderId="26" xfId="4" applyFont="1" applyFill="1" applyBorder="1" applyAlignment="1" applyProtection="1">
      <alignment horizontal="center" vertical="center"/>
      <protection locked="0" hidden="1"/>
    </xf>
    <xf numFmtId="0" fontId="5" fillId="3" borderId="4" xfId="4" applyFont="1" applyFill="1" applyBorder="1" applyAlignment="1" applyProtection="1">
      <alignment horizontal="center" vertical="center"/>
      <protection locked="0" hidden="1"/>
    </xf>
    <xf numFmtId="0" fontId="5" fillId="2" borderId="4" xfId="4" applyFont="1" applyFill="1" applyBorder="1" applyAlignment="1" applyProtection="1">
      <alignment horizontal="center" vertical="center"/>
      <protection locked="0" hidden="1"/>
    </xf>
    <xf numFmtId="0" fontId="8" fillId="5" borderId="4" xfId="4" applyFont="1" applyFill="1" applyBorder="1" applyAlignment="1" applyProtection="1">
      <alignment horizontal="center" vertical="center"/>
      <protection locked="0" hidden="1"/>
    </xf>
    <xf numFmtId="0" fontId="30" fillId="0" borderId="21" xfId="4" applyFont="1" applyFill="1" applyBorder="1" applyAlignment="1" applyProtection="1">
      <alignment horizontal="center" vertical="center"/>
      <protection locked="0" hidden="1"/>
    </xf>
    <xf numFmtId="0" fontId="30" fillId="0" borderId="22" xfId="4" applyFont="1" applyFill="1" applyBorder="1" applyAlignment="1" applyProtection="1">
      <alignment horizontal="center" vertical="center"/>
      <protection locked="0" hidden="1"/>
    </xf>
    <xf numFmtId="0" fontId="30" fillId="0" borderId="12" xfId="4" applyFont="1" applyFill="1" applyBorder="1" applyAlignment="1" applyProtection="1">
      <alignment horizontal="center" vertical="center"/>
      <protection locked="0" hidden="1"/>
    </xf>
    <xf numFmtId="0" fontId="30" fillId="0" borderId="41" xfId="4" applyFont="1" applyFill="1" applyBorder="1" applyAlignment="1" applyProtection="1">
      <alignment horizontal="center" vertical="center"/>
      <protection locked="0" hidden="1"/>
    </xf>
    <xf numFmtId="0" fontId="18" fillId="0" borderId="35" xfId="4" applyNumberFormat="1" applyFont="1" applyFill="1" applyBorder="1" applyAlignment="1" applyProtection="1">
      <alignment horizontal="center" vertical="center"/>
      <protection hidden="1"/>
    </xf>
    <xf numFmtId="0" fontId="8" fillId="5" borderId="32" xfId="4" applyNumberFormat="1" applyFont="1" applyFill="1" applyBorder="1" applyAlignment="1" applyProtection="1">
      <alignment horizontal="left" vertical="center" wrapText="1"/>
      <protection locked="0" hidden="1"/>
    </xf>
    <xf numFmtId="0" fontId="7" fillId="3" borderId="5" xfId="4" applyNumberFormat="1" applyFont="1" applyFill="1" applyBorder="1" applyAlignment="1" applyProtection="1">
      <alignment horizontal="center" vertical="center"/>
      <protection locked="0" hidden="1"/>
    </xf>
    <xf numFmtId="0" fontId="7" fillId="3" borderId="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9" xfId="4" applyNumberFormat="1" applyFont="1" applyFill="1" applyBorder="1" applyAlignment="1" applyProtection="1">
      <alignment horizontal="center" vertical="center"/>
      <protection locked="0" hidden="1"/>
    </xf>
    <xf numFmtId="0" fontId="7" fillId="3" borderId="7" xfId="4" applyNumberFormat="1" applyFont="1" applyFill="1" applyBorder="1" applyAlignment="1" applyProtection="1">
      <alignment horizontal="center" vertical="center"/>
      <protection locked="0" hidden="1"/>
    </xf>
    <xf numFmtId="0" fontId="29" fillId="0" borderId="9" xfId="0" applyFont="1" applyBorder="1" applyAlignment="1">
      <alignment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5" xfId="0" applyFont="1" applyBorder="1" applyAlignment="1">
      <alignment vertical="center" wrapText="1"/>
    </xf>
    <xf numFmtId="0" fontId="8" fillId="5" borderId="29" xfId="4" applyNumberFormat="1" applyFont="1" applyFill="1" applyBorder="1" applyAlignment="1" applyProtection="1">
      <alignment horizontal="center" vertical="center"/>
      <protection locked="0" hidden="1"/>
    </xf>
    <xf numFmtId="0" fontId="8" fillId="5" borderId="38" xfId="4" applyNumberFormat="1" applyFont="1" applyFill="1" applyBorder="1" applyAlignment="1" applyProtection="1">
      <alignment horizontal="center" vertical="center"/>
      <protection hidden="1"/>
    </xf>
    <xf numFmtId="0" fontId="8" fillId="5" borderId="28" xfId="4" applyNumberFormat="1" applyFont="1" applyFill="1" applyBorder="1" applyAlignment="1" applyProtection="1">
      <alignment horizontal="center" vertical="center"/>
      <protection hidden="1"/>
    </xf>
    <xf numFmtId="0" fontId="8" fillId="5" borderId="37" xfId="4" applyNumberFormat="1" applyFont="1" applyFill="1" applyBorder="1" applyAlignment="1" applyProtection="1">
      <alignment horizontal="center" vertical="center"/>
      <protection hidden="1"/>
    </xf>
    <xf numFmtId="0" fontId="8" fillId="5" borderId="27" xfId="4" applyNumberFormat="1" applyFont="1" applyFill="1" applyBorder="1" applyAlignment="1" applyProtection="1">
      <alignment horizontal="center" vertical="center"/>
      <protection hidden="1"/>
    </xf>
    <xf numFmtId="0" fontId="8" fillId="5" borderId="29" xfId="4" applyNumberFormat="1" applyFont="1" applyFill="1" applyBorder="1" applyAlignment="1" applyProtection="1">
      <alignment horizontal="center" vertical="center"/>
      <protection hidden="1"/>
    </xf>
    <xf numFmtId="0" fontId="8" fillId="5" borderId="32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6" xfId="0" applyFont="1" applyBorder="1" applyAlignment="1">
      <alignment horizontal="center" vertical="center" wrapText="1"/>
    </xf>
    <xf numFmtId="0" fontId="5" fillId="3" borderId="40" xfId="4" applyFont="1" applyFill="1" applyBorder="1" applyAlignment="1" applyProtection="1">
      <alignment vertical="center" wrapText="1"/>
      <protection locked="0" hidden="1"/>
    </xf>
    <xf numFmtId="0" fontId="5" fillId="3" borderId="26" xfId="4" applyFont="1" applyFill="1" applyBorder="1" applyAlignment="1" applyProtection="1">
      <alignment horizontal="center" vertical="center"/>
      <protection locked="0" hidden="1"/>
    </xf>
    <xf numFmtId="0" fontId="30" fillId="0" borderId="39" xfId="4" applyFont="1" applyFill="1" applyBorder="1" applyAlignment="1" applyProtection="1">
      <alignment horizontal="center" vertical="center"/>
      <protection locked="0" hidden="1"/>
    </xf>
    <xf numFmtId="0" fontId="0" fillId="0" borderId="4" xfId="0" applyFont="1" applyBorder="1" applyAlignment="1" applyProtection="1">
      <alignment vertical="center"/>
      <protection locked="0" hidden="1"/>
    </xf>
    <xf numFmtId="0" fontId="30" fillId="5" borderId="26" xfId="4" applyNumberFormat="1" applyFont="1" applyFill="1" applyBorder="1" applyAlignment="1" applyProtection="1">
      <alignment horizontal="center" vertical="center"/>
      <protection locked="0" hidden="1"/>
    </xf>
    <xf numFmtId="0" fontId="30" fillId="5" borderId="1" xfId="4" applyNumberFormat="1" applyFont="1" applyFill="1" applyBorder="1" applyAlignment="1" applyProtection="1">
      <alignment horizontal="center" vertical="center"/>
      <protection locked="0" hidden="1"/>
    </xf>
    <xf numFmtId="0" fontId="30" fillId="5" borderId="4" xfId="4" applyNumberFormat="1" applyFont="1" applyFill="1" applyBorder="1" applyAlignment="1" applyProtection="1">
      <alignment horizontal="center" vertical="center"/>
      <protection locked="0" hidden="1"/>
    </xf>
    <xf numFmtId="0" fontId="30" fillId="3" borderId="23" xfId="4" applyNumberFormat="1" applyFont="1" applyFill="1" applyBorder="1" applyAlignment="1" applyProtection="1">
      <alignment vertical="center"/>
      <protection locked="0" hidden="1"/>
    </xf>
    <xf numFmtId="0" fontId="30" fillId="3" borderId="24" xfId="4" applyNumberFormat="1" applyFont="1" applyFill="1" applyBorder="1" applyAlignment="1" applyProtection="1">
      <alignment vertical="center"/>
      <protection locked="0" hidden="1"/>
    </xf>
    <xf numFmtId="0" fontId="8" fillId="5" borderId="40" xfId="4" applyFont="1" applyFill="1" applyBorder="1" applyAlignment="1" applyProtection="1">
      <alignment horizontal="center" vertical="center"/>
      <protection locked="0" hidden="1"/>
    </xf>
    <xf numFmtId="0" fontId="8" fillId="5" borderId="35" xfId="4" applyFont="1" applyFill="1" applyBorder="1" applyAlignment="1" applyProtection="1">
      <alignment horizontal="center" vertical="center"/>
      <protection locked="0" hidden="1"/>
    </xf>
    <xf numFmtId="0" fontId="18" fillId="6" borderId="27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37" xfId="4" applyNumberFormat="1" applyFont="1" applyFill="1" applyBorder="1" applyAlignment="1" applyProtection="1">
      <alignment horizontal="left" vertical="center" wrapText="1"/>
      <protection locked="0" hidden="1"/>
    </xf>
    <xf numFmtId="0" fontId="18" fillId="6" borderId="29" xfId="4" applyNumberFormat="1" applyFont="1" applyFill="1" applyBorder="1" applyAlignment="1" applyProtection="1">
      <alignment horizontal="center" vertical="center" wrapText="1"/>
      <protection locked="0" hidden="1"/>
    </xf>
    <xf numFmtId="0" fontId="18" fillId="6" borderId="38" xfId="4" applyNumberFormat="1" applyFont="1" applyFill="1" applyBorder="1" applyAlignment="1" applyProtection="1">
      <alignment horizontal="center" vertical="center"/>
      <protection hidden="1"/>
    </xf>
    <xf numFmtId="0" fontId="18" fillId="6" borderId="28" xfId="4" applyNumberFormat="1" applyFont="1" applyFill="1" applyBorder="1" applyAlignment="1" applyProtection="1">
      <alignment horizontal="center" vertical="center"/>
      <protection hidden="1"/>
    </xf>
    <xf numFmtId="0" fontId="18" fillId="6" borderId="37" xfId="4" applyNumberFormat="1" applyFont="1" applyFill="1" applyBorder="1" applyAlignment="1" applyProtection="1">
      <alignment horizontal="center" vertical="center"/>
      <protection hidden="1"/>
    </xf>
    <xf numFmtId="0" fontId="18" fillId="6" borderId="28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29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27" xfId="4" applyNumberFormat="1" applyFont="1" applyFill="1" applyBorder="1" applyAlignment="1" applyProtection="1">
      <alignment horizontal="center" vertical="center"/>
      <protection hidden="1"/>
    </xf>
    <xf numFmtId="0" fontId="18" fillId="6" borderId="29" xfId="4" applyNumberFormat="1" applyFont="1" applyFill="1" applyBorder="1" applyAlignment="1" applyProtection="1">
      <alignment horizontal="center" vertical="center"/>
      <protection hidden="1"/>
    </xf>
    <xf numFmtId="0" fontId="18" fillId="6" borderId="11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17" xfId="4" applyNumberFormat="1" applyFont="1" applyFill="1" applyBorder="1" applyAlignment="1" applyProtection="1">
      <alignment horizontal="left" vertical="center" wrapText="1"/>
      <protection locked="0" hidden="1"/>
    </xf>
    <xf numFmtId="0" fontId="18" fillId="6" borderId="16" xfId="4" applyNumberFormat="1" applyFont="1" applyFill="1" applyBorder="1" applyAlignment="1" applyProtection="1">
      <alignment horizontal="center" vertical="center" wrapText="1"/>
      <protection locked="0" hidden="1"/>
    </xf>
    <xf numFmtId="0" fontId="18" fillId="6" borderId="31" xfId="4" applyNumberFormat="1" applyFont="1" applyFill="1" applyBorder="1" applyAlignment="1" applyProtection="1">
      <alignment horizontal="center" vertical="center"/>
      <protection hidden="1"/>
    </xf>
    <xf numFmtId="0" fontId="18" fillId="6" borderId="15" xfId="4" applyNumberFormat="1" applyFont="1" applyFill="1" applyBorder="1" applyAlignment="1" applyProtection="1">
      <alignment horizontal="center" vertical="center"/>
      <protection hidden="1"/>
    </xf>
    <xf numFmtId="0" fontId="18" fillId="6" borderId="15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17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16" xfId="4" applyNumberFormat="1" applyFont="1" applyFill="1" applyBorder="1" applyAlignment="1" applyProtection="1">
      <alignment horizontal="center" vertical="center"/>
      <protection locked="0" hidden="1"/>
    </xf>
    <xf numFmtId="0" fontId="18" fillId="6" borderId="11" xfId="4" applyNumberFormat="1" applyFont="1" applyFill="1" applyBorder="1" applyAlignment="1" applyProtection="1">
      <alignment horizontal="center" vertical="center"/>
      <protection hidden="1"/>
    </xf>
    <xf numFmtId="0" fontId="18" fillId="6" borderId="16" xfId="4" applyNumberFormat="1" applyFont="1" applyFill="1" applyBorder="1" applyAlignment="1" applyProtection="1">
      <alignment horizontal="center" vertical="center"/>
      <protection hidden="1"/>
    </xf>
    <xf numFmtId="0" fontId="0" fillId="0" borderId="24" xfId="0" applyFont="1" applyBorder="1" applyAlignment="1" applyProtection="1">
      <alignment vertical="center"/>
      <protection locked="0" hidden="1"/>
    </xf>
    <xf numFmtId="0" fontId="18" fillId="0" borderId="42" xfId="4" applyNumberFormat="1" applyFont="1" applyFill="1" applyBorder="1" applyAlignment="1" applyProtection="1">
      <alignment horizontal="center" vertical="center"/>
      <protection hidden="1"/>
    </xf>
    <xf numFmtId="0" fontId="30" fillId="0" borderId="13" xfId="4" applyNumberFormat="1" applyFont="1" applyFill="1" applyBorder="1" applyAlignment="1" applyProtection="1">
      <alignment horizontal="center" vertical="center"/>
      <protection hidden="1"/>
    </xf>
    <xf numFmtId="1" fontId="30" fillId="0" borderId="13" xfId="0" applyNumberFormat="1" applyFont="1" applyFill="1" applyBorder="1" applyAlignment="1">
      <alignment horizontal="center" vertical="center" wrapText="1"/>
    </xf>
    <xf numFmtId="0" fontId="7" fillId="3" borderId="25" xfId="4" applyNumberFormat="1" applyFont="1" applyFill="1" applyBorder="1" applyAlignment="1" applyProtection="1">
      <alignment horizontal="center" vertical="center"/>
      <protection locked="0" hidden="1"/>
    </xf>
    <xf numFmtId="0" fontId="8" fillId="5" borderId="31" xfId="4" applyNumberFormat="1" applyFont="1" applyFill="1" applyBorder="1" applyAlignment="1" applyProtection="1">
      <alignment horizontal="center" vertical="center"/>
      <protection hidden="1"/>
    </xf>
    <xf numFmtId="0" fontId="8" fillId="5" borderId="17" xfId="4" applyNumberFormat="1" applyFont="1" applyFill="1" applyBorder="1" applyAlignment="1" applyProtection="1">
      <alignment horizontal="center" vertical="center"/>
      <protection hidden="1"/>
    </xf>
    <xf numFmtId="0" fontId="8" fillId="5" borderId="16" xfId="4" applyNumberFormat="1" applyFont="1" applyFill="1" applyBorder="1" applyAlignment="1" applyProtection="1">
      <alignment horizontal="center" vertical="center"/>
      <protection hidden="1"/>
    </xf>
    <xf numFmtId="0" fontId="29" fillId="0" borderId="25" xfId="0" applyFont="1" applyBorder="1" applyAlignment="1">
      <alignment vertical="center" wrapText="1"/>
    </xf>
    <xf numFmtId="0" fontId="29" fillId="0" borderId="13" xfId="0" applyFont="1" applyBorder="1" applyAlignment="1">
      <alignment horizontal="center" vertical="center" wrapText="1"/>
    </xf>
    <xf numFmtId="0" fontId="18" fillId="5" borderId="31" xfId="4" applyNumberFormat="1" applyFont="1" applyFill="1" applyBorder="1" applyAlignment="1" applyProtection="1">
      <alignment horizontal="center" vertical="center"/>
      <protection hidden="1"/>
    </xf>
    <xf numFmtId="0" fontId="18" fillId="5" borderId="17" xfId="4" applyNumberFormat="1" applyFont="1" applyFill="1" applyBorder="1" applyAlignment="1" applyProtection="1">
      <alignment horizontal="center" vertical="center"/>
      <protection hidden="1"/>
    </xf>
    <xf numFmtId="0" fontId="18" fillId="5" borderId="16" xfId="4" applyNumberFormat="1" applyFont="1" applyFill="1" applyBorder="1" applyAlignment="1" applyProtection="1">
      <alignment horizontal="center" vertical="center"/>
      <protection hidden="1"/>
    </xf>
    <xf numFmtId="0" fontId="29" fillId="0" borderId="23" xfId="0" applyFont="1" applyBorder="1" applyAlignment="1">
      <alignment vertical="center" wrapText="1"/>
    </xf>
    <xf numFmtId="0" fontId="30" fillId="0" borderId="13" xfId="0" applyFont="1" applyBorder="1" applyAlignment="1">
      <alignment horizontal="center" vertical="center" wrapText="1"/>
    </xf>
    <xf numFmtId="0" fontId="28" fillId="6" borderId="17" xfId="0" applyFont="1" applyFill="1" applyBorder="1" applyAlignment="1">
      <alignment wrapText="1"/>
    </xf>
    <xf numFmtId="0" fontId="8" fillId="5" borderId="17" xfId="4" applyNumberFormat="1" applyFont="1" applyFill="1" applyBorder="1" applyAlignment="1" applyProtection="1">
      <alignment horizontal="center" vertical="center"/>
      <protection locked="0" hidden="1"/>
    </xf>
    <xf numFmtId="0" fontId="29" fillId="0" borderId="23" xfId="0" applyFont="1" applyBorder="1" applyAlignment="1">
      <alignment horizontal="justify" vertical="center" wrapText="1"/>
    </xf>
    <xf numFmtId="0" fontId="29" fillId="0" borderId="21" xfId="0" applyFont="1" applyBorder="1" applyAlignment="1">
      <alignment vertical="center" wrapText="1"/>
    </xf>
    <xf numFmtId="0" fontId="29" fillId="0" borderId="41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 wrapText="1"/>
    </xf>
    <xf numFmtId="1" fontId="30" fillId="0" borderId="12" xfId="0" applyNumberFormat="1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7" fillId="3" borderId="41" xfId="4" applyNumberFormat="1" applyFont="1" applyFill="1" applyBorder="1" applyAlignment="1" applyProtection="1">
      <alignment horizontal="center" vertical="center"/>
      <protection locked="0" hidden="1"/>
    </xf>
    <xf numFmtId="0" fontId="7" fillId="3" borderId="39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2" xfId="4" applyNumberFormat="1" applyFont="1" applyFill="1" applyBorder="1" applyAlignment="1" applyProtection="1">
      <alignment horizontal="center" vertical="center"/>
      <protection locked="0" hidden="1"/>
    </xf>
    <xf numFmtId="0" fontId="8" fillId="5" borderId="31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8" xfId="4" applyNumberFormat="1" applyFont="1" applyFill="1" applyBorder="1" applyAlignment="1" applyProtection="1">
      <alignment horizontal="center" vertical="center" wrapText="1"/>
      <protection locked="0" hidden="1"/>
    </xf>
    <xf numFmtId="0" fontId="8" fillId="6" borderId="18" xfId="4" applyFont="1" applyFill="1" applyBorder="1" applyAlignment="1" applyProtection="1">
      <alignment horizontal="center" vertical="center"/>
      <protection locked="0" hidden="1"/>
    </xf>
    <xf numFmtId="0" fontId="8" fillId="5" borderId="5" xfId="4" applyFont="1" applyFill="1" applyBorder="1" applyAlignment="1" applyProtection="1">
      <alignment horizontal="center" vertical="center"/>
      <protection locked="0" hidden="1"/>
    </xf>
    <xf numFmtId="0" fontId="8" fillId="5" borderId="9" xfId="4" applyFont="1" applyFill="1" applyBorder="1" applyAlignment="1" applyProtection="1">
      <alignment horizontal="left" vertical="center" wrapText="1"/>
      <protection locked="0" hidden="1"/>
    </xf>
    <xf numFmtId="0" fontId="8" fillId="5" borderId="7" xfId="4" applyFont="1" applyFill="1" applyBorder="1" applyAlignment="1" applyProtection="1">
      <alignment horizontal="center" vertical="center"/>
      <protection locked="0" hidden="1"/>
    </xf>
    <xf numFmtId="0" fontId="8" fillId="5" borderId="6" xfId="4" applyFont="1" applyFill="1" applyBorder="1" applyAlignment="1" applyProtection="1">
      <alignment horizontal="center" vertical="center"/>
      <protection locked="0" hidden="1"/>
    </xf>
    <xf numFmtId="0" fontId="8" fillId="5" borderId="9" xfId="4" applyFont="1" applyFill="1" applyBorder="1" applyAlignment="1" applyProtection="1">
      <alignment horizontal="center" vertical="center"/>
      <protection locked="0" hidden="1"/>
    </xf>
    <xf numFmtId="0" fontId="9" fillId="0" borderId="0" xfId="0" applyFont="1" applyBorder="1" applyAlignment="1" applyProtection="1">
      <alignment vertical="center"/>
      <protection locked="0" hidden="1"/>
    </xf>
    <xf numFmtId="0" fontId="7" fillId="3" borderId="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1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" xfId="4" applyNumberFormat="1" applyFont="1" applyFill="1" applyBorder="1" applyAlignment="1" applyProtection="1">
      <alignment horizontal="center" vertical="center"/>
      <protection locked="0" hidden="1"/>
    </xf>
    <xf numFmtId="0" fontId="7" fillId="3" borderId="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1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" xfId="4" applyNumberFormat="1" applyFont="1" applyFill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vertical="center"/>
      <protection locked="0" hidden="1"/>
    </xf>
    <xf numFmtId="0" fontId="30" fillId="0" borderId="12" xfId="4" applyNumberFormat="1" applyFont="1" applyFill="1" applyBorder="1" applyAlignment="1" applyProtection="1">
      <alignment horizontal="center" vertical="center"/>
      <protection hidden="1"/>
    </xf>
    <xf numFmtId="0" fontId="7" fillId="3" borderId="43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5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46" xfId="4" applyNumberFormat="1" applyFont="1" applyFill="1" applyBorder="1" applyAlignment="1" applyProtection="1">
      <alignment horizontal="center" vertical="center"/>
      <protection hidden="1"/>
    </xf>
    <xf numFmtId="1" fontId="30" fillId="0" borderId="46" xfId="0" applyNumberFormat="1" applyFont="1" applyFill="1" applyBorder="1" applyAlignment="1">
      <alignment horizontal="center" vertical="center" wrapText="1"/>
    </xf>
    <xf numFmtId="0" fontId="7" fillId="3" borderId="4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4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10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32" xfId="4" applyNumberFormat="1" applyFont="1" applyFill="1" applyBorder="1" applyAlignment="1" applyProtection="1">
      <alignment horizontal="left" vertical="center" wrapText="1"/>
      <protection locked="0" hidden="1"/>
    </xf>
    <xf numFmtId="49" fontId="30" fillId="0" borderId="10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19" xfId="0" applyNumberFormat="1" applyFont="1" applyFill="1" applyBorder="1" applyAlignment="1">
      <alignment horizontal="center" vertical="center" wrapText="1"/>
    </xf>
    <xf numFmtId="0" fontId="18" fillId="0" borderId="40" xfId="4" applyNumberFormat="1" applyFont="1" applyFill="1" applyBorder="1" applyAlignment="1" applyProtection="1">
      <alignment horizontal="center" vertical="center"/>
      <protection hidden="1"/>
    </xf>
    <xf numFmtId="1" fontId="30" fillId="0" borderId="18" xfId="0" applyNumberFormat="1" applyFont="1" applyFill="1" applyBorder="1" applyAlignment="1">
      <alignment horizontal="center" vertical="center" wrapText="1"/>
    </xf>
    <xf numFmtId="0" fontId="30" fillId="0" borderId="18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32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3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2" xfId="4" applyNumberFormat="1" applyFont="1" applyFill="1" applyBorder="1" applyAlignment="1" applyProtection="1">
      <alignment horizontal="left" vertical="center" wrapText="1"/>
      <protection locked="0" hidden="1"/>
    </xf>
    <xf numFmtId="49" fontId="30" fillId="0" borderId="3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4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1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2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4" xfId="0" applyNumberFormat="1" applyFont="1" applyFill="1" applyBorder="1" applyAlignment="1">
      <alignment horizontal="center" vertical="center" wrapText="1"/>
    </xf>
    <xf numFmtId="0" fontId="30" fillId="0" borderId="5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9" xfId="4" applyNumberFormat="1" applyFont="1" applyFill="1" applyBorder="1" applyAlignment="1" applyProtection="1">
      <alignment horizontal="left" vertical="center" wrapText="1"/>
      <protection locked="0" hidden="1"/>
    </xf>
    <xf numFmtId="49" fontId="30" fillId="0" borderId="5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7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6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9" xfId="4" applyNumberFormat="1" applyFont="1" applyFill="1" applyBorder="1" applyAlignment="1" applyProtection="1">
      <alignment horizontal="center" vertical="center"/>
      <protection locked="0" hidden="1"/>
    </xf>
    <xf numFmtId="0" fontId="5" fillId="0" borderId="3" xfId="4" applyNumberFormat="1" applyFont="1" applyFill="1" applyBorder="1" applyAlignment="1" applyProtection="1">
      <alignment horizontal="center" vertical="center"/>
      <protection locked="0" hidden="1"/>
    </xf>
    <xf numFmtId="0" fontId="5" fillId="0" borderId="1" xfId="4" applyNumberFormat="1" applyFont="1" applyFill="1" applyBorder="1" applyAlignment="1" applyProtection="1">
      <alignment horizontal="center" vertical="center"/>
      <protection locked="0" hidden="1"/>
    </xf>
    <xf numFmtId="0" fontId="5" fillId="0" borderId="4" xfId="4" applyNumberFormat="1" applyFont="1" applyFill="1" applyBorder="1" applyAlignment="1" applyProtection="1">
      <alignment horizontal="center" vertical="center"/>
      <protection locked="0" hidden="1"/>
    </xf>
    <xf numFmtId="0" fontId="18" fillId="0" borderId="27" xfId="4" applyNumberFormat="1" applyFont="1" applyFill="1" applyBorder="1" applyAlignment="1" applyProtection="1">
      <alignment horizontal="center" vertical="center"/>
      <protection hidden="1"/>
    </xf>
    <xf numFmtId="0" fontId="18" fillId="0" borderId="28" xfId="4" applyNumberFormat="1" applyFont="1" applyFill="1" applyBorder="1" applyAlignment="1" applyProtection="1">
      <alignment horizontal="center" vertical="center"/>
      <protection hidden="1"/>
    </xf>
    <xf numFmtId="0" fontId="18" fillId="0" borderId="29" xfId="4" applyNumberFormat="1" applyFont="1" applyFill="1" applyBorder="1" applyAlignment="1" applyProtection="1">
      <alignment horizontal="center" vertical="center"/>
      <protection hidden="1"/>
    </xf>
    <xf numFmtId="0" fontId="18" fillId="0" borderId="11" xfId="4" applyNumberFormat="1" applyFont="1" applyFill="1" applyBorder="1" applyAlignment="1" applyProtection="1">
      <alignment horizontal="center" vertical="center"/>
      <protection hidden="1"/>
    </xf>
    <xf numFmtId="0" fontId="18" fillId="0" borderId="15" xfId="4" applyNumberFormat="1" applyFont="1" applyFill="1" applyBorder="1" applyAlignment="1" applyProtection="1">
      <alignment horizontal="center" vertical="center"/>
      <protection hidden="1"/>
    </xf>
    <xf numFmtId="0" fontId="18" fillId="0" borderId="16" xfId="4" applyNumberFormat="1" applyFont="1" applyFill="1" applyBorder="1" applyAlignment="1" applyProtection="1">
      <alignment horizontal="center" vertical="center"/>
      <protection hidden="1"/>
    </xf>
    <xf numFmtId="0" fontId="8" fillId="0" borderId="11" xfId="4" applyNumberFormat="1" applyFont="1" applyFill="1" applyBorder="1" applyAlignment="1" applyProtection="1">
      <alignment horizontal="center" vertical="center"/>
      <protection hidden="1"/>
    </xf>
    <xf numFmtId="0" fontId="8" fillId="0" borderId="15" xfId="4" applyNumberFormat="1" applyFont="1" applyFill="1" applyBorder="1" applyAlignment="1" applyProtection="1">
      <alignment horizontal="center" vertical="center"/>
      <protection hidden="1"/>
    </xf>
    <xf numFmtId="0" fontId="8" fillId="0" borderId="16" xfId="4" applyNumberFormat="1" applyFont="1" applyFill="1" applyBorder="1" applyAlignment="1" applyProtection="1">
      <alignment horizontal="center" vertical="center"/>
      <protection hidden="1"/>
    </xf>
    <xf numFmtId="0" fontId="7" fillId="0" borderId="23" xfId="4" applyNumberFormat="1" applyFont="1" applyFill="1" applyBorder="1" applyAlignment="1" applyProtection="1">
      <alignment horizontal="center" vertical="center"/>
      <protection locked="0" hidden="1"/>
    </xf>
    <xf numFmtId="0" fontId="7" fillId="0" borderId="13" xfId="4" applyNumberFormat="1" applyFont="1" applyFill="1" applyBorder="1" applyAlignment="1" applyProtection="1">
      <alignment horizontal="center" vertical="center"/>
      <protection locked="0" hidden="1"/>
    </xf>
    <xf numFmtId="0" fontId="7" fillId="0" borderId="24" xfId="4" applyNumberFormat="1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 applyAlignment="1" applyProtection="1">
      <alignment vertical="center"/>
      <protection locked="0" hidden="1"/>
    </xf>
    <xf numFmtId="0" fontId="17" fillId="0" borderId="1" xfId="0" applyFont="1" applyFill="1" applyBorder="1" applyAlignment="1" applyProtection="1">
      <alignment vertical="center"/>
      <protection locked="0" hidden="1"/>
    </xf>
    <xf numFmtId="0" fontId="7" fillId="0" borderId="5" xfId="4" applyNumberFormat="1" applyFont="1" applyFill="1" applyBorder="1" applyAlignment="1" applyProtection="1">
      <alignment horizontal="center" vertical="center"/>
      <protection locked="0" hidden="1"/>
    </xf>
    <xf numFmtId="0" fontId="7" fillId="0" borderId="6" xfId="4" applyNumberFormat="1" applyFont="1" applyFill="1" applyBorder="1" applyAlignment="1" applyProtection="1">
      <alignment horizontal="center" vertical="center"/>
      <protection locked="0" hidden="1"/>
    </xf>
    <xf numFmtId="0" fontId="7" fillId="0" borderId="7" xfId="4" applyNumberFormat="1" applyFont="1" applyFill="1" applyBorder="1" applyAlignment="1" applyProtection="1">
      <alignment horizontal="center" vertical="center"/>
      <protection locked="0" hidden="1"/>
    </xf>
    <xf numFmtId="0" fontId="8" fillId="0" borderId="27" xfId="4" applyNumberFormat="1" applyFont="1" applyFill="1" applyBorder="1" applyAlignment="1" applyProtection="1">
      <alignment horizontal="center" vertical="center"/>
      <protection hidden="1"/>
    </xf>
    <xf numFmtId="0" fontId="8" fillId="0" borderId="28" xfId="4" applyNumberFormat="1" applyFont="1" applyFill="1" applyBorder="1" applyAlignment="1" applyProtection="1">
      <alignment horizontal="center" vertical="center"/>
      <protection hidden="1"/>
    </xf>
    <xf numFmtId="0" fontId="8" fillId="0" borderId="29" xfId="4" applyNumberFormat="1" applyFont="1" applyFill="1" applyBorder="1" applyAlignment="1" applyProtection="1">
      <alignment horizontal="center" vertical="center"/>
      <protection hidden="1"/>
    </xf>
    <xf numFmtId="0" fontId="8" fillId="0" borderId="11" xfId="4" applyNumberFormat="1" applyFont="1" applyFill="1" applyBorder="1" applyAlignment="1" applyProtection="1">
      <alignment horizontal="center" vertical="center"/>
      <protection locked="0" hidden="1"/>
    </xf>
    <xf numFmtId="0" fontId="8" fillId="0" borderId="15" xfId="4" applyNumberFormat="1" applyFont="1" applyFill="1" applyBorder="1" applyAlignment="1" applyProtection="1">
      <alignment horizontal="center" vertical="center"/>
      <protection locked="0" hidden="1"/>
    </xf>
    <xf numFmtId="0" fontId="8" fillId="0" borderId="16" xfId="4" applyNumberFormat="1" applyFont="1" applyFill="1" applyBorder="1" applyAlignment="1" applyProtection="1">
      <alignment horizontal="center" vertical="center"/>
      <protection locked="0" hidden="1"/>
    </xf>
    <xf numFmtId="0" fontId="7" fillId="0" borderId="21" xfId="4" applyNumberFormat="1" applyFont="1" applyFill="1" applyBorder="1" applyAlignment="1" applyProtection="1">
      <alignment horizontal="center" vertical="center"/>
      <protection locked="0" hidden="1"/>
    </xf>
    <xf numFmtId="0" fontId="7" fillId="0" borderId="12" xfId="4" applyNumberFormat="1" applyFont="1" applyFill="1" applyBorder="1" applyAlignment="1" applyProtection="1">
      <alignment horizontal="center" vertical="center"/>
      <protection locked="0" hidden="1"/>
    </xf>
    <xf numFmtId="0" fontId="7" fillId="0" borderId="22" xfId="4" applyNumberFormat="1" applyFont="1" applyFill="1" applyBorder="1" applyAlignment="1" applyProtection="1">
      <alignment horizontal="center" vertical="center"/>
      <protection locked="0" hidden="1"/>
    </xf>
    <xf numFmtId="0" fontId="7" fillId="0" borderId="43" xfId="4" applyNumberFormat="1" applyFont="1" applyFill="1" applyBorder="1" applyAlignment="1" applyProtection="1">
      <alignment horizontal="center" vertical="center"/>
      <protection locked="0" hidden="1"/>
    </xf>
    <xf numFmtId="0" fontId="7" fillId="0" borderId="46" xfId="4" applyNumberFormat="1" applyFont="1" applyFill="1" applyBorder="1" applyAlignment="1" applyProtection="1">
      <alignment horizontal="center" vertical="center"/>
      <protection locked="0" hidden="1"/>
    </xf>
    <xf numFmtId="0" fontId="7" fillId="0" borderId="45" xfId="4" applyNumberFormat="1" applyFont="1" applyFill="1" applyBorder="1" applyAlignment="1" applyProtection="1">
      <alignment horizontal="center" vertical="center"/>
      <protection locked="0" hidden="1"/>
    </xf>
    <xf numFmtId="0" fontId="10" fillId="0" borderId="0" xfId="0" applyNumberFormat="1" applyFont="1" applyFill="1" applyBorder="1" applyProtection="1">
      <protection locked="0" hidden="1"/>
    </xf>
    <xf numFmtId="0" fontId="17" fillId="0" borderId="0" xfId="0" applyNumberFormat="1" applyFont="1" applyFill="1" applyBorder="1" applyProtection="1">
      <protection locked="0" hidden="1"/>
    </xf>
    <xf numFmtId="0" fontId="0" fillId="0" borderId="0" xfId="0" applyNumberFormat="1" applyFill="1" applyBorder="1" applyProtection="1">
      <protection locked="0" hidden="1"/>
    </xf>
    <xf numFmtId="0" fontId="0" fillId="0" borderId="1" xfId="0" applyBorder="1" applyAlignment="1">
      <alignment horizontal="center" vertical="center" textRotation="90" wrapText="1"/>
    </xf>
    <xf numFmtId="0" fontId="25" fillId="0" borderId="4" xfId="5" applyNumberFormat="1" applyFont="1" applyFill="1" applyBorder="1" applyAlignment="1" applyProtection="1">
      <alignment vertical="top" wrapText="1"/>
    </xf>
    <xf numFmtId="0" fontId="25" fillId="0" borderId="4" xfId="5" applyNumberFormat="1" applyFont="1" applyFill="1" applyBorder="1" applyAlignment="1" applyProtection="1">
      <alignment horizontal="left" vertical="center" wrapText="1"/>
    </xf>
    <xf numFmtId="0" fontId="25" fillId="0" borderId="1" xfId="5" applyNumberFormat="1" applyFont="1" applyFill="1" applyBorder="1" applyAlignment="1" applyProtection="1">
      <alignment horizontal="left" vertical="top" wrapText="1"/>
    </xf>
    <xf numFmtId="0" fontId="1" fillId="0" borderId="0" xfId="8"/>
    <xf numFmtId="0" fontId="1" fillId="0" borderId="0" xfId="8"/>
    <xf numFmtId="0" fontId="25" fillId="0" borderId="4" xfId="8" applyNumberFormat="1" applyFont="1" applyFill="1" applyBorder="1" applyAlignment="1" applyProtection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horizontal="left" vertical="center" wrapText="1"/>
    </xf>
    <xf numFmtId="0" fontId="12" fillId="0" borderId="26" xfId="4" applyNumberFormat="1" applyFont="1" applyFill="1" applyBorder="1" applyAlignment="1" applyProtection="1">
      <alignment horizontal="center" vertical="center"/>
      <protection hidden="1"/>
    </xf>
    <xf numFmtId="0" fontId="10" fillId="0" borderId="1" xfId="4" applyNumberFormat="1" applyFont="1" applyFill="1" applyBorder="1" applyAlignment="1" applyProtection="1">
      <alignment horizontal="center" vertical="center"/>
      <protection hidden="1"/>
    </xf>
    <xf numFmtId="1" fontId="10" fillId="0" borderId="1" xfId="0" applyNumberFormat="1" applyFont="1" applyFill="1" applyBorder="1" applyAlignment="1">
      <alignment horizontal="center" vertical="center" wrapText="1"/>
    </xf>
    <xf numFmtId="0" fontId="25" fillId="4" borderId="0" xfId="0" applyNumberFormat="1" applyFont="1" applyFill="1" applyBorder="1" applyAlignment="1" applyProtection="1">
      <alignment vertical="top" wrapText="1"/>
      <protection locked="0"/>
    </xf>
    <xf numFmtId="0" fontId="25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textRotation="90" wrapText="1"/>
    </xf>
    <xf numFmtId="0" fontId="1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textRotation="90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textRotation="90" wrapText="1"/>
    </xf>
    <xf numFmtId="0" fontId="36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5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5" fillId="3" borderId="1" xfId="4" applyNumberFormat="1" applyFont="1" applyFill="1" applyBorder="1" applyAlignment="1" applyProtection="1">
      <alignment horizontal="center" vertical="center"/>
      <protection locked="0" hidden="1"/>
    </xf>
    <xf numFmtId="0" fontId="5" fillId="3" borderId="4" xfId="4" applyNumberFormat="1" applyFont="1" applyFill="1" applyBorder="1" applyAlignment="1" applyProtection="1">
      <alignment horizontal="center" vertical="center"/>
      <protection locked="0" hidden="1"/>
    </xf>
    <xf numFmtId="0" fontId="33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33" fillId="3" borderId="1" xfId="4" applyNumberFormat="1" applyFont="1" applyFill="1" applyBorder="1" applyAlignment="1" applyProtection="1">
      <alignment horizontal="center" vertical="center"/>
      <protection locked="0" hidden="1"/>
    </xf>
    <xf numFmtId="0" fontId="33" fillId="3" borderId="4" xfId="4" applyNumberFormat="1" applyFont="1" applyFill="1" applyBorder="1" applyAlignment="1" applyProtection="1">
      <alignment horizontal="center" vertical="center"/>
      <protection locked="0" hidden="1"/>
    </xf>
    <xf numFmtId="0" fontId="5" fillId="3" borderId="26" xfId="4" applyNumberFormat="1" applyFont="1" applyFill="1" applyBorder="1" applyAlignment="1" applyProtection="1">
      <alignment horizontal="center" vertical="center" textRotation="90"/>
      <protection locked="0" hidden="1"/>
    </xf>
    <xf numFmtId="0" fontId="5" fillId="3" borderId="1" xfId="4" applyNumberFormat="1" applyFont="1" applyFill="1" applyBorder="1" applyAlignment="1" applyProtection="1">
      <alignment horizontal="center" vertical="center" textRotation="90"/>
      <protection locked="0" hidden="1"/>
    </xf>
    <xf numFmtId="0" fontId="5" fillId="3" borderId="1" xfId="4" applyNumberFormat="1" applyFont="1" applyFill="1" applyBorder="1" applyAlignment="1" applyProtection="1">
      <alignment horizontal="center" vertical="center" textRotation="90" wrapText="1"/>
      <protection locked="0" hidden="1"/>
    </xf>
    <xf numFmtId="0" fontId="7" fillId="3" borderId="26" xfId="4" applyNumberFormat="1" applyFont="1" applyFill="1" applyBorder="1" applyAlignment="1" applyProtection="1">
      <alignment horizontal="center" vertical="center"/>
      <protection locked="0" hidden="1"/>
    </xf>
    <xf numFmtId="0" fontId="7" fillId="3" borderId="1" xfId="4" applyNumberFormat="1" applyFont="1" applyFill="1" applyBorder="1" applyAlignment="1" applyProtection="1">
      <alignment horizontal="center" vertical="center"/>
      <protection locked="0" hidden="1"/>
    </xf>
    <xf numFmtId="0" fontId="7" fillId="3" borderId="4" xfId="4" applyNumberFormat="1" applyFont="1" applyFill="1" applyBorder="1" applyAlignment="1" applyProtection="1">
      <alignment horizontal="center" vertical="center"/>
      <protection locked="0" hidden="1"/>
    </xf>
    <xf numFmtId="0" fontId="7" fillId="6" borderId="35" xfId="4" applyNumberFormat="1" applyFont="1" applyFill="1" applyBorder="1" applyAlignment="1" applyProtection="1">
      <alignment horizontal="center" vertical="center"/>
      <protection locked="0" hidden="1"/>
    </xf>
    <xf numFmtId="0" fontId="7" fillId="6" borderId="6" xfId="4" applyNumberFormat="1" applyFont="1" applyFill="1" applyBorder="1" applyAlignment="1" applyProtection="1">
      <alignment horizontal="center" vertical="center"/>
      <protection locked="0" hidden="1"/>
    </xf>
    <xf numFmtId="0" fontId="7" fillId="6" borderId="7" xfId="4" applyNumberFormat="1" applyFont="1" applyFill="1" applyBorder="1" applyAlignment="1" applyProtection="1">
      <alignment horizontal="center" vertical="center"/>
      <protection locked="0" hidden="1"/>
    </xf>
    <xf numFmtId="0" fontId="5" fillId="3" borderId="4" xfId="4" applyNumberFormat="1" applyFont="1" applyFill="1" applyBorder="1" applyAlignment="1" applyProtection="1">
      <alignment horizontal="center" vertical="center" textRotation="90" wrapText="1"/>
      <protection locked="0" hidden="1"/>
    </xf>
    <xf numFmtId="49" fontId="30" fillId="0" borderId="26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1" xfId="4" applyNumberFormat="1" applyFont="1" applyFill="1" applyBorder="1" applyAlignment="1" applyProtection="1">
      <alignment horizontal="center" vertical="center"/>
      <protection locked="0" hidden="1"/>
    </xf>
    <xf numFmtId="49" fontId="30" fillId="0" borderId="4" xfId="4" applyNumberFormat="1" applyFont="1" applyFill="1" applyBorder="1" applyAlignment="1" applyProtection="1">
      <alignment horizontal="center" vertical="center"/>
      <protection locked="0" hidden="1"/>
    </xf>
    <xf numFmtId="0" fontId="33" fillId="0" borderId="3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7" fillId="3" borderId="3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" xfId="0" applyFont="1" applyBorder="1" applyProtection="1">
      <protection locked="0" hidden="1"/>
    </xf>
    <xf numFmtId="0" fontId="0" fillId="0" borderId="4" xfId="0" applyFont="1" applyBorder="1" applyProtection="1">
      <protection locked="0" hidden="1"/>
    </xf>
    <xf numFmtId="0" fontId="7" fillId="6" borderId="1" xfId="4" applyNumberFormat="1" applyFont="1" applyFill="1" applyBorder="1" applyAlignment="1" applyProtection="1">
      <alignment horizontal="center" vertical="center"/>
      <protection locked="0" hidden="1"/>
    </xf>
    <xf numFmtId="0" fontId="0" fillId="0" borderId="6" xfId="0" applyFont="1" applyBorder="1" applyProtection="1">
      <protection locked="0" hidden="1"/>
    </xf>
    <xf numFmtId="0" fontId="0" fillId="0" borderId="7" xfId="0" applyFont="1" applyBorder="1" applyProtection="1">
      <protection locked="0" hidden="1"/>
    </xf>
    <xf numFmtId="0" fontId="30" fillId="0" borderId="21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12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22" xfId="4" applyNumberFormat="1" applyFont="1" applyFill="1" applyBorder="1" applyAlignment="1" applyProtection="1">
      <alignment horizontal="center" vertical="center"/>
      <protection locked="0" hidden="1"/>
    </xf>
    <xf numFmtId="0" fontId="7" fillId="3" borderId="23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3" xfId="0" applyFont="1" applyBorder="1" applyProtection="1">
      <protection locked="0" hidden="1"/>
    </xf>
    <xf numFmtId="0" fontId="0" fillId="0" borderId="24" xfId="0" applyFont="1" applyBorder="1" applyProtection="1">
      <protection locked="0" hidden="1"/>
    </xf>
    <xf numFmtId="0" fontId="5" fillId="0" borderId="1" xfId="4" applyNumberFormat="1" applyFont="1" applyFill="1" applyBorder="1" applyAlignment="1" applyProtection="1">
      <alignment horizontal="center" vertical="center" textRotation="90"/>
      <protection locked="0" hidden="1"/>
    </xf>
    <xf numFmtId="0" fontId="5" fillId="0" borderId="1" xfId="4" applyNumberFormat="1" applyFont="1" applyFill="1" applyBorder="1" applyAlignment="1" applyProtection="1">
      <alignment horizontal="center" vertical="center" textRotation="90" wrapText="1"/>
      <protection locked="0" hidden="1"/>
    </xf>
    <xf numFmtId="0" fontId="5" fillId="0" borderId="3" xfId="4" applyNumberFormat="1" applyFont="1" applyFill="1" applyBorder="1" applyAlignment="1" applyProtection="1">
      <alignment horizontal="center" vertical="center" textRotation="90"/>
      <protection locked="0" hidden="1"/>
    </xf>
    <xf numFmtId="0" fontId="0" fillId="0" borderId="3" xfId="0" applyFont="1" applyFill="1" applyBorder="1" applyProtection="1">
      <protection locked="0" hidden="1"/>
    </xf>
    <xf numFmtId="0" fontId="5" fillId="0" borderId="4" xfId="4" applyNumberFormat="1" applyFont="1" applyFill="1" applyBorder="1" applyAlignment="1" applyProtection="1">
      <alignment horizontal="center" vertical="center" textRotation="90" wrapText="1"/>
      <protection locked="0" hidden="1"/>
    </xf>
    <xf numFmtId="0" fontId="5" fillId="3" borderId="11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5" xfId="0" applyFont="1" applyBorder="1" applyProtection="1">
      <protection locked="0" hidden="1"/>
    </xf>
    <xf numFmtId="0" fontId="0" fillId="0" borderId="16" xfId="0" applyFont="1" applyBorder="1" applyProtection="1">
      <protection locked="0" hidden="1"/>
    </xf>
    <xf numFmtId="0" fontId="0" fillId="0" borderId="18" xfId="0" applyFont="1" applyBorder="1" applyProtection="1">
      <protection locked="0" hidden="1"/>
    </xf>
    <xf numFmtId="0" fontId="0" fillId="0" borderId="19" xfId="0" applyFont="1" applyBorder="1" applyProtection="1">
      <protection locked="0" hidden="1"/>
    </xf>
    <xf numFmtId="0" fontId="33" fillId="3" borderId="3" xfId="4" applyNumberFormat="1" applyFont="1" applyFill="1" applyBorder="1" applyAlignment="1" applyProtection="1">
      <alignment horizontal="center" vertical="center"/>
      <protection locked="0" hidden="1"/>
    </xf>
    <xf numFmtId="0" fontId="5" fillId="3" borderId="3" xfId="4" applyNumberFormat="1" applyFont="1" applyFill="1" applyBorder="1" applyAlignment="1" applyProtection="1">
      <alignment horizontal="center" vertical="center" textRotation="90"/>
      <protection locked="0" hidden="1"/>
    </xf>
    <xf numFmtId="0" fontId="0" fillId="0" borderId="3" xfId="0" applyFont="1" applyBorder="1" applyProtection="1">
      <protection locked="0" hidden="1"/>
    </xf>
    <xf numFmtId="0" fontId="7" fillId="0" borderId="5" xfId="4" applyNumberFormat="1" applyFont="1" applyFill="1" applyBorder="1" applyAlignment="1" applyProtection="1">
      <alignment horizontal="center" vertical="center"/>
      <protection locked="0" hidden="1"/>
    </xf>
    <xf numFmtId="0" fontId="0" fillId="0" borderId="6" xfId="0" applyFont="1" applyFill="1" applyBorder="1" applyProtection="1">
      <protection locked="0" hidden="1"/>
    </xf>
    <xf numFmtId="0" fontId="0" fillId="0" borderId="9" xfId="0" applyFont="1" applyFill="1" applyBorder="1" applyProtection="1">
      <protection locked="0" hidden="1"/>
    </xf>
    <xf numFmtId="0" fontId="7" fillId="0" borderId="3" xfId="4" applyNumberFormat="1" applyFont="1" applyFill="1" applyBorder="1" applyAlignment="1" applyProtection="1">
      <alignment horizontal="center" vertical="center"/>
      <protection locked="0" hidden="1"/>
    </xf>
    <xf numFmtId="0" fontId="7" fillId="0" borderId="23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3" xfId="0" applyFont="1" applyFill="1" applyBorder="1" applyProtection="1">
      <protection locked="0" hidden="1"/>
    </xf>
    <xf numFmtId="0" fontId="0" fillId="0" borderId="24" xfId="0" applyFont="1" applyFill="1" applyBorder="1" applyProtection="1">
      <protection locked="0" hidden="1"/>
    </xf>
    <xf numFmtId="0" fontId="0" fillId="0" borderId="7" xfId="0" applyFont="1" applyFill="1" applyBorder="1" applyProtection="1">
      <protection locked="0" hidden="1"/>
    </xf>
    <xf numFmtId="0" fontId="8" fillId="5" borderId="10" xfId="4" applyNumberFormat="1" applyFont="1" applyFill="1" applyBorder="1" applyAlignment="1" applyProtection="1">
      <alignment horizontal="center" vertical="center" wrapText="1"/>
      <protection locked="0" hidden="1"/>
    </xf>
    <xf numFmtId="0" fontId="8" fillId="5" borderId="18" xfId="4" applyNumberFormat="1" applyFont="1" applyFill="1" applyBorder="1" applyAlignment="1" applyProtection="1">
      <alignment horizontal="center" vertical="center" wrapText="1"/>
      <protection locked="0" hidden="1"/>
    </xf>
    <xf numFmtId="0" fontId="8" fillId="5" borderId="19" xfId="4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10" xfId="4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18" xfId="4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19" xfId="4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3" xfId="4" applyNumberFormat="1" applyFont="1" applyFill="1" applyBorder="1" applyAlignment="1" applyProtection="1">
      <alignment horizontal="center" vertical="center"/>
      <protection locked="0" hidden="1"/>
    </xf>
    <xf numFmtId="0" fontId="8" fillId="0" borderId="1" xfId="4" applyNumberFormat="1" applyFont="1" applyFill="1" applyBorder="1" applyAlignment="1" applyProtection="1">
      <alignment horizontal="center" vertical="center"/>
      <protection locked="0" hidden="1"/>
    </xf>
    <xf numFmtId="0" fontId="8" fillId="0" borderId="4" xfId="4" applyNumberFormat="1" applyFont="1" applyFill="1" applyBorder="1" applyAlignment="1" applyProtection="1">
      <alignment horizontal="center" vertical="center"/>
      <protection locked="0" hidden="1"/>
    </xf>
    <xf numFmtId="0" fontId="5" fillId="3" borderId="28" xfId="4" applyNumberFormat="1" applyFont="1" applyFill="1" applyBorder="1" applyAlignment="1" applyProtection="1">
      <alignment horizontal="center" vertical="center"/>
      <protection locked="0" hidden="1"/>
    </xf>
    <xf numFmtId="0" fontId="0" fillId="0" borderId="28" xfId="0" applyFont="1" applyBorder="1" applyProtection="1">
      <protection locked="0" hidden="1"/>
    </xf>
    <xf numFmtId="0" fontId="5" fillId="0" borderId="11" xfId="4" applyNumberFormat="1" applyFont="1" applyFill="1" applyBorder="1" applyAlignment="1" applyProtection="1">
      <alignment horizontal="center" vertical="center"/>
      <protection locked="0" hidden="1"/>
    </xf>
    <xf numFmtId="0" fontId="0" fillId="0" borderId="15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3" borderId="1" xfId="4" applyFont="1" applyFill="1" applyBorder="1" applyAlignment="1" applyProtection="1">
      <alignment horizontal="center" vertical="center" textRotation="90"/>
      <protection locked="0" hidden="1"/>
    </xf>
    <xf numFmtId="0" fontId="5" fillId="3" borderId="1" xfId="4" applyFont="1" applyFill="1" applyBorder="1" applyAlignment="1" applyProtection="1">
      <alignment horizontal="center" vertical="center" textRotation="90" wrapText="1"/>
      <protection locked="0" hidden="1"/>
    </xf>
    <xf numFmtId="0" fontId="5" fillId="0" borderId="1" xfId="4" applyFont="1" applyFill="1" applyBorder="1" applyAlignment="1" applyProtection="1">
      <alignment horizontal="center" vertical="center" textRotation="90" wrapText="1"/>
      <protection locked="0" hidden="1"/>
    </xf>
    <xf numFmtId="0" fontId="6" fillId="0" borderId="11" xfId="4" applyNumberFormat="1" applyFont="1" applyFill="1" applyBorder="1" applyAlignment="1" applyProtection="1">
      <alignment horizontal="center" vertical="center"/>
      <protection locked="0" hidden="1"/>
    </xf>
    <xf numFmtId="0" fontId="31" fillId="0" borderId="21" xfId="4" applyFont="1" applyFill="1" applyBorder="1" applyAlignment="1" applyProtection="1">
      <alignment horizontal="center" vertical="center" wrapText="1"/>
      <protection locked="0" hidden="1"/>
    </xf>
    <xf numFmtId="0" fontId="31" fillId="0" borderId="41" xfId="4" applyFont="1" applyFill="1" applyBorder="1" applyAlignment="1" applyProtection="1">
      <alignment horizontal="center" vertical="center" wrapText="1"/>
      <protection locked="0" hidden="1"/>
    </xf>
    <xf numFmtId="0" fontId="5" fillId="3" borderId="26" xfId="4" applyFont="1" applyFill="1" applyBorder="1" applyAlignment="1" applyProtection="1">
      <alignment horizontal="center" vertical="center" textRotation="90" wrapText="1"/>
      <protection locked="0" hidden="1"/>
    </xf>
    <xf numFmtId="0" fontId="0" fillId="0" borderId="26" xfId="0" applyFont="1" applyBorder="1" applyProtection="1">
      <protection locked="0" hidden="1"/>
    </xf>
    <xf numFmtId="0" fontId="7" fillId="4" borderId="3" xfId="4" applyNumberFormat="1" applyFont="1" applyFill="1" applyBorder="1" applyAlignment="1" applyProtection="1">
      <alignment horizontal="center" vertical="center" wrapText="1"/>
      <protection locked="0" hidden="1"/>
    </xf>
    <xf numFmtId="0" fontId="5" fillId="4" borderId="26" xfId="4" applyFont="1" applyFill="1" applyBorder="1" applyAlignment="1" applyProtection="1">
      <alignment horizontal="center"/>
      <protection locked="0" hidden="1"/>
    </xf>
    <xf numFmtId="0" fontId="0" fillId="0" borderId="2" xfId="0" applyFont="1" applyBorder="1" applyProtection="1">
      <protection locked="0" hidden="1"/>
    </xf>
    <xf numFmtId="0" fontId="5" fillId="3" borderId="1" xfId="4" applyFont="1" applyFill="1" applyBorder="1" applyAlignment="1" applyProtection="1">
      <alignment horizontal="center" vertical="center" wrapText="1"/>
      <protection locked="0" hidden="1"/>
    </xf>
    <xf numFmtId="0" fontId="5" fillId="3" borderId="4" xfId="4" applyFont="1" applyFill="1" applyBorder="1" applyAlignment="1" applyProtection="1">
      <alignment horizontal="center" vertical="center" textRotation="90"/>
      <protection locked="0" hidden="1"/>
    </xf>
    <xf numFmtId="0" fontId="7" fillId="4" borderId="26" xfId="4" applyNumberFormat="1" applyFont="1" applyFill="1" applyBorder="1" applyAlignment="1" applyProtection="1">
      <alignment horizontal="center" vertical="center" wrapText="1"/>
      <protection locked="0" hidden="1"/>
    </xf>
    <xf numFmtId="0" fontId="7" fillId="3" borderId="5" xfId="4" applyNumberFormat="1" applyFont="1" applyFill="1" applyBorder="1" applyAlignment="1" applyProtection="1">
      <alignment horizontal="center" vertical="center"/>
      <protection locked="0" hidden="1"/>
    </xf>
    <xf numFmtId="0" fontId="34" fillId="3" borderId="42" xfId="4" applyNumberFormat="1" applyFont="1" applyFill="1" applyBorder="1" applyAlignment="1" applyProtection="1">
      <alignment horizontal="center" vertical="center"/>
      <protection locked="0" hidden="1"/>
    </xf>
    <xf numFmtId="0" fontId="35" fillId="0" borderId="13" xfId="0" applyFont="1" applyBorder="1" applyProtection="1">
      <protection locked="0" hidden="1"/>
    </xf>
    <xf numFmtId="0" fontId="7" fillId="0" borderId="33" xfId="5" applyFont="1" applyBorder="1" applyAlignment="1" applyProtection="1">
      <alignment horizontal="center" vertical="center"/>
      <protection locked="0" hidden="1"/>
    </xf>
    <xf numFmtId="0" fontId="7" fillId="0" borderId="34" xfId="5" applyFont="1" applyBorder="1" applyAlignment="1" applyProtection="1">
      <alignment horizontal="center" vertical="center"/>
      <protection locked="0" hidden="1"/>
    </xf>
    <xf numFmtId="0" fontId="7" fillId="0" borderId="30" xfId="5" applyFont="1" applyBorder="1" applyAlignment="1" applyProtection="1">
      <alignment horizontal="center" vertical="center"/>
      <protection locked="0" hidden="1"/>
    </xf>
    <xf numFmtId="0" fontId="5" fillId="3" borderId="10" xfId="4" applyFont="1" applyFill="1" applyBorder="1" applyAlignment="1" applyProtection="1">
      <alignment horizontal="center" vertical="center"/>
      <protection locked="0" hidden="1"/>
    </xf>
    <xf numFmtId="0" fontId="5" fillId="2" borderId="32" xfId="4" applyFont="1" applyFill="1" applyBorder="1" applyAlignment="1" applyProtection="1">
      <alignment horizontal="center" vertical="center" wrapText="1"/>
      <protection locked="0" hidden="1"/>
    </xf>
    <xf numFmtId="0" fontId="5" fillId="3" borderId="3" xfId="4" applyFont="1" applyFill="1" applyBorder="1" applyAlignment="1" applyProtection="1">
      <alignment horizontal="center" vertical="center" textRotation="90" wrapText="1"/>
      <protection locked="0" hidden="1"/>
    </xf>
    <xf numFmtId="0" fontId="5" fillId="3" borderId="10" xfId="4" applyFont="1" applyFill="1" applyBorder="1" applyAlignment="1" applyProtection="1">
      <alignment horizontal="center" vertical="center" wrapText="1"/>
      <protection locked="0" hidden="1"/>
    </xf>
    <xf numFmtId="0" fontId="32" fillId="0" borderId="12" xfId="0" applyFont="1" applyFill="1" applyBorder="1" applyAlignment="1" applyProtection="1">
      <alignment vertical="center"/>
      <protection locked="0" hidden="1"/>
    </xf>
    <xf numFmtId="0" fontId="32" fillId="0" borderId="22" xfId="0" applyFont="1" applyFill="1" applyBorder="1" applyAlignment="1" applyProtection="1">
      <alignment vertical="center"/>
      <protection locked="0" hidden="1"/>
    </xf>
    <xf numFmtId="0" fontId="5" fillId="3" borderId="2" xfId="4" applyFont="1" applyFill="1" applyBorder="1" applyAlignment="1" applyProtection="1">
      <alignment horizontal="center" vertical="center" textRotation="90" wrapText="1"/>
      <protection locked="0" hidden="1"/>
    </xf>
    <xf numFmtId="0" fontId="5" fillId="3" borderId="1" xfId="4" applyFont="1" applyFill="1" applyBorder="1" applyAlignment="1" applyProtection="1">
      <alignment horizontal="center" vertical="center"/>
      <protection locked="0" hidden="1"/>
    </xf>
    <xf numFmtId="0" fontId="7" fillId="0" borderId="13" xfId="5" applyFont="1" applyBorder="1" applyAlignment="1" applyProtection="1">
      <alignment vertical="center" wrapText="1"/>
      <protection locked="0" hidden="1"/>
    </xf>
    <xf numFmtId="0" fontId="0" fillId="0" borderId="25" xfId="0" applyFont="1" applyBorder="1" applyProtection="1">
      <protection locked="0" hidden="1"/>
    </xf>
    <xf numFmtId="0" fontId="8" fillId="5" borderId="3" xfId="4" applyNumberFormat="1" applyFont="1" applyFill="1" applyBorder="1" applyAlignment="1" applyProtection="1">
      <alignment horizontal="center" vertical="center"/>
      <protection locked="0" hidden="1"/>
    </xf>
    <xf numFmtId="0" fontId="8" fillId="5" borderId="1" xfId="4" applyNumberFormat="1" applyFont="1" applyFill="1" applyBorder="1" applyAlignment="1" applyProtection="1">
      <alignment horizontal="center" vertical="center"/>
      <protection locked="0" hidden="1"/>
    </xf>
    <xf numFmtId="0" fontId="8" fillId="5" borderId="4" xfId="4" applyNumberFormat="1" applyFont="1" applyFill="1" applyBorder="1" applyAlignment="1" applyProtection="1">
      <alignment horizontal="center" vertical="center"/>
      <protection locked="0" hidden="1"/>
    </xf>
    <xf numFmtId="0" fontId="8" fillId="5" borderId="5" xfId="4" applyNumberFormat="1" applyFont="1" applyFill="1" applyBorder="1" applyAlignment="1" applyProtection="1">
      <alignment horizontal="center" vertical="center"/>
      <protection locked="0" hidden="1"/>
    </xf>
    <xf numFmtId="0" fontId="8" fillId="5" borderId="6" xfId="4" applyNumberFormat="1" applyFont="1" applyFill="1" applyBorder="1" applyAlignment="1" applyProtection="1">
      <alignment horizontal="center" vertical="center"/>
      <protection locked="0" hidden="1"/>
    </xf>
    <xf numFmtId="0" fontId="8" fillId="5" borderId="7" xfId="4" applyNumberFormat="1" applyFont="1" applyFill="1" applyBorder="1" applyAlignment="1" applyProtection="1">
      <alignment horizontal="center" vertical="center"/>
      <protection locked="0" hidden="1"/>
    </xf>
    <xf numFmtId="0" fontId="8" fillId="0" borderId="5" xfId="4" applyNumberFormat="1" applyFont="1" applyFill="1" applyBorder="1" applyAlignment="1" applyProtection="1">
      <alignment horizontal="center" vertical="center"/>
      <protection locked="0" hidden="1"/>
    </xf>
    <xf numFmtId="0" fontId="8" fillId="0" borderId="6" xfId="4" applyNumberFormat="1" applyFont="1" applyFill="1" applyBorder="1" applyAlignment="1" applyProtection="1">
      <alignment horizontal="center" vertical="center"/>
      <protection locked="0" hidden="1"/>
    </xf>
    <xf numFmtId="0" fontId="8" fillId="0" borderId="7" xfId="4" applyNumberFormat="1" applyFont="1" applyFill="1" applyBorder="1" applyAlignment="1" applyProtection="1">
      <alignment horizontal="center" vertical="center"/>
      <protection locked="0" hidden="1"/>
    </xf>
    <xf numFmtId="0" fontId="7" fillId="6" borderId="5" xfId="4" applyNumberFormat="1" applyFont="1" applyFill="1" applyBorder="1" applyAlignment="1" applyProtection="1">
      <alignment horizontal="center" vertical="center"/>
      <protection locked="0" hidden="1"/>
    </xf>
    <xf numFmtId="0" fontId="25" fillId="0" borderId="33" xfId="0" applyNumberFormat="1" applyFont="1" applyFill="1" applyBorder="1" applyAlignment="1" applyProtection="1">
      <alignment horizontal="right" vertical="top" wrapText="1"/>
    </xf>
    <xf numFmtId="0" fontId="25" fillId="0" borderId="35" xfId="0" applyNumberFormat="1" applyFont="1" applyFill="1" applyBorder="1" applyAlignment="1" applyProtection="1">
      <alignment horizontal="right" vertical="top" wrapText="1"/>
    </xf>
    <xf numFmtId="0" fontId="25" fillId="0" borderId="9" xfId="0" applyNumberFormat="1" applyFont="1" applyFill="1" applyBorder="1" applyAlignment="1" applyProtection="1">
      <alignment horizontal="center" vertical="top" wrapText="1"/>
    </xf>
    <xf numFmtId="0" fontId="25" fillId="0" borderId="34" xfId="0" applyNumberFormat="1" applyFont="1" applyFill="1" applyBorder="1" applyAlignment="1" applyProtection="1">
      <alignment horizontal="center" vertical="top" wrapText="1"/>
    </xf>
    <xf numFmtId="0" fontId="27" fillId="0" borderId="0" xfId="0" applyNumberFormat="1" applyFont="1" applyFill="1" applyBorder="1" applyAlignment="1" applyProtection="1">
      <alignment horizontal="center" vertical="center" wrapText="1"/>
    </xf>
    <xf numFmtId="0" fontId="25" fillId="0" borderId="32" xfId="0" applyNumberFormat="1" applyFont="1" applyFill="1" applyBorder="1" applyAlignment="1" applyProtection="1">
      <alignment horizontal="center" vertical="center" wrapText="1"/>
    </xf>
    <xf numFmtId="0" fontId="25" fillId="0" borderId="8" xfId="0" applyNumberFormat="1" applyFont="1" applyFill="1" applyBorder="1" applyAlignment="1" applyProtection="1">
      <alignment horizontal="center" vertical="center" wrapText="1"/>
    </xf>
    <xf numFmtId="0" fontId="25" fillId="0" borderId="2" xfId="0" applyNumberFormat="1" applyFont="1" applyFill="1" applyBorder="1" applyAlignment="1" applyProtection="1">
      <alignment horizontal="center" vertical="top" wrapText="1"/>
    </xf>
    <xf numFmtId="0" fontId="25" fillId="0" borderId="20" xfId="0" applyNumberFormat="1" applyFont="1" applyFill="1" applyBorder="1" applyAlignment="1" applyProtection="1">
      <alignment horizontal="center" vertical="top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5" fillId="4" borderId="0" xfId="0" applyNumberFormat="1" applyFont="1" applyFill="1" applyBorder="1" applyAlignment="1" applyProtection="1">
      <alignment vertical="center" wrapText="1"/>
      <protection locked="0"/>
    </xf>
    <xf numFmtId="0" fontId="25" fillId="4" borderId="0" xfId="0" applyNumberFormat="1" applyFont="1" applyFill="1" applyBorder="1" applyAlignment="1" applyProtection="1">
      <alignment vertical="top" wrapText="1"/>
      <protection locked="0"/>
    </xf>
    <xf numFmtId="0" fontId="25" fillId="0" borderId="0" xfId="0" applyNumberFormat="1" applyFont="1" applyFill="1" applyBorder="1" applyAlignment="1" applyProtection="1">
      <alignment vertical="top" wrapText="1"/>
      <protection locked="0"/>
    </xf>
    <xf numFmtId="0" fontId="22" fillId="0" borderId="0" xfId="0" applyFont="1" applyAlignment="1">
      <alignment horizontal="center"/>
    </xf>
    <xf numFmtId="0" fontId="24" fillId="0" borderId="0" xfId="0" applyFont="1"/>
    <xf numFmtId="0" fontId="5" fillId="8" borderId="10" xfId="4" applyNumberFormat="1" applyFont="1" applyFill="1" applyBorder="1" applyAlignment="1" applyProtection="1">
      <alignment horizontal="center" vertical="center"/>
      <protection locked="0" hidden="1"/>
    </xf>
    <xf numFmtId="0" fontId="0" fillId="7" borderId="18" xfId="0" applyFont="1" applyFill="1" applyBorder="1" applyProtection="1">
      <protection locked="0" hidden="1"/>
    </xf>
    <xf numFmtId="0" fontId="0" fillId="7" borderId="19" xfId="0" applyFont="1" applyFill="1" applyBorder="1" applyProtection="1">
      <protection locked="0" hidden="1"/>
    </xf>
    <xf numFmtId="0" fontId="5" fillId="7" borderId="10" xfId="4" applyNumberFormat="1" applyFont="1" applyFill="1" applyBorder="1" applyAlignment="1" applyProtection="1">
      <alignment horizontal="center" vertical="center"/>
      <protection locked="0" hidden="1"/>
    </xf>
    <xf numFmtId="0" fontId="30" fillId="7" borderId="19" xfId="4" applyNumberFormat="1" applyFont="1" applyFill="1" applyBorder="1" applyAlignment="1" applyProtection="1">
      <alignment horizontal="center" vertical="center"/>
      <protection locked="0" hidden="1"/>
    </xf>
    <xf numFmtId="0" fontId="30" fillId="7" borderId="4" xfId="4" applyNumberFormat="1" applyFont="1" applyFill="1" applyBorder="1" applyAlignment="1" applyProtection="1">
      <alignment horizontal="center" vertical="center"/>
      <protection locked="0" hidden="1"/>
    </xf>
    <xf numFmtId="0" fontId="30" fillId="7" borderId="7" xfId="4" applyNumberFormat="1" applyFont="1" applyFill="1" applyBorder="1" applyAlignment="1" applyProtection="1">
      <alignment horizontal="center" vertical="center"/>
      <protection locked="0" hidden="1"/>
    </xf>
    <xf numFmtId="0" fontId="30" fillId="0" borderId="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</cellXfs>
  <cellStyles count="9">
    <cellStyle name="Обычный" xfId="0" builtinId="0"/>
    <cellStyle name="Обычный 2" xfId="6"/>
    <cellStyle name="Обычный 2 2" xfId="1"/>
    <cellStyle name="Обычный 2 3" xfId="2"/>
    <cellStyle name="Обычный 3" xfId="3"/>
    <cellStyle name="Обычный 3 2" xfId="7"/>
    <cellStyle name="Обычный 4" xfId="4"/>
    <cellStyle name="Обычный 4 2" xfId="8"/>
    <cellStyle name="Обычный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3"/>
  <sheetViews>
    <sheetView topLeftCell="H4" zoomScale="80" zoomScaleNormal="80" workbookViewId="0">
      <selection activeCell="BB2" sqref="BB2:BI2"/>
    </sheetView>
  </sheetViews>
  <sheetFormatPr defaultRowHeight="15" x14ac:dyDescent="0.25"/>
  <cols>
    <col min="1" max="1" width="3.140625" customWidth="1"/>
    <col min="2" max="2" width="3.42578125" customWidth="1"/>
    <col min="3" max="3" width="3.5703125" customWidth="1"/>
    <col min="4" max="4" width="3.85546875" customWidth="1"/>
    <col min="5" max="5" width="3" customWidth="1"/>
    <col min="6" max="7" width="3.42578125" customWidth="1"/>
    <col min="8" max="8" width="3.5703125" customWidth="1"/>
    <col min="9" max="9" width="3.28515625" customWidth="1"/>
    <col min="10" max="11" width="3.140625" customWidth="1"/>
    <col min="12" max="13" width="3.28515625" customWidth="1"/>
    <col min="14" max="14" width="3.42578125" customWidth="1"/>
    <col min="15" max="15" width="3.28515625" customWidth="1"/>
    <col min="16" max="17" width="3.42578125" customWidth="1"/>
    <col min="18" max="18" width="3.28515625" customWidth="1"/>
    <col min="19" max="22" width="3.5703125" customWidth="1"/>
    <col min="23" max="23" width="3" customWidth="1"/>
    <col min="24" max="24" width="3.28515625" customWidth="1"/>
    <col min="25" max="25" width="3.85546875" customWidth="1"/>
    <col min="26" max="26" width="3.7109375" customWidth="1"/>
    <col min="27" max="27" width="3" customWidth="1"/>
    <col min="28" max="28" width="3.140625" customWidth="1"/>
    <col min="29" max="31" width="3.42578125" customWidth="1"/>
    <col min="32" max="32" width="3.28515625" customWidth="1"/>
    <col min="33" max="33" width="3.7109375" customWidth="1"/>
    <col min="34" max="34" width="3.85546875" customWidth="1"/>
    <col min="35" max="35" width="3.7109375" customWidth="1"/>
    <col min="36" max="36" width="3.140625" customWidth="1"/>
    <col min="37" max="37" width="4" customWidth="1"/>
    <col min="38" max="40" width="3.5703125" customWidth="1"/>
    <col min="41" max="41" width="3.7109375" customWidth="1"/>
    <col min="42" max="43" width="3.85546875" customWidth="1"/>
    <col min="44" max="44" width="3.7109375" customWidth="1"/>
    <col min="45" max="45" width="3.140625" customWidth="1"/>
    <col min="46" max="46" width="3.42578125" customWidth="1"/>
    <col min="47" max="47" width="3.28515625" customWidth="1"/>
    <col min="48" max="48" width="3.5703125" customWidth="1"/>
    <col min="49" max="49" width="2.85546875" customWidth="1"/>
    <col min="50" max="50" width="3.28515625" customWidth="1"/>
    <col min="51" max="52" width="3.7109375" customWidth="1"/>
    <col min="53" max="53" width="3.140625" customWidth="1"/>
    <col min="54" max="54" width="6" customWidth="1"/>
    <col min="55" max="55" width="4.140625" customWidth="1"/>
    <col min="56" max="56" width="7.7109375" customWidth="1"/>
    <col min="57" max="57" width="9.5703125" customWidth="1"/>
    <col min="58" max="58" width="4.7109375" customWidth="1"/>
    <col min="59" max="59" width="6" customWidth="1"/>
    <col min="60" max="60" width="4.5703125" customWidth="1"/>
    <col min="61" max="61" width="4.28515625" customWidth="1"/>
  </cols>
  <sheetData>
    <row r="1" spans="1:62" ht="246" customHeight="1" x14ac:dyDescent="0.3">
      <c r="A1" s="371" t="s">
        <v>290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2" t="s">
        <v>291</v>
      </c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69" t="s">
        <v>322</v>
      </c>
      <c r="BC1" s="370"/>
      <c r="BD1" s="370"/>
      <c r="BE1" s="370"/>
      <c r="BF1" s="370"/>
      <c r="BG1" s="370"/>
      <c r="BH1" s="370"/>
      <c r="BI1" s="370"/>
    </row>
    <row r="2" spans="1:62" ht="26.25" customHeight="1" x14ac:dyDescent="0.25">
      <c r="A2" s="351" t="s">
        <v>95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1" t="s">
        <v>129</v>
      </c>
      <c r="BC2" s="352"/>
      <c r="BD2" s="352"/>
      <c r="BE2" s="352"/>
      <c r="BF2" s="352"/>
      <c r="BG2" s="352"/>
      <c r="BH2" s="352"/>
      <c r="BI2" s="352"/>
    </row>
    <row r="3" spans="1:62" ht="15.75" thickBot="1" x14ac:dyDescent="0.3"/>
    <row r="4" spans="1:62" ht="70.5" customHeight="1" x14ac:dyDescent="0.25">
      <c r="A4" s="373" t="s">
        <v>39</v>
      </c>
      <c r="B4" s="357" t="s">
        <v>40</v>
      </c>
      <c r="C4" s="357"/>
      <c r="D4" s="357"/>
      <c r="E4" s="357"/>
      <c r="F4" s="348" t="s">
        <v>64</v>
      </c>
      <c r="G4" s="347" t="s">
        <v>41</v>
      </c>
      <c r="H4" s="347"/>
      <c r="I4" s="347"/>
      <c r="J4" s="348" t="s">
        <v>97</v>
      </c>
      <c r="K4" s="347" t="s">
        <v>42</v>
      </c>
      <c r="L4" s="347"/>
      <c r="M4" s="347"/>
      <c r="N4" s="347"/>
      <c r="O4" s="347" t="s">
        <v>43</v>
      </c>
      <c r="P4" s="347"/>
      <c r="Q4" s="347"/>
      <c r="R4" s="347"/>
      <c r="S4" s="348" t="s">
        <v>98</v>
      </c>
      <c r="T4" s="347" t="s">
        <v>44</v>
      </c>
      <c r="U4" s="347"/>
      <c r="V4" s="347"/>
      <c r="W4" s="348" t="s">
        <v>99</v>
      </c>
      <c r="X4" s="347" t="s">
        <v>45</v>
      </c>
      <c r="Y4" s="347"/>
      <c r="Z4" s="347"/>
      <c r="AA4" s="348" t="s">
        <v>100</v>
      </c>
      <c r="AB4" s="347" t="s">
        <v>46</v>
      </c>
      <c r="AC4" s="347"/>
      <c r="AD4" s="347"/>
      <c r="AE4" s="347"/>
      <c r="AF4" s="348" t="s">
        <v>101</v>
      </c>
      <c r="AG4" s="347" t="s">
        <v>47</v>
      </c>
      <c r="AH4" s="347"/>
      <c r="AI4" s="347"/>
      <c r="AJ4" s="348" t="s">
        <v>102</v>
      </c>
      <c r="AK4" s="347" t="s">
        <v>48</v>
      </c>
      <c r="AL4" s="347"/>
      <c r="AM4" s="347"/>
      <c r="AN4" s="347"/>
      <c r="AO4" s="347" t="s">
        <v>49</v>
      </c>
      <c r="AP4" s="347"/>
      <c r="AQ4" s="347"/>
      <c r="AR4" s="347"/>
      <c r="AS4" s="348" t="s">
        <v>103</v>
      </c>
      <c r="AT4" s="347" t="s">
        <v>50</v>
      </c>
      <c r="AU4" s="347"/>
      <c r="AV4" s="347"/>
      <c r="AW4" s="348" t="s">
        <v>104</v>
      </c>
      <c r="AX4" s="347" t="s">
        <v>51</v>
      </c>
      <c r="AY4" s="347"/>
      <c r="AZ4" s="347"/>
      <c r="BA4" s="363"/>
      <c r="BB4" s="365" t="s">
        <v>52</v>
      </c>
      <c r="BC4" s="359" t="s">
        <v>20</v>
      </c>
      <c r="BD4" s="364" t="s">
        <v>53</v>
      </c>
      <c r="BE4" s="364"/>
      <c r="BF4" s="359" t="s">
        <v>54</v>
      </c>
      <c r="BG4" s="359" t="s">
        <v>28</v>
      </c>
      <c r="BH4" s="359" t="s">
        <v>55</v>
      </c>
      <c r="BI4" s="361" t="s">
        <v>13</v>
      </c>
      <c r="BJ4" s="1"/>
    </row>
    <row r="5" spans="1:62" x14ac:dyDescent="0.25">
      <c r="A5" s="374"/>
      <c r="B5" s="357" t="s">
        <v>65</v>
      </c>
      <c r="C5" s="357" t="s">
        <v>66</v>
      </c>
      <c r="D5" s="357" t="s">
        <v>67</v>
      </c>
      <c r="E5" s="357" t="s">
        <v>68</v>
      </c>
      <c r="F5" s="348"/>
      <c r="G5" s="347" t="s">
        <v>69</v>
      </c>
      <c r="H5" s="347" t="s">
        <v>70</v>
      </c>
      <c r="I5" s="347" t="s">
        <v>71</v>
      </c>
      <c r="J5" s="348"/>
      <c r="K5" s="347" t="s">
        <v>72</v>
      </c>
      <c r="L5" s="347" t="s">
        <v>73</v>
      </c>
      <c r="M5" s="347" t="s">
        <v>74</v>
      </c>
      <c r="N5" s="347" t="s">
        <v>75</v>
      </c>
      <c r="O5" s="347" t="s">
        <v>76</v>
      </c>
      <c r="P5" s="358" t="s">
        <v>77</v>
      </c>
      <c r="Q5" s="347" t="s">
        <v>67</v>
      </c>
      <c r="R5" s="347" t="s">
        <v>68</v>
      </c>
      <c r="S5" s="348"/>
      <c r="T5" s="347" t="s">
        <v>78</v>
      </c>
      <c r="U5" s="347" t="s">
        <v>79</v>
      </c>
      <c r="V5" s="347" t="s">
        <v>80</v>
      </c>
      <c r="W5" s="348"/>
      <c r="X5" s="347" t="s">
        <v>81</v>
      </c>
      <c r="Y5" s="347" t="s">
        <v>82</v>
      </c>
      <c r="Z5" s="347" t="s">
        <v>83</v>
      </c>
      <c r="AA5" s="348"/>
      <c r="AB5" s="347" t="s">
        <v>81</v>
      </c>
      <c r="AC5" s="347" t="s">
        <v>82</v>
      </c>
      <c r="AD5" s="347" t="s">
        <v>84</v>
      </c>
      <c r="AE5" s="347" t="s">
        <v>85</v>
      </c>
      <c r="AF5" s="348"/>
      <c r="AG5" s="347" t="s">
        <v>86</v>
      </c>
      <c r="AH5" s="347" t="s">
        <v>70</v>
      </c>
      <c r="AI5" s="347" t="s">
        <v>71</v>
      </c>
      <c r="AJ5" s="348"/>
      <c r="AK5" s="347" t="s">
        <v>87</v>
      </c>
      <c r="AL5" s="347" t="s">
        <v>88</v>
      </c>
      <c r="AM5" s="347" t="s">
        <v>89</v>
      </c>
      <c r="AN5" s="347" t="s">
        <v>90</v>
      </c>
      <c r="AO5" s="347" t="s">
        <v>76</v>
      </c>
      <c r="AP5" s="347" t="s">
        <v>77</v>
      </c>
      <c r="AQ5" s="347" t="s">
        <v>67</v>
      </c>
      <c r="AR5" s="347" t="s">
        <v>68</v>
      </c>
      <c r="AS5" s="348"/>
      <c r="AT5" s="347" t="s">
        <v>69</v>
      </c>
      <c r="AU5" s="347" t="s">
        <v>70</v>
      </c>
      <c r="AV5" s="347" t="s">
        <v>71</v>
      </c>
      <c r="AW5" s="348"/>
      <c r="AX5" s="347" t="s">
        <v>91</v>
      </c>
      <c r="AY5" s="347" t="s">
        <v>73</v>
      </c>
      <c r="AZ5" s="347" t="s">
        <v>74</v>
      </c>
      <c r="BA5" s="363" t="s">
        <v>92</v>
      </c>
      <c r="BB5" s="366"/>
      <c r="BC5" s="360"/>
      <c r="BD5" s="367" t="s">
        <v>56</v>
      </c>
      <c r="BE5" s="367" t="s">
        <v>57</v>
      </c>
      <c r="BF5" s="360"/>
      <c r="BG5" s="360"/>
      <c r="BH5" s="360"/>
      <c r="BI5" s="362"/>
      <c r="BJ5" s="1"/>
    </row>
    <row r="6" spans="1:62" x14ac:dyDescent="0.25">
      <c r="A6" s="374"/>
      <c r="B6" s="357"/>
      <c r="C6" s="357"/>
      <c r="D6" s="357"/>
      <c r="E6" s="357"/>
      <c r="F6" s="348"/>
      <c r="G6" s="347"/>
      <c r="H6" s="347"/>
      <c r="I6" s="347"/>
      <c r="J6" s="348"/>
      <c r="K6" s="347"/>
      <c r="L6" s="347"/>
      <c r="M6" s="347"/>
      <c r="N6" s="347"/>
      <c r="O6" s="347"/>
      <c r="P6" s="347"/>
      <c r="Q6" s="347"/>
      <c r="R6" s="347"/>
      <c r="S6" s="348"/>
      <c r="T6" s="347"/>
      <c r="U6" s="347"/>
      <c r="V6" s="347"/>
      <c r="W6" s="348"/>
      <c r="X6" s="347"/>
      <c r="Y6" s="347"/>
      <c r="Z6" s="347"/>
      <c r="AA6" s="348"/>
      <c r="AB6" s="347"/>
      <c r="AC6" s="347"/>
      <c r="AD6" s="347"/>
      <c r="AE6" s="347"/>
      <c r="AF6" s="348"/>
      <c r="AG6" s="347"/>
      <c r="AH6" s="347"/>
      <c r="AI6" s="347"/>
      <c r="AJ6" s="348"/>
      <c r="AK6" s="347"/>
      <c r="AL6" s="347"/>
      <c r="AM6" s="347"/>
      <c r="AN6" s="347"/>
      <c r="AO6" s="347"/>
      <c r="AP6" s="347"/>
      <c r="AQ6" s="347"/>
      <c r="AR6" s="347"/>
      <c r="AS6" s="348"/>
      <c r="AT6" s="347"/>
      <c r="AU6" s="347"/>
      <c r="AV6" s="347"/>
      <c r="AW6" s="348"/>
      <c r="AX6" s="347"/>
      <c r="AY6" s="347"/>
      <c r="AZ6" s="347"/>
      <c r="BA6" s="363"/>
      <c r="BB6" s="366"/>
      <c r="BC6" s="360"/>
      <c r="BD6" s="360"/>
      <c r="BE6" s="360"/>
      <c r="BF6" s="360"/>
      <c r="BG6" s="360"/>
      <c r="BH6" s="360"/>
      <c r="BI6" s="362"/>
      <c r="BJ6" s="1"/>
    </row>
    <row r="7" spans="1:62" x14ac:dyDescent="0.25">
      <c r="A7" s="374"/>
      <c r="B7" s="357"/>
      <c r="C7" s="357"/>
      <c r="D7" s="357"/>
      <c r="E7" s="357"/>
      <c r="F7" s="348"/>
      <c r="G7" s="347"/>
      <c r="H7" s="347"/>
      <c r="I7" s="347"/>
      <c r="J7" s="348"/>
      <c r="K7" s="347"/>
      <c r="L7" s="347"/>
      <c r="M7" s="347"/>
      <c r="N7" s="347"/>
      <c r="O7" s="347"/>
      <c r="P7" s="347"/>
      <c r="Q7" s="347"/>
      <c r="R7" s="347"/>
      <c r="S7" s="348"/>
      <c r="T7" s="347"/>
      <c r="U7" s="347"/>
      <c r="V7" s="347"/>
      <c r="W7" s="348"/>
      <c r="X7" s="347"/>
      <c r="Y7" s="347"/>
      <c r="Z7" s="347"/>
      <c r="AA7" s="348"/>
      <c r="AB7" s="347"/>
      <c r="AC7" s="347"/>
      <c r="AD7" s="347"/>
      <c r="AE7" s="347"/>
      <c r="AF7" s="348"/>
      <c r="AG7" s="347"/>
      <c r="AH7" s="347"/>
      <c r="AI7" s="347"/>
      <c r="AJ7" s="348"/>
      <c r="AK7" s="347"/>
      <c r="AL7" s="347"/>
      <c r="AM7" s="347"/>
      <c r="AN7" s="347"/>
      <c r="AO7" s="347"/>
      <c r="AP7" s="347"/>
      <c r="AQ7" s="347"/>
      <c r="AR7" s="347"/>
      <c r="AS7" s="348"/>
      <c r="AT7" s="347"/>
      <c r="AU7" s="347"/>
      <c r="AV7" s="347"/>
      <c r="AW7" s="348"/>
      <c r="AX7" s="347"/>
      <c r="AY7" s="347"/>
      <c r="AZ7" s="347"/>
      <c r="BA7" s="363"/>
      <c r="BB7" s="366"/>
      <c r="BC7" s="360"/>
      <c r="BD7" s="360"/>
      <c r="BE7" s="360"/>
      <c r="BF7" s="360"/>
      <c r="BG7" s="360"/>
      <c r="BH7" s="360"/>
      <c r="BI7" s="362"/>
      <c r="BJ7" s="1"/>
    </row>
    <row r="8" spans="1:62" x14ac:dyDescent="0.25">
      <c r="A8" s="374"/>
      <c r="B8" s="357"/>
      <c r="C8" s="357"/>
      <c r="D8" s="357"/>
      <c r="E8" s="357"/>
      <c r="F8" s="348"/>
      <c r="G8" s="347"/>
      <c r="H8" s="347"/>
      <c r="I8" s="347"/>
      <c r="J8" s="348"/>
      <c r="K8" s="347"/>
      <c r="L8" s="347"/>
      <c r="M8" s="347"/>
      <c r="N8" s="347"/>
      <c r="O8" s="347"/>
      <c r="P8" s="347"/>
      <c r="Q8" s="347"/>
      <c r="R8" s="347"/>
      <c r="S8" s="348"/>
      <c r="T8" s="347"/>
      <c r="U8" s="347"/>
      <c r="V8" s="347"/>
      <c r="W8" s="348"/>
      <c r="X8" s="347"/>
      <c r="Y8" s="347"/>
      <c r="Z8" s="347"/>
      <c r="AA8" s="348"/>
      <c r="AB8" s="347"/>
      <c r="AC8" s="347"/>
      <c r="AD8" s="347"/>
      <c r="AE8" s="347"/>
      <c r="AF8" s="348"/>
      <c r="AG8" s="347"/>
      <c r="AH8" s="347"/>
      <c r="AI8" s="347"/>
      <c r="AJ8" s="348"/>
      <c r="AK8" s="347"/>
      <c r="AL8" s="347"/>
      <c r="AM8" s="347"/>
      <c r="AN8" s="347"/>
      <c r="AO8" s="347"/>
      <c r="AP8" s="347"/>
      <c r="AQ8" s="347"/>
      <c r="AR8" s="347"/>
      <c r="AS8" s="348"/>
      <c r="AT8" s="347"/>
      <c r="AU8" s="347"/>
      <c r="AV8" s="347"/>
      <c r="AW8" s="348"/>
      <c r="AX8" s="347"/>
      <c r="AY8" s="347"/>
      <c r="AZ8" s="347"/>
      <c r="BA8" s="363"/>
      <c r="BB8" s="366"/>
      <c r="BC8" s="360"/>
      <c r="BD8" s="360"/>
      <c r="BE8" s="360"/>
      <c r="BF8" s="360"/>
      <c r="BG8" s="360"/>
      <c r="BH8" s="360"/>
      <c r="BI8" s="362"/>
      <c r="BJ8" s="1"/>
    </row>
    <row r="9" spans="1:62" ht="54.75" customHeight="1" x14ac:dyDescent="0.25">
      <c r="A9" s="374"/>
      <c r="B9" s="357"/>
      <c r="C9" s="357"/>
      <c r="D9" s="357"/>
      <c r="E9" s="357"/>
      <c r="F9" s="348"/>
      <c r="G9" s="347"/>
      <c r="H9" s="347"/>
      <c r="I9" s="347"/>
      <c r="J9" s="348"/>
      <c r="K9" s="347"/>
      <c r="L9" s="347"/>
      <c r="M9" s="347"/>
      <c r="N9" s="347"/>
      <c r="O9" s="347"/>
      <c r="P9" s="347"/>
      <c r="Q9" s="347"/>
      <c r="R9" s="347"/>
      <c r="S9" s="348"/>
      <c r="T9" s="347"/>
      <c r="U9" s="347"/>
      <c r="V9" s="347"/>
      <c r="W9" s="348"/>
      <c r="X9" s="347"/>
      <c r="Y9" s="347"/>
      <c r="Z9" s="347"/>
      <c r="AA9" s="348"/>
      <c r="AB9" s="347"/>
      <c r="AC9" s="347"/>
      <c r="AD9" s="347"/>
      <c r="AE9" s="347"/>
      <c r="AF9" s="348"/>
      <c r="AG9" s="347"/>
      <c r="AH9" s="347"/>
      <c r="AI9" s="347"/>
      <c r="AJ9" s="348"/>
      <c r="AK9" s="347"/>
      <c r="AL9" s="347"/>
      <c r="AM9" s="347"/>
      <c r="AN9" s="347"/>
      <c r="AO9" s="347"/>
      <c r="AP9" s="347"/>
      <c r="AQ9" s="347"/>
      <c r="AR9" s="347"/>
      <c r="AS9" s="348"/>
      <c r="AT9" s="347"/>
      <c r="AU9" s="347"/>
      <c r="AV9" s="347"/>
      <c r="AW9" s="348"/>
      <c r="AX9" s="347"/>
      <c r="AY9" s="347"/>
      <c r="AZ9" s="347"/>
      <c r="BA9" s="363"/>
      <c r="BB9" s="366"/>
      <c r="BC9" s="360"/>
      <c r="BD9" s="360"/>
      <c r="BE9" s="360"/>
      <c r="BF9" s="360"/>
      <c r="BG9" s="360"/>
      <c r="BH9" s="360"/>
      <c r="BI9" s="362"/>
      <c r="BJ9" s="1"/>
    </row>
    <row r="10" spans="1:62" ht="18" customHeight="1" x14ac:dyDescent="0.25">
      <c r="A10" s="255"/>
      <c r="B10" s="256">
        <v>1</v>
      </c>
      <c r="C10" s="256">
        <v>2</v>
      </c>
      <c r="D10" s="256">
        <v>3</v>
      </c>
      <c r="E10" s="256">
        <v>4</v>
      </c>
      <c r="F10" s="326">
        <v>5</v>
      </c>
      <c r="G10" s="256">
        <v>6</v>
      </c>
      <c r="H10" s="256">
        <v>7</v>
      </c>
      <c r="I10" s="256">
        <v>8</v>
      </c>
      <c r="J10" s="326">
        <v>9</v>
      </c>
      <c r="K10" s="256">
        <v>10</v>
      </c>
      <c r="L10" s="256">
        <v>11</v>
      </c>
      <c r="M10" s="256">
        <v>12</v>
      </c>
      <c r="N10" s="256">
        <v>13</v>
      </c>
      <c r="O10" s="256">
        <v>14</v>
      </c>
      <c r="P10" s="256">
        <v>15</v>
      </c>
      <c r="Q10" s="256">
        <v>16</v>
      </c>
      <c r="R10" s="256">
        <v>17</v>
      </c>
      <c r="S10" s="326">
        <v>18</v>
      </c>
      <c r="T10" s="256">
        <v>19</v>
      </c>
      <c r="U10" s="256">
        <v>20</v>
      </c>
      <c r="V10" s="256">
        <v>21</v>
      </c>
      <c r="W10" s="256">
        <v>22</v>
      </c>
      <c r="X10" s="256">
        <v>23</v>
      </c>
      <c r="Y10" s="256">
        <v>24</v>
      </c>
      <c r="Z10" s="256">
        <v>25</v>
      </c>
      <c r="AA10" s="326">
        <v>26</v>
      </c>
      <c r="AB10" s="256">
        <v>27</v>
      </c>
      <c r="AC10" s="256">
        <v>28</v>
      </c>
      <c r="AD10" s="256">
        <v>29</v>
      </c>
      <c r="AE10" s="256">
        <v>30</v>
      </c>
      <c r="AF10" s="326">
        <v>31</v>
      </c>
      <c r="AG10" s="256">
        <v>32</v>
      </c>
      <c r="AH10" s="256">
        <v>33</v>
      </c>
      <c r="AI10" s="256">
        <v>34</v>
      </c>
      <c r="AJ10" s="326">
        <v>35</v>
      </c>
      <c r="AK10" s="256">
        <v>36</v>
      </c>
      <c r="AL10" s="256">
        <v>37</v>
      </c>
      <c r="AM10" s="256">
        <v>38</v>
      </c>
      <c r="AN10" s="256">
        <v>39</v>
      </c>
      <c r="AO10" s="256">
        <v>40</v>
      </c>
      <c r="AP10" s="256">
        <v>41</v>
      </c>
      <c r="AQ10" s="256">
        <v>42</v>
      </c>
      <c r="AR10" s="256">
        <v>43</v>
      </c>
      <c r="AS10" s="326">
        <v>44</v>
      </c>
      <c r="AT10" s="256">
        <v>45</v>
      </c>
      <c r="AU10" s="256">
        <v>46</v>
      </c>
      <c r="AV10" s="256">
        <v>47</v>
      </c>
      <c r="AW10" s="326">
        <v>48</v>
      </c>
      <c r="AX10" s="256">
        <v>49</v>
      </c>
      <c r="AY10" s="256">
        <v>50</v>
      </c>
      <c r="AZ10" s="256">
        <v>51</v>
      </c>
      <c r="BA10" s="256">
        <v>52</v>
      </c>
      <c r="BB10" s="259"/>
      <c r="BC10" s="257"/>
      <c r="BD10" s="257"/>
      <c r="BE10" s="257"/>
      <c r="BF10" s="257"/>
      <c r="BG10" s="257"/>
      <c r="BH10" s="257"/>
      <c r="BI10" s="258"/>
      <c r="BJ10" s="260"/>
    </row>
    <row r="11" spans="1:62" ht="18" customHeight="1" x14ac:dyDescent="0.25">
      <c r="A11" s="341">
        <v>1</v>
      </c>
      <c r="B11" s="341"/>
      <c r="C11" s="341"/>
      <c r="D11" s="341"/>
      <c r="E11" s="341"/>
      <c r="F11" s="342"/>
      <c r="G11" s="342"/>
      <c r="H11" s="342"/>
      <c r="I11" s="342">
        <v>17</v>
      </c>
      <c r="J11" s="342"/>
      <c r="K11" s="342"/>
      <c r="L11" s="342"/>
      <c r="M11" s="342"/>
      <c r="N11" s="342"/>
      <c r="O11" s="342"/>
      <c r="P11" s="342"/>
      <c r="Q11" s="342"/>
      <c r="R11" s="346"/>
      <c r="S11" s="342" t="s">
        <v>93</v>
      </c>
      <c r="T11" s="342" t="s">
        <v>93</v>
      </c>
      <c r="U11" s="342"/>
      <c r="V11" s="342"/>
      <c r="W11" s="342"/>
      <c r="X11" s="342"/>
      <c r="Y11" s="342"/>
      <c r="Z11" s="342"/>
      <c r="AA11" s="342">
        <v>22</v>
      </c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6"/>
      <c r="AM11" s="346"/>
      <c r="AN11" s="346"/>
      <c r="AO11" s="346"/>
      <c r="AP11" s="346"/>
      <c r="AQ11" s="346" t="s">
        <v>58</v>
      </c>
      <c r="AR11" s="346" t="s">
        <v>58</v>
      </c>
      <c r="AS11" s="342" t="s">
        <v>93</v>
      </c>
      <c r="AT11" s="342" t="s">
        <v>93</v>
      </c>
      <c r="AU11" s="342" t="s">
        <v>93</v>
      </c>
      <c r="AV11" s="342" t="s">
        <v>93</v>
      </c>
      <c r="AW11" s="342" t="s">
        <v>93</v>
      </c>
      <c r="AX11" s="342" t="s">
        <v>93</v>
      </c>
      <c r="AY11" s="342" t="s">
        <v>93</v>
      </c>
      <c r="AZ11" s="342" t="s">
        <v>93</v>
      </c>
      <c r="BA11" s="343" t="s">
        <v>93</v>
      </c>
      <c r="BB11" s="344">
        <v>39</v>
      </c>
      <c r="BC11" s="342"/>
      <c r="BD11" s="342">
        <v>0</v>
      </c>
      <c r="BE11" s="342"/>
      <c r="BF11" s="342">
        <v>2</v>
      </c>
      <c r="BG11" s="342"/>
      <c r="BH11" s="342">
        <v>11</v>
      </c>
      <c r="BI11" s="345">
        <v>41</v>
      </c>
      <c r="BJ11" s="260"/>
    </row>
    <row r="12" spans="1:62" x14ac:dyDescent="0.25">
      <c r="A12" s="16">
        <v>2</v>
      </c>
      <c r="B12" s="16"/>
      <c r="C12" s="16"/>
      <c r="D12" s="16"/>
      <c r="E12" s="16"/>
      <c r="F12" s="15"/>
      <c r="G12" s="15"/>
      <c r="H12" s="15"/>
      <c r="I12" s="15">
        <v>16</v>
      </c>
      <c r="J12" s="15"/>
      <c r="K12" s="15"/>
      <c r="L12" s="15"/>
      <c r="M12" s="15"/>
      <c r="N12" s="15"/>
      <c r="O12" s="15"/>
      <c r="P12" s="15"/>
      <c r="Q12" s="15"/>
      <c r="R12" s="50" t="s">
        <v>58</v>
      </c>
      <c r="S12" s="18" t="s">
        <v>93</v>
      </c>
      <c r="T12" s="18" t="s">
        <v>93</v>
      </c>
      <c r="U12" s="15"/>
      <c r="V12" s="15"/>
      <c r="W12" s="15"/>
      <c r="X12" s="15"/>
      <c r="Y12" s="15"/>
      <c r="Z12" s="15"/>
      <c r="AA12" s="15">
        <v>20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15"/>
      <c r="AN12" s="15"/>
      <c r="AO12" s="15">
        <v>0</v>
      </c>
      <c r="AP12" s="15">
        <v>0</v>
      </c>
      <c r="AQ12" s="15">
        <v>0</v>
      </c>
      <c r="AR12" s="15">
        <v>0</v>
      </c>
      <c r="AS12" s="49" t="s">
        <v>93</v>
      </c>
      <c r="AT12" s="49" t="s">
        <v>93</v>
      </c>
      <c r="AU12" s="49" t="s">
        <v>93</v>
      </c>
      <c r="AV12" s="49" t="s">
        <v>93</v>
      </c>
      <c r="AW12" s="49" t="s">
        <v>93</v>
      </c>
      <c r="AX12" s="49" t="s">
        <v>93</v>
      </c>
      <c r="AY12" s="49" t="s">
        <v>93</v>
      </c>
      <c r="AZ12" s="49" t="s">
        <v>93</v>
      </c>
      <c r="BA12" s="7" t="s">
        <v>93</v>
      </c>
      <c r="BB12" s="8">
        <f t="shared" ref="BB12:BB13" si="0">I12+AA12</f>
        <v>36</v>
      </c>
      <c r="BC12" s="15">
        <v>4</v>
      </c>
      <c r="BD12" s="15">
        <v>0</v>
      </c>
      <c r="BE12" s="15"/>
      <c r="BF12" s="15">
        <v>1</v>
      </c>
      <c r="BG12" s="15"/>
      <c r="BH12" s="15">
        <v>11</v>
      </c>
      <c r="BI12" s="9">
        <f t="shared" ref="BI12:BI15" si="1">SUM(BB12:BG12)</f>
        <v>41</v>
      </c>
      <c r="BJ12" s="14"/>
    </row>
    <row r="13" spans="1:62" x14ac:dyDescent="0.25">
      <c r="A13" s="17">
        <v>3</v>
      </c>
      <c r="B13" s="17"/>
      <c r="C13" s="17"/>
      <c r="D13" s="17"/>
      <c r="E13" s="17"/>
      <c r="F13" s="18"/>
      <c r="G13" s="18"/>
      <c r="H13" s="18"/>
      <c r="I13" s="18">
        <v>14</v>
      </c>
      <c r="J13" s="18"/>
      <c r="K13" s="18"/>
      <c r="L13" s="18"/>
      <c r="M13" s="18"/>
      <c r="N13" s="18"/>
      <c r="O13" s="18"/>
      <c r="P13" s="18">
        <v>8</v>
      </c>
      <c r="Q13" s="18">
        <v>8</v>
      </c>
      <c r="R13" s="49">
        <v>8</v>
      </c>
      <c r="S13" s="49" t="s">
        <v>93</v>
      </c>
      <c r="T13" s="49" t="s">
        <v>93</v>
      </c>
      <c r="U13" s="18"/>
      <c r="V13" s="18"/>
      <c r="W13" s="18"/>
      <c r="X13" s="18"/>
      <c r="Y13" s="18"/>
      <c r="Z13" s="18"/>
      <c r="AA13" s="18">
        <v>19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85"/>
      <c r="AL13" s="85"/>
      <c r="AM13" s="85"/>
      <c r="AN13" s="84" t="s">
        <v>58</v>
      </c>
      <c r="AO13" s="83">
        <v>0</v>
      </c>
      <c r="AP13" s="79">
        <v>0</v>
      </c>
      <c r="AQ13" s="254">
        <v>0</v>
      </c>
      <c r="AR13" s="79">
        <v>8</v>
      </c>
      <c r="AS13" s="18">
        <v>8</v>
      </c>
      <c r="AT13" s="49" t="s">
        <v>93</v>
      </c>
      <c r="AU13" s="49" t="s">
        <v>93</v>
      </c>
      <c r="AV13" s="49" t="s">
        <v>93</v>
      </c>
      <c r="AW13" s="49" t="s">
        <v>93</v>
      </c>
      <c r="AX13" s="49" t="s">
        <v>93</v>
      </c>
      <c r="AY13" s="49" t="s">
        <v>93</v>
      </c>
      <c r="AZ13" s="49" t="s">
        <v>93</v>
      </c>
      <c r="BA13" s="7" t="s">
        <v>93</v>
      </c>
      <c r="BB13" s="8">
        <f t="shared" si="0"/>
        <v>33</v>
      </c>
      <c r="BC13" s="18">
        <v>3</v>
      </c>
      <c r="BD13" s="18">
        <v>5</v>
      </c>
      <c r="BE13" s="18"/>
      <c r="BF13" s="18">
        <v>1</v>
      </c>
      <c r="BG13" s="18"/>
      <c r="BH13" s="18">
        <v>10</v>
      </c>
      <c r="BI13" s="9">
        <f t="shared" si="1"/>
        <v>42</v>
      </c>
      <c r="BJ13" s="19"/>
    </row>
    <row r="14" spans="1:62" x14ac:dyDescent="0.25">
      <c r="A14" s="17">
        <v>4</v>
      </c>
      <c r="B14" s="2"/>
      <c r="C14" s="2"/>
      <c r="D14" s="2"/>
      <c r="E14" s="2"/>
      <c r="F14" s="3"/>
      <c r="G14" s="3"/>
      <c r="H14" s="3"/>
      <c r="I14" s="3">
        <v>12</v>
      </c>
      <c r="J14" s="3"/>
      <c r="K14" s="12"/>
      <c r="L14" s="13"/>
      <c r="M14" s="3"/>
      <c r="N14" s="80" t="s">
        <v>58</v>
      </c>
      <c r="O14" s="79">
        <v>8</v>
      </c>
      <c r="P14" s="79">
        <v>8</v>
      </c>
      <c r="Q14" s="79">
        <v>8</v>
      </c>
      <c r="R14" s="79">
        <v>8</v>
      </c>
      <c r="S14" s="3" t="s">
        <v>93</v>
      </c>
      <c r="T14" s="3" t="s">
        <v>93</v>
      </c>
      <c r="U14" s="3"/>
      <c r="V14" s="3"/>
      <c r="W14" s="3"/>
      <c r="X14" s="3"/>
      <c r="Y14" s="3"/>
      <c r="Z14" s="3"/>
      <c r="AA14" s="3">
        <v>10</v>
      </c>
      <c r="AB14" s="3"/>
      <c r="AC14" s="12"/>
      <c r="AD14" s="3"/>
      <c r="AE14" s="50" t="s">
        <v>58</v>
      </c>
      <c r="AF14" s="3">
        <v>8</v>
      </c>
      <c r="AG14" s="3">
        <v>8</v>
      </c>
      <c r="AH14" s="3">
        <v>8</v>
      </c>
      <c r="AI14" s="3" t="s">
        <v>96</v>
      </c>
      <c r="AJ14" s="3" t="s">
        <v>96</v>
      </c>
      <c r="AK14" s="3" t="s">
        <v>96</v>
      </c>
      <c r="AL14" s="3" t="s">
        <v>96</v>
      </c>
      <c r="AM14" s="261" t="s">
        <v>59</v>
      </c>
      <c r="AN14" s="261" t="s">
        <v>59</v>
      </c>
      <c r="AO14" s="261" t="s">
        <v>59</v>
      </c>
      <c r="AP14" s="261" t="s">
        <v>59</v>
      </c>
      <c r="AQ14" s="3" t="s">
        <v>59</v>
      </c>
      <c r="AR14" s="3" t="s">
        <v>59</v>
      </c>
      <c r="AS14" s="261" t="s">
        <v>292</v>
      </c>
      <c r="AT14" s="261" t="s">
        <v>292</v>
      </c>
      <c r="AU14" s="261" t="s">
        <v>292</v>
      </c>
      <c r="AV14" s="261" t="s">
        <v>292</v>
      </c>
      <c r="AW14" s="261" t="s">
        <v>292</v>
      </c>
      <c r="AX14" s="261" t="s">
        <v>292</v>
      </c>
      <c r="AY14" s="261" t="s">
        <v>292</v>
      </c>
      <c r="AZ14" s="261" t="s">
        <v>292</v>
      </c>
      <c r="BA14" s="261" t="s">
        <v>292</v>
      </c>
      <c r="BB14" s="8">
        <f>I14+AA14</f>
        <v>22</v>
      </c>
      <c r="BC14" s="3"/>
      <c r="BD14" s="3">
        <v>7</v>
      </c>
      <c r="BE14" s="3">
        <v>4</v>
      </c>
      <c r="BF14" s="3">
        <v>2</v>
      </c>
      <c r="BG14" s="3">
        <v>6</v>
      </c>
      <c r="BH14" s="3">
        <v>2</v>
      </c>
      <c r="BI14" s="9">
        <f>SUM(BB14:BG14)</f>
        <v>41</v>
      </c>
      <c r="BJ14" s="1"/>
    </row>
    <row r="15" spans="1:62" ht="15.75" thickBot="1" x14ac:dyDescent="0.3">
      <c r="A15" s="1"/>
      <c r="B15" s="1"/>
      <c r="C15" s="1"/>
      <c r="D15" s="1"/>
      <c r="E15" s="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349" t="s">
        <v>94</v>
      </c>
      <c r="AY15" s="350"/>
      <c r="AZ15" s="350"/>
      <c r="BA15" s="350"/>
      <c r="BB15" s="10">
        <f>SUM(BB11:BB14)</f>
        <v>130</v>
      </c>
      <c r="BC15" s="11">
        <f t="shared" ref="BC15:BG15" si="2">SUM(BC12:BC14)</f>
        <v>7</v>
      </c>
      <c r="BD15" s="11">
        <f t="shared" si="2"/>
        <v>12</v>
      </c>
      <c r="BE15" s="11">
        <f t="shared" si="2"/>
        <v>4</v>
      </c>
      <c r="BF15" s="11">
        <f>SUM(BF11:BF14)</f>
        <v>6</v>
      </c>
      <c r="BG15" s="11">
        <f t="shared" si="2"/>
        <v>6</v>
      </c>
      <c r="BH15" s="11">
        <f>SUM(BH11:BH14)</f>
        <v>34</v>
      </c>
      <c r="BI15" s="9">
        <f t="shared" si="1"/>
        <v>165</v>
      </c>
      <c r="BJ15" s="1"/>
    </row>
    <row r="16" spans="1:62" ht="61.5" customHeight="1" x14ac:dyDescent="0.25">
      <c r="A16" s="356" t="s">
        <v>60</v>
      </c>
      <c r="B16" s="356"/>
      <c r="C16" s="356"/>
      <c r="D16" s="356"/>
      <c r="E16" s="356"/>
      <c r="F16" s="355" t="s">
        <v>294</v>
      </c>
      <c r="G16" s="355"/>
      <c r="H16" s="355"/>
      <c r="I16" s="355"/>
      <c r="J16" s="355"/>
      <c r="K16" s="5"/>
      <c r="L16" s="355" t="s">
        <v>61</v>
      </c>
      <c r="M16" s="355"/>
      <c r="N16" s="355"/>
      <c r="O16" s="355"/>
      <c r="P16" s="355"/>
      <c r="Q16" s="355"/>
      <c r="R16" s="5"/>
      <c r="S16" s="355" t="s">
        <v>295</v>
      </c>
      <c r="T16" s="355"/>
      <c r="U16" s="355"/>
      <c r="V16" s="355"/>
      <c r="W16" s="355"/>
      <c r="X16" s="5"/>
      <c r="Y16" s="5"/>
      <c r="Z16" s="355" t="s">
        <v>62</v>
      </c>
      <c r="AA16" s="355"/>
      <c r="AB16" s="355"/>
      <c r="AC16" s="355"/>
      <c r="AD16" s="355"/>
      <c r="AE16" s="355"/>
      <c r="AF16" s="5"/>
      <c r="AG16" s="5"/>
      <c r="AH16" s="355" t="s">
        <v>2</v>
      </c>
      <c r="AI16" s="355"/>
      <c r="AJ16" s="355"/>
      <c r="AK16" s="355"/>
      <c r="AL16" s="355"/>
      <c r="AM16" s="5"/>
      <c r="AN16" s="5"/>
      <c r="AO16" s="355" t="s">
        <v>63</v>
      </c>
      <c r="AP16" s="355"/>
      <c r="AQ16" s="355"/>
      <c r="AR16" s="355"/>
      <c r="AS16" s="355"/>
      <c r="AT16" s="5"/>
      <c r="AU16" s="5"/>
      <c r="AV16" s="355" t="s">
        <v>55</v>
      </c>
      <c r="AW16" s="355"/>
      <c r="AX16" s="355"/>
      <c r="AY16" s="355"/>
      <c r="AZ16" s="355"/>
      <c r="BA16" s="5"/>
      <c r="BB16" s="5"/>
      <c r="BC16" s="355" t="s">
        <v>293</v>
      </c>
      <c r="BD16" s="355"/>
      <c r="BE16" s="6"/>
      <c r="BF16" s="355"/>
      <c r="BG16" s="355"/>
      <c r="BH16" s="4"/>
      <c r="BI16" s="4"/>
      <c r="BJ16" s="1"/>
    </row>
    <row r="17" spans="1:62" x14ac:dyDescent="0.25">
      <c r="A17" s="1"/>
      <c r="B17" s="1"/>
      <c r="C17" s="1"/>
      <c r="D17" s="1"/>
      <c r="E17" s="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</row>
    <row r="18" spans="1:62" ht="8.25" customHeight="1" x14ac:dyDescent="0.25">
      <c r="A18" s="1"/>
      <c r="B18" s="1"/>
      <c r="C18" s="1"/>
      <c r="D18" s="1"/>
      <c r="E18" s="1"/>
      <c r="F18" s="4"/>
      <c r="G18" s="353"/>
      <c r="H18" s="353"/>
      <c r="I18" s="4"/>
      <c r="J18" s="4"/>
      <c r="K18" s="4"/>
      <c r="L18" s="4"/>
      <c r="M18" s="4"/>
      <c r="N18" s="353">
        <v>0</v>
      </c>
      <c r="O18" s="353"/>
      <c r="P18" s="4"/>
      <c r="Q18" s="4"/>
      <c r="R18" s="4"/>
      <c r="S18" s="4"/>
      <c r="T18" s="353">
        <v>8</v>
      </c>
      <c r="U18" s="353"/>
      <c r="V18" s="4"/>
      <c r="W18" s="4"/>
      <c r="X18" s="4"/>
      <c r="Y18" s="4"/>
      <c r="Z18" s="4"/>
      <c r="AA18" s="4"/>
      <c r="AB18" s="353" t="s">
        <v>96</v>
      </c>
      <c r="AC18" s="353"/>
      <c r="AD18" s="4"/>
      <c r="AE18" s="4"/>
      <c r="AF18" s="4"/>
      <c r="AG18" s="4"/>
      <c r="AH18" s="4"/>
      <c r="AI18" s="4"/>
      <c r="AJ18" s="354" t="s">
        <v>58</v>
      </c>
      <c r="AK18" s="354"/>
      <c r="AL18" s="4"/>
      <c r="AM18" s="4"/>
      <c r="AN18" s="4"/>
      <c r="AO18" s="4"/>
      <c r="AP18" s="353" t="s">
        <v>59</v>
      </c>
      <c r="AQ18" s="353"/>
      <c r="AR18" s="4"/>
      <c r="AS18" s="4"/>
      <c r="AT18" s="4"/>
      <c r="AU18" s="4"/>
      <c r="AV18" s="4"/>
      <c r="AW18" s="4"/>
      <c r="AX18" s="353" t="s">
        <v>93</v>
      </c>
      <c r="AY18" s="353"/>
      <c r="AZ18" s="4"/>
      <c r="BA18" s="4"/>
      <c r="BB18" s="4"/>
      <c r="BC18" s="353" t="s">
        <v>292</v>
      </c>
      <c r="BD18" s="353"/>
      <c r="BE18" s="4"/>
      <c r="BF18" s="368"/>
      <c r="BG18" s="368"/>
      <c r="BH18" s="4"/>
      <c r="BI18" s="4"/>
      <c r="BJ18" s="1"/>
    </row>
    <row r="19" spans="1:62" ht="9" customHeight="1" x14ac:dyDescent="0.25">
      <c r="A19" s="1"/>
      <c r="B19" s="1"/>
      <c r="C19" s="1"/>
      <c r="D19" s="1"/>
      <c r="E19" s="1"/>
      <c r="F19" s="4"/>
      <c r="G19" s="353"/>
      <c r="H19" s="353"/>
      <c r="I19" s="4"/>
      <c r="J19" s="4"/>
      <c r="K19" s="4"/>
      <c r="L19" s="4"/>
      <c r="M19" s="4"/>
      <c r="N19" s="353"/>
      <c r="O19" s="353"/>
      <c r="P19" s="4"/>
      <c r="Q19" s="4"/>
      <c r="R19" s="4"/>
      <c r="S19" s="4"/>
      <c r="T19" s="353"/>
      <c r="U19" s="353"/>
      <c r="V19" s="4"/>
      <c r="W19" s="4"/>
      <c r="X19" s="4"/>
      <c r="Y19" s="4"/>
      <c r="Z19" s="4"/>
      <c r="AA19" s="4"/>
      <c r="AB19" s="353"/>
      <c r="AC19" s="353"/>
      <c r="AD19" s="4"/>
      <c r="AE19" s="4"/>
      <c r="AF19" s="4"/>
      <c r="AG19" s="4"/>
      <c r="AH19" s="4"/>
      <c r="AI19" s="4"/>
      <c r="AJ19" s="354"/>
      <c r="AK19" s="354"/>
      <c r="AL19" s="4"/>
      <c r="AM19" s="4"/>
      <c r="AN19" s="4"/>
      <c r="AO19" s="4"/>
      <c r="AP19" s="353"/>
      <c r="AQ19" s="353"/>
      <c r="AR19" s="4"/>
      <c r="AS19" s="4"/>
      <c r="AT19" s="4"/>
      <c r="AU19" s="4"/>
      <c r="AV19" s="4"/>
      <c r="AW19" s="4"/>
      <c r="AX19" s="353"/>
      <c r="AY19" s="353"/>
      <c r="AZ19" s="4"/>
      <c r="BA19" s="4"/>
      <c r="BB19" s="4"/>
      <c r="BC19" s="353"/>
      <c r="BD19" s="353"/>
      <c r="BE19" s="4"/>
      <c r="BF19" s="368"/>
      <c r="BG19" s="368"/>
      <c r="BH19" s="4"/>
      <c r="BI19" s="4"/>
      <c r="BJ19" s="1"/>
    </row>
    <row r="20" spans="1:6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</sheetData>
  <mergeCells count="99">
    <mergeCell ref="A2:BA2"/>
    <mergeCell ref="BF18:BG19"/>
    <mergeCell ref="BF16:BG16"/>
    <mergeCell ref="BB1:BI1"/>
    <mergeCell ref="A1:N1"/>
    <mergeCell ref="O1:BA1"/>
    <mergeCell ref="A4:A9"/>
    <mergeCell ref="X4:Z4"/>
    <mergeCell ref="AB4:AE4"/>
    <mergeCell ref="AG4:AI4"/>
    <mergeCell ref="AK4:AN4"/>
    <mergeCell ref="B4:E4"/>
    <mergeCell ref="G4:I4"/>
    <mergeCell ref="K4:N4"/>
    <mergeCell ref="O4:R4"/>
    <mergeCell ref="T4:V4"/>
    <mergeCell ref="BE5:BE9"/>
    <mergeCell ref="AU5:AU9"/>
    <mergeCell ref="AV5:AV9"/>
    <mergeCell ref="AW4:AW9"/>
    <mergeCell ref="AA4:AA9"/>
    <mergeCell ref="AB5:AB9"/>
    <mergeCell ref="BD5:BD9"/>
    <mergeCell ref="AO5:AO9"/>
    <mergeCell ref="AP5:AP9"/>
    <mergeCell ref="AQ5:AQ9"/>
    <mergeCell ref="AE5:AE9"/>
    <mergeCell ref="AM5:AM9"/>
    <mergeCell ref="AN5:AN9"/>
    <mergeCell ref="AT5:AT9"/>
    <mergeCell ref="AX5:AX9"/>
    <mergeCell ref="AY5:AY9"/>
    <mergeCell ref="BF4:BF9"/>
    <mergeCell ref="BG4:BG9"/>
    <mergeCell ref="BH4:BH9"/>
    <mergeCell ref="BI4:BI9"/>
    <mergeCell ref="AC5:AC9"/>
    <mergeCell ref="AD5:AD9"/>
    <mergeCell ref="AJ4:AJ9"/>
    <mergeCell ref="AF4:AF9"/>
    <mergeCell ref="AS4:AS9"/>
    <mergeCell ref="AO4:AR4"/>
    <mergeCell ref="BA5:BA9"/>
    <mergeCell ref="AT4:AV4"/>
    <mergeCell ref="AX4:BA4"/>
    <mergeCell ref="BD4:BE4"/>
    <mergeCell ref="BB4:BB9"/>
    <mergeCell ref="BC4:BC9"/>
    <mergeCell ref="O5:O9"/>
    <mergeCell ref="X5:X9"/>
    <mergeCell ref="U5:U9"/>
    <mergeCell ref="K5:K9"/>
    <mergeCell ref="L5:L9"/>
    <mergeCell ref="M5:M9"/>
    <mergeCell ref="N5:N9"/>
    <mergeCell ref="W4:W9"/>
    <mergeCell ref="V5:V9"/>
    <mergeCell ref="R5:R9"/>
    <mergeCell ref="T5:T9"/>
    <mergeCell ref="S4:S9"/>
    <mergeCell ref="P5:P9"/>
    <mergeCell ref="Q5:Q9"/>
    <mergeCell ref="AI5:AI9"/>
    <mergeCell ref="Y5:Y9"/>
    <mergeCell ref="Z5:Z9"/>
    <mergeCell ref="AK5:AK9"/>
    <mergeCell ref="AL5:AL9"/>
    <mergeCell ref="BC18:BD19"/>
    <mergeCell ref="AZ5:AZ9"/>
    <mergeCell ref="AR5:AR9"/>
    <mergeCell ref="A16:E16"/>
    <mergeCell ref="S16:W16"/>
    <mergeCell ref="Z16:AE16"/>
    <mergeCell ref="AH16:AL16"/>
    <mergeCell ref="G5:G9"/>
    <mergeCell ref="H5:H9"/>
    <mergeCell ref="B5:B9"/>
    <mergeCell ref="C5:C9"/>
    <mergeCell ref="D5:D9"/>
    <mergeCell ref="E5:E9"/>
    <mergeCell ref="F4:F9"/>
    <mergeCell ref="AG5:AG9"/>
    <mergeCell ref="AH5:AH9"/>
    <mergeCell ref="I5:I9"/>
    <mergeCell ref="J4:J9"/>
    <mergeCell ref="AX15:BA15"/>
    <mergeCell ref="BB2:BI2"/>
    <mergeCell ref="G18:H19"/>
    <mergeCell ref="N18:O19"/>
    <mergeCell ref="T18:U19"/>
    <mergeCell ref="AB18:AC19"/>
    <mergeCell ref="AJ18:AK19"/>
    <mergeCell ref="AP18:AQ19"/>
    <mergeCell ref="AX18:AY19"/>
    <mergeCell ref="AO16:AS16"/>
    <mergeCell ref="AV16:AZ16"/>
    <mergeCell ref="F16:J16"/>
    <mergeCell ref="L16:Q16"/>
    <mergeCell ref="BC16:BD16"/>
  </mergeCells>
  <printOptions horizontalCentered="1"/>
  <pageMargins left="0.25" right="0.25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58"/>
  <sheetViews>
    <sheetView tabSelected="1" topLeftCell="A43" zoomScale="70" zoomScaleNormal="70" zoomScalePageLayoutView="65" workbookViewId="0">
      <selection activeCell="B61" sqref="B61"/>
    </sheetView>
  </sheetViews>
  <sheetFormatPr defaultColWidth="9.140625" defaultRowHeight="15" x14ac:dyDescent="0.25"/>
  <cols>
    <col min="1" max="1" width="12" style="110" customWidth="1"/>
    <col min="2" max="2" width="42" style="123" customWidth="1"/>
    <col min="3" max="4" width="7.7109375" style="110" customWidth="1"/>
    <col min="5" max="5" width="5.7109375" style="119" customWidth="1"/>
    <col min="6" max="9" width="5.7109375" style="110" customWidth="1"/>
    <col min="10" max="10" width="5.7109375" style="126" customWidth="1"/>
    <col min="11" max="13" width="5.7109375" style="110" customWidth="1"/>
    <col min="14" max="21" width="4.7109375" style="125" customWidth="1"/>
    <col min="22" max="22" width="4.7109375" style="325" customWidth="1" collapsed="1"/>
    <col min="23" max="37" width="4.7109375" style="325" customWidth="1"/>
    <col min="38" max="45" width="4.7109375" style="125" customWidth="1"/>
    <col min="46" max="53" width="4.7109375" style="125" hidden="1" customWidth="1"/>
    <col min="54" max="16384" width="9.140625" style="110"/>
  </cols>
  <sheetData>
    <row r="1" spans="1:54" ht="15.75" thickBot="1" x14ac:dyDescent="0.3">
      <c r="A1" s="464" t="s">
        <v>0</v>
      </c>
      <c r="B1" s="465" t="s">
        <v>1</v>
      </c>
      <c r="C1" s="467" t="s">
        <v>2</v>
      </c>
      <c r="D1" s="418"/>
      <c r="E1" s="181"/>
      <c r="F1" s="135"/>
      <c r="G1" s="135"/>
      <c r="H1" s="135"/>
      <c r="I1" s="135"/>
      <c r="J1" s="136"/>
      <c r="K1" s="135"/>
      <c r="L1" s="135"/>
      <c r="M1" s="135"/>
      <c r="N1" s="439" t="s">
        <v>32</v>
      </c>
      <c r="O1" s="440"/>
      <c r="P1" s="440"/>
      <c r="Q1" s="440"/>
      <c r="R1" s="440"/>
      <c r="S1" s="440"/>
      <c r="T1" s="440"/>
      <c r="U1" s="440"/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/>
      <c r="AJ1" s="440"/>
      <c r="AK1" s="440"/>
      <c r="AL1" s="440"/>
      <c r="AM1" s="440"/>
      <c r="AN1" s="440"/>
      <c r="AO1" s="440"/>
      <c r="AP1" s="440"/>
      <c r="AQ1" s="440"/>
      <c r="AR1" s="440"/>
      <c r="AS1" s="440"/>
      <c r="AT1" s="417"/>
      <c r="AU1" s="417"/>
      <c r="AV1" s="417"/>
      <c r="AW1" s="417"/>
      <c r="AX1" s="417"/>
      <c r="AY1" s="417"/>
      <c r="AZ1" s="417"/>
      <c r="BA1" s="418"/>
    </row>
    <row r="2" spans="1:54" ht="15.75" thickBot="1" x14ac:dyDescent="0.3">
      <c r="A2" s="421"/>
      <c r="B2" s="454"/>
      <c r="C2" s="421"/>
      <c r="D2" s="399"/>
      <c r="E2" s="453" t="s">
        <v>126</v>
      </c>
      <c r="F2" s="398"/>
      <c r="G2" s="398"/>
      <c r="H2" s="398"/>
      <c r="I2" s="398"/>
      <c r="J2" s="398"/>
      <c r="K2" s="398"/>
      <c r="L2" s="398"/>
      <c r="M2" s="454"/>
      <c r="N2" s="414" t="s">
        <v>3</v>
      </c>
      <c r="O2" s="415"/>
      <c r="P2" s="415"/>
      <c r="Q2" s="415"/>
      <c r="R2" s="415"/>
      <c r="S2" s="415"/>
      <c r="T2" s="415"/>
      <c r="U2" s="416"/>
      <c r="V2" s="447" t="s">
        <v>33</v>
      </c>
      <c r="W2" s="442"/>
      <c r="X2" s="442"/>
      <c r="Y2" s="442"/>
      <c r="Z2" s="442"/>
      <c r="AA2" s="442"/>
      <c r="AB2" s="442"/>
      <c r="AC2" s="443"/>
      <c r="AD2" s="441" t="s">
        <v>34</v>
      </c>
      <c r="AE2" s="442"/>
      <c r="AF2" s="442"/>
      <c r="AG2" s="442"/>
      <c r="AH2" s="442"/>
      <c r="AI2" s="442"/>
      <c r="AJ2" s="442"/>
      <c r="AK2" s="443"/>
      <c r="AL2" s="414" t="s">
        <v>132</v>
      </c>
      <c r="AM2" s="415"/>
      <c r="AN2" s="415"/>
      <c r="AO2" s="415"/>
      <c r="AP2" s="415"/>
      <c r="AQ2" s="415"/>
      <c r="AR2" s="415"/>
      <c r="AS2" s="416"/>
      <c r="AT2" s="375" t="s">
        <v>135</v>
      </c>
      <c r="AU2" s="376"/>
      <c r="AV2" s="376"/>
      <c r="AW2" s="376"/>
      <c r="AX2" s="376"/>
      <c r="AY2" s="376"/>
      <c r="AZ2" s="376"/>
      <c r="BA2" s="377"/>
    </row>
    <row r="3" spans="1:54" ht="15" customHeight="1" x14ac:dyDescent="0.25">
      <c r="A3" s="421"/>
      <c r="B3" s="454"/>
      <c r="C3" s="466" t="s">
        <v>256</v>
      </c>
      <c r="D3" s="456" t="s">
        <v>4</v>
      </c>
      <c r="E3" s="450" t="s">
        <v>13</v>
      </c>
      <c r="F3" s="444" t="s">
        <v>12</v>
      </c>
      <c r="G3" s="455" t="s">
        <v>127</v>
      </c>
      <c r="H3" s="398"/>
      <c r="I3" s="398"/>
      <c r="J3" s="398"/>
      <c r="K3" s="398"/>
      <c r="L3" s="398"/>
      <c r="M3" s="454"/>
      <c r="N3" s="500" t="s">
        <v>5</v>
      </c>
      <c r="O3" s="501"/>
      <c r="P3" s="501"/>
      <c r="Q3" s="502"/>
      <c r="R3" s="500" t="s">
        <v>6</v>
      </c>
      <c r="S3" s="501"/>
      <c r="T3" s="501"/>
      <c r="U3" s="502"/>
      <c r="V3" s="503" t="s">
        <v>35</v>
      </c>
      <c r="W3" s="501"/>
      <c r="X3" s="501"/>
      <c r="Y3" s="502"/>
      <c r="Z3" s="503" t="s">
        <v>36</v>
      </c>
      <c r="AA3" s="501"/>
      <c r="AB3" s="501"/>
      <c r="AC3" s="502"/>
      <c r="AD3" s="503" t="s">
        <v>37</v>
      </c>
      <c r="AE3" s="501"/>
      <c r="AF3" s="501"/>
      <c r="AG3" s="502"/>
      <c r="AH3" s="503" t="s">
        <v>38</v>
      </c>
      <c r="AI3" s="501"/>
      <c r="AJ3" s="501"/>
      <c r="AK3" s="502"/>
      <c r="AL3" s="500" t="s">
        <v>133</v>
      </c>
      <c r="AM3" s="501"/>
      <c r="AN3" s="501"/>
      <c r="AO3" s="502"/>
      <c r="AP3" s="500" t="s">
        <v>134</v>
      </c>
      <c r="AQ3" s="501"/>
      <c r="AR3" s="501"/>
      <c r="AS3" s="502"/>
      <c r="AT3" s="375" t="s">
        <v>136</v>
      </c>
      <c r="AU3" s="376"/>
      <c r="AV3" s="376"/>
      <c r="AW3" s="376"/>
      <c r="AX3" s="376" t="s">
        <v>137</v>
      </c>
      <c r="AY3" s="376"/>
      <c r="AZ3" s="376"/>
      <c r="BA3" s="377"/>
    </row>
    <row r="4" spans="1:54" ht="15" customHeight="1" x14ac:dyDescent="0.25">
      <c r="A4" s="421"/>
      <c r="B4" s="454"/>
      <c r="C4" s="421"/>
      <c r="D4" s="399"/>
      <c r="E4" s="451"/>
      <c r="F4" s="398"/>
      <c r="G4" s="444" t="s">
        <v>131</v>
      </c>
      <c r="H4" s="445" t="s">
        <v>130</v>
      </c>
      <c r="I4" s="445" t="s">
        <v>7</v>
      </c>
      <c r="J4" s="446" t="s">
        <v>128</v>
      </c>
      <c r="K4" s="471" t="s">
        <v>8</v>
      </c>
      <c r="L4" s="398"/>
      <c r="M4" s="454"/>
      <c r="N4" s="419" t="s">
        <v>163</v>
      </c>
      <c r="O4" s="398"/>
      <c r="P4" s="398"/>
      <c r="Q4" s="399"/>
      <c r="R4" s="419" t="s">
        <v>164</v>
      </c>
      <c r="S4" s="398"/>
      <c r="T4" s="398"/>
      <c r="U4" s="399"/>
      <c r="V4" s="394" t="s">
        <v>205</v>
      </c>
      <c r="W4" s="395"/>
      <c r="X4" s="395"/>
      <c r="Y4" s="396"/>
      <c r="Z4" s="394" t="s">
        <v>280</v>
      </c>
      <c r="AA4" s="395"/>
      <c r="AB4" s="395"/>
      <c r="AC4" s="396"/>
      <c r="AD4" s="394" t="s">
        <v>281</v>
      </c>
      <c r="AE4" s="395"/>
      <c r="AF4" s="395"/>
      <c r="AG4" s="396"/>
      <c r="AH4" s="394" t="s">
        <v>272</v>
      </c>
      <c r="AI4" s="395"/>
      <c r="AJ4" s="395"/>
      <c r="AK4" s="396"/>
      <c r="AL4" s="419" t="s">
        <v>255</v>
      </c>
      <c r="AM4" s="398"/>
      <c r="AN4" s="398"/>
      <c r="AO4" s="399"/>
      <c r="AP4" s="419" t="s">
        <v>254</v>
      </c>
      <c r="AQ4" s="398"/>
      <c r="AR4" s="398"/>
      <c r="AS4" s="399"/>
      <c r="AT4" s="378" t="s">
        <v>160</v>
      </c>
      <c r="AU4" s="379"/>
      <c r="AV4" s="379"/>
      <c r="AW4" s="379"/>
      <c r="AX4" s="379" t="s">
        <v>160</v>
      </c>
      <c r="AY4" s="379"/>
      <c r="AZ4" s="379"/>
      <c r="BA4" s="380"/>
    </row>
    <row r="5" spans="1:54" ht="15" customHeight="1" x14ac:dyDescent="0.25">
      <c r="A5" s="421"/>
      <c r="B5" s="454"/>
      <c r="C5" s="421"/>
      <c r="D5" s="399"/>
      <c r="E5" s="451"/>
      <c r="F5" s="398"/>
      <c r="G5" s="398"/>
      <c r="H5" s="398"/>
      <c r="I5" s="398"/>
      <c r="J5" s="395"/>
      <c r="K5" s="445" t="s">
        <v>9</v>
      </c>
      <c r="L5" s="445" t="s">
        <v>10</v>
      </c>
      <c r="M5" s="470" t="s">
        <v>11</v>
      </c>
      <c r="N5" s="420" t="s">
        <v>12</v>
      </c>
      <c r="O5" s="382" t="s">
        <v>131</v>
      </c>
      <c r="P5" s="383" t="s">
        <v>7</v>
      </c>
      <c r="Q5" s="390" t="s">
        <v>128</v>
      </c>
      <c r="R5" s="420" t="s">
        <v>12</v>
      </c>
      <c r="S5" s="382" t="s">
        <v>131</v>
      </c>
      <c r="T5" s="383" t="s">
        <v>7</v>
      </c>
      <c r="U5" s="390" t="s">
        <v>128</v>
      </c>
      <c r="V5" s="411" t="s">
        <v>12</v>
      </c>
      <c r="W5" s="409" t="s">
        <v>131</v>
      </c>
      <c r="X5" s="410" t="s">
        <v>7</v>
      </c>
      <c r="Y5" s="413" t="s">
        <v>128</v>
      </c>
      <c r="Z5" s="411" t="s">
        <v>12</v>
      </c>
      <c r="AA5" s="409" t="s">
        <v>131</v>
      </c>
      <c r="AB5" s="410" t="s">
        <v>7</v>
      </c>
      <c r="AC5" s="413" t="s">
        <v>128</v>
      </c>
      <c r="AD5" s="411" t="s">
        <v>12</v>
      </c>
      <c r="AE5" s="409" t="s">
        <v>131</v>
      </c>
      <c r="AF5" s="410" t="s">
        <v>7</v>
      </c>
      <c r="AG5" s="413" t="s">
        <v>128</v>
      </c>
      <c r="AH5" s="411" t="s">
        <v>12</v>
      </c>
      <c r="AI5" s="409" t="s">
        <v>131</v>
      </c>
      <c r="AJ5" s="410" t="s">
        <v>7</v>
      </c>
      <c r="AK5" s="413" t="s">
        <v>128</v>
      </c>
      <c r="AL5" s="420" t="s">
        <v>12</v>
      </c>
      <c r="AM5" s="382" t="s">
        <v>131</v>
      </c>
      <c r="AN5" s="383" t="s">
        <v>7</v>
      </c>
      <c r="AO5" s="390" t="s">
        <v>128</v>
      </c>
      <c r="AP5" s="420" t="s">
        <v>12</v>
      </c>
      <c r="AQ5" s="382" t="s">
        <v>131</v>
      </c>
      <c r="AR5" s="383" t="s">
        <v>7</v>
      </c>
      <c r="AS5" s="390" t="s">
        <v>128</v>
      </c>
      <c r="AT5" s="381" t="s">
        <v>12</v>
      </c>
      <c r="AU5" s="382" t="s">
        <v>131</v>
      </c>
      <c r="AV5" s="383" t="s">
        <v>7</v>
      </c>
      <c r="AW5" s="383" t="s">
        <v>128</v>
      </c>
      <c r="AX5" s="382" t="s">
        <v>12</v>
      </c>
      <c r="AY5" s="382" t="s">
        <v>131</v>
      </c>
      <c r="AZ5" s="383" t="s">
        <v>7</v>
      </c>
      <c r="BA5" s="390" t="s">
        <v>128</v>
      </c>
    </row>
    <row r="6" spans="1:54" ht="90" customHeight="1" x14ac:dyDescent="0.25">
      <c r="A6" s="421"/>
      <c r="B6" s="454"/>
      <c r="C6" s="421"/>
      <c r="D6" s="399"/>
      <c r="E6" s="451"/>
      <c r="F6" s="398"/>
      <c r="G6" s="398"/>
      <c r="H6" s="398"/>
      <c r="I6" s="398"/>
      <c r="J6" s="395"/>
      <c r="K6" s="445"/>
      <c r="L6" s="445"/>
      <c r="M6" s="454"/>
      <c r="N6" s="421"/>
      <c r="O6" s="398"/>
      <c r="P6" s="383"/>
      <c r="Q6" s="390"/>
      <c r="R6" s="421"/>
      <c r="S6" s="398"/>
      <c r="T6" s="398"/>
      <c r="U6" s="399"/>
      <c r="V6" s="412"/>
      <c r="W6" s="395"/>
      <c r="X6" s="395"/>
      <c r="Y6" s="396"/>
      <c r="Z6" s="412"/>
      <c r="AA6" s="395"/>
      <c r="AB6" s="395"/>
      <c r="AC6" s="396"/>
      <c r="AD6" s="412"/>
      <c r="AE6" s="395"/>
      <c r="AF6" s="395"/>
      <c r="AG6" s="396"/>
      <c r="AH6" s="412"/>
      <c r="AI6" s="395"/>
      <c r="AJ6" s="395"/>
      <c r="AK6" s="396"/>
      <c r="AL6" s="421"/>
      <c r="AM6" s="398"/>
      <c r="AN6" s="398"/>
      <c r="AO6" s="399"/>
      <c r="AP6" s="421"/>
      <c r="AQ6" s="398"/>
      <c r="AR6" s="398"/>
      <c r="AS6" s="399"/>
      <c r="AT6" s="381"/>
      <c r="AU6" s="382"/>
      <c r="AV6" s="383"/>
      <c r="AW6" s="383"/>
      <c r="AX6" s="382"/>
      <c r="AY6" s="382"/>
      <c r="AZ6" s="383"/>
      <c r="BA6" s="390"/>
    </row>
    <row r="7" spans="1:54" x14ac:dyDescent="0.25">
      <c r="A7" s="137">
        <v>1</v>
      </c>
      <c r="B7" s="150">
        <v>2</v>
      </c>
      <c r="C7" s="139">
        <v>3</v>
      </c>
      <c r="D7" s="157">
        <v>4</v>
      </c>
      <c r="E7" s="182">
        <v>5</v>
      </c>
      <c r="F7" s="127">
        <v>6</v>
      </c>
      <c r="G7" s="127">
        <v>7</v>
      </c>
      <c r="H7" s="127">
        <v>8</v>
      </c>
      <c r="I7" s="127">
        <v>9</v>
      </c>
      <c r="J7" s="128">
        <v>10</v>
      </c>
      <c r="K7" s="127">
        <v>11</v>
      </c>
      <c r="L7" s="127">
        <v>12</v>
      </c>
      <c r="M7" s="93">
        <v>13</v>
      </c>
      <c r="N7" s="146">
        <v>14</v>
      </c>
      <c r="O7" s="129">
        <v>15</v>
      </c>
      <c r="P7" s="129">
        <v>16</v>
      </c>
      <c r="Q7" s="138">
        <v>17</v>
      </c>
      <c r="R7" s="146">
        <v>18</v>
      </c>
      <c r="S7" s="129">
        <v>19</v>
      </c>
      <c r="T7" s="129">
        <v>20</v>
      </c>
      <c r="U7" s="138">
        <v>21</v>
      </c>
      <c r="V7" s="291">
        <v>22</v>
      </c>
      <c r="W7" s="292">
        <v>23</v>
      </c>
      <c r="X7" s="292">
        <v>24</v>
      </c>
      <c r="Y7" s="293">
        <v>25</v>
      </c>
      <c r="Z7" s="291">
        <v>26</v>
      </c>
      <c r="AA7" s="292">
        <v>27</v>
      </c>
      <c r="AB7" s="292">
        <v>28</v>
      </c>
      <c r="AC7" s="293">
        <v>29</v>
      </c>
      <c r="AD7" s="291">
        <v>30</v>
      </c>
      <c r="AE7" s="292">
        <v>31</v>
      </c>
      <c r="AF7" s="292">
        <v>32</v>
      </c>
      <c r="AG7" s="293">
        <v>33</v>
      </c>
      <c r="AH7" s="291">
        <v>34</v>
      </c>
      <c r="AI7" s="292">
        <v>35</v>
      </c>
      <c r="AJ7" s="292">
        <v>36</v>
      </c>
      <c r="AK7" s="293">
        <v>37</v>
      </c>
      <c r="AL7" s="146">
        <v>38</v>
      </c>
      <c r="AM7" s="129">
        <v>39</v>
      </c>
      <c r="AN7" s="129">
        <v>40</v>
      </c>
      <c r="AO7" s="138">
        <v>41</v>
      </c>
      <c r="AP7" s="146">
        <v>42</v>
      </c>
      <c r="AQ7" s="129">
        <v>43</v>
      </c>
      <c r="AR7" s="129">
        <v>44</v>
      </c>
      <c r="AS7" s="138">
        <v>45</v>
      </c>
      <c r="AT7" s="144">
        <v>46</v>
      </c>
      <c r="AU7" s="129">
        <v>47</v>
      </c>
      <c r="AV7" s="129">
        <v>48</v>
      </c>
      <c r="AW7" s="129">
        <v>49</v>
      </c>
      <c r="AX7" s="129">
        <v>50</v>
      </c>
      <c r="AY7" s="129">
        <v>51</v>
      </c>
      <c r="AZ7" s="129">
        <v>52</v>
      </c>
      <c r="BA7" s="138">
        <v>53</v>
      </c>
    </row>
    <row r="8" spans="1:54" ht="4.5" customHeight="1" x14ac:dyDescent="0.25">
      <c r="A8" s="139"/>
      <c r="B8" s="151"/>
      <c r="C8" s="139"/>
      <c r="D8" s="158"/>
      <c r="E8" s="182"/>
      <c r="F8" s="127"/>
      <c r="G8" s="127"/>
      <c r="H8" s="127"/>
      <c r="I8" s="127"/>
      <c r="J8" s="128"/>
      <c r="K8" s="127"/>
      <c r="L8" s="127"/>
      <c r="M8" s="93"/>
      <c r="N8" s="146"/>
      <c r="O8" s="129"/>
      <c r="P8" s="129"/>
      <c r="Q8" s="138"/>
      <c r="R8" s="146"/>
      <c r="S8" s="129"/>
      <c r="T8" s="129"/>
      <c r="U8" s="138"/>
      <c r="V8" s="291"/>
      <c r="W8" s="292"/>
      <c r="X8" s="292"/>
      <c r="Y8" s="293"/>
      <c r="Z8" s="291"/>
      <c r="AA8" s="292"/>
      <c r="AB8" s="292"/>
      <c r="AC8" s="293"/>
      <c r="AD8" s="291"/>
      <c r="AE8" s="292"/>
      <c r="AF8" s="292"/>
      <c r="AG8" s="293"/>
      <c r="AH8" s="291"/>
      <c r="AI8" s="292"/>
      <c r="AJ8" s="292"/>
      <c r="AK8" s="293"/>
      <c r="AL8" s="146"/>
      <c r="AM8" s="129"/>
      <c r="AN8" s="129"/>
      <c r="AO8" s="138"/>
      <c r="AP8" s="146"/>
      <c r="AQ8" s="129"/>
      <c r="AR8" s="129"/>
      <c r="AS8" s="138"/>
      <c r="AT8" s="144"/>
      <c r="AU8" s="129"/>
      <c r="AV8" s="129"/>
      <c r="AW8" s="129"/>
      <c r="AX8" s="129"/>
      <c r="AY8" s="129"/>
      <c r="AZ8" s="129"/>
      <c r="BA8" s="138"/>
    </row>
    <row r="9" spans="1:54" s="97" customFormat="1" ht="15.75" thickBot="1" x14ac:dyDescent="0.3">
      <c r="A9" s="448" t="s">
        <v>276</v>
      </c>
      <c r="B9" s="449"/>
      <c r="C9" s="160"/>
      <c r="D9" s="161"/>
      <c r="E9" s="183"/>
      <c r="F9" s="162"/>
      <c r="G9" s="162"/>
      <c r="H9" s="162"/>
      <c r="I9" s="162"/>
      <c r="J9" s="162"/>
      <c r="K9" s="162"/>
      <c r="L9" s="162"/>
      <c r="M9" s="163"/>
      <c r="N9" s="403">
        <f>SUM(N10:Q10)+N74+N75+N76+N77</f>
        <v>612</v>
      </c>
      <c r="O9" s="468"/>
      <c r="P9" s="468"/>
      <c r="Q9" s="469"/>
      <c r="R9" s="403">
        <f>SUM(R10:U10)+R74+R75+R76+R77</f>
        <v>864</v>
      </c>
      <c r="S9" s="404"/>
      <c r="T9" s="404"/>
      <c r="U9" s="405"/>
      <c r="V9" s="403">
        <f>SUM(V10:Y10)+V74+V75+V76+V77</f>
        <v>606</v>
      </c>
      <c r="W9" s="404"/>
      <c r="X9" s="404"/>
      <c r="Y9" s="405"/>
      <c r="Z9" s="403">
        <f>SUM(Z10:AC10)+Z74+Z75+Z76+Z77</f>
        <v>864</v>
      </c>
      <c r="AA9" s="404"/>
      <c r="AB9" s="404"/>
      <c r="AC9" s="405"/>
      <c r="AD9" s="403">
        <f>SUM(AD10:AG10)+AD74+AD75+AD76+AD77</f>
        <v>612</v>
      </c>
      <c r="AE9" s="404"/>
      <c r="AF9" s="404"/>
      <c r="AG9" s="405"/>
      <c r="AH9" s="403">
        <f>SUM(AH10:AK10)+AH74+AH75+AH76+AH77</f>
        <v>916</v>
      </c>
      <c r="AI9" s="404"/>
      <c r="AJ9" s="404"/>
      <c r="AK9" s="405"/>
      <c r="AL9" s="403">
        <f>SUM(AL10:AO10)+AL74+AL75+AL76+AL77</f>
        <v>588</v>
      </c>
      <c r="AM9" s="404"/>
      <c r="AN9" s="404"/>
      <c r="AO9" s="405"/>
      <c r="AP9" s="403">
        <f>SUM(AP10:AS10)+AP74+AP75+AP76+AP77</f>
        <v>878</v>
      </c>
      <c r="AQ9" s="404"/>
      <c r="AR9" s="404"/>
      <c r="AS9" s="405"/>
      <c r="AT9" s="391"/>
      <c r="AU9" s="392"/>
      <c r="AV9" s="392"/>
      <c r="AW9" s="392"/>
      <c r="AX9" s="392"/>
      <c r="AY9" s="392"/>
      <c r="AZ9" s="392"/>
      <c r="BA9" s="393"/>
      <c r="BB9" s="97">
        <f>V9+Z9+AD9+AH9+AL9+AP9</f>
        <v>4464</v>
      </c>
    </row>
    <row r="10" spans="1:54" s="97" customFormat="1" ht="15.75" thickBot="1" x14ac:dyDescent="0.3">
      <c r="A10" s="192"/>
      <c r="B10" s="193" t="s">
        <v>165</v>
      </c>
      <c r="C10" s="192"/>
      <c r="D10" s="194"/>
      <c r="E10" s="195">
        <f t="shared" ref="E10:AS10" si="0">SUM(E11,E26,E32,E36,E51)</f>
        <v>5556</v>
      </c>
      <c r="F10" s="196">
        <f t="shared" si="0"/>
        <v>126</v>
      </c>
      <c r="G10" s="196">
        <f t="shared" si="0"/>
        <v>684</v>
      </c>
      <c r="H10" s="196">
        <f t="shared" si="0"/>
        <v>94</v>
      </c>
      <c r="I10" s="196">
        <f t="shared" si="0"/>
        <v>80</v>
      </c>
      <c r="J10" s="196">
        <f t="shared" si="0"/>
        <v>4572</v>
      </c>
      <c r="K10" s="196">
        <f t="shared" si="0"/>
        <v>2618</v>
      </c>
      <c r="L10" s="196">
        <f t="shared" si="0"/>
        <v>1914</v>
      </c>
      <c r="M10" s="197">
        <f t="shared" si="0"/>
        <v>40</v>
      </c>
      <c r="N10" s="192">
        <f t="shared" si="0"/>
        <v>0</v>
      </c>
      <c r="O10" s="198">
        <f t="shared" si="0"/>
        <v>0</v>
      </c>
      <c r="P10" s="198">
        <f t="shared" si="0"/>
        <v>16</v>
      </c>
      <c r="Q10" s="199">
        <f t="shared" si="0"/>
        <v>596</v>
      </c>
      <c r="R10" s="192">
        <f t="shared" si="0"/>
        <v>0</v>
      </c>
      <c r="S10" s="198">
        <f t="shared" si="0"/>
        <v>0</v>
      </c>
      <c r="T10" s="198">
        <f t="shared" si="0"/>
        <v>34</v>
      </c>
      <c r="U10" s="199">
        <f t="shared" si="0"/>
        <v>808</v>
      </c>
      <c r="V10" s="294">
        <f t="shared" si="0"/>
        <v>0</v>
      </c>
      <c r="W10" s="295">
        <f t="shared" si="0"/>
        <v>0</v>
      </c>
      <c r="X10" s="295">
        <f t="shared" si="0"/>
        <v>6</v>
      </c>
      <c r="Y10" s="296">
        <f t="shared" si="0"/>
        <v>576</v>
      </c>
      <c r="Z10" s="294">
        <f t="shared" si="0"/>
        <v>42</v>
      </c>
      <c r="AA10" s="295">
        <f t="shared" si="0"/>
        <v>144</v>
      </c>
      <c r="AB10" s="295">
        <f t="shared" si="0"/>
        <v>0</v>
      </c>
      <c r="AC10" s="296">
        <f t="shared" si="0"/>
        <v>678</v>
      </c>
      <c r="AD10" s="294">
        <f t="shared" si="0"/>
        <v>2</v>
      </c>
      <c r="AE10" s="295">
        <f t="shared" si="0"/>
        <v>108</v>
      </c>
      <c r="AF10" s="295">
        <f t="shared" si="0"/>
        <v>0</v>
      </c>
      <c r="AG10" s="296">
        <f t="shared" si="0"/>
        <v>502</v>
      </c>
      <c r="AH10" s="294">
        <f t="shared" si="0"/>
        <v>62</v>
      </c>
      <c r="AI10" s="295">
        <f t="shared" si="0"/>
        <v>180</v>
      </c>
      <c r="AJ10" s="295">
        <f t="shared" si="0"/>
        <v>10</v>
      </c>
      <c r="AK10" s="296">
        <f t="shared" si="0"/>
        <v>640</v>
      </c>
      <c r="AL10" s="200">
        <f t="shared" si="0"/>
        <v>14</v>
      </c>
      <c r="AM10" s="196">
        <f t="shared" si="0"/>
        <v>144</v>
      </c>
      <c r="AN10" s="196">
        <f t="shared" si="0"/>
        <v>4</v>
      </c>
      <c r="AO10" s="201">
        <f t="shared" si="0"/>
        <v>418</v>
      </c>
      <c r="AP10" s="200">
        <f t="shared" si="0"/>
        <v>6</v>
      </c>
      <c r="AQ10" s="196">
        <f t="shared" si="0"/>
        <v>108</v>
      </c>
      <c r="AR10" s="196">
        <f t="shared" si="0"/>
        <v>10</v>
      </c>
      <c r="AS10" s="201">
        <f t="shared" si="0"/>
        <v>354</v>
      </c>
      <c r="AT10" s="105">
        <f t="shared" ref="AT10:BA10" si="1">SUM(AT26,AT33,AT36,AT47)</f>
        <v>0</v>
      </c>
      <c r="AU10" s="101">
        <f t="shared" si="1"/>
        <v>0</v>
      </c>
      <c r="AV10" s="101">
        <f t="shared" si="1"/>
        <v>0</v>
      </c>
      <c r="AW10" s="101">
        <f t="shared" si="1"/>
        <v>0</v>
      </c>
      <c r="AX10" s="101">
        <f t="shared" si="1"/>
        <v>0</v>
      </c>
      <c r="AY10" s="101">
        <f t="shared" si="1"/>
        <v>0</v>
      </c>
      <c r="AZ10" s="101">
        <f t="shared" si="1"/>
        <v>0</v>
      </c>
      <c r="BA10" s="104">
        <f t="shared" si="1"/>
        <v>0</v>
      </c>
    </row>
    <row r="11" spans="1:54" s="97" customFormat="1" ht="15.75" thickBot="1" x14ac:dyDescent="0.3">
      <c r="A11" s="202" t="s">
        <v>172</v>
      </c>
      <c r="B11" s="203" t="s">
        <v>166</v>
      </c>
      <c r="C11" s="202"/>
      <c r="D11" s="204"/>
      <c r="E11" s="205">
        <f>SUM(E12:E25)</f>
        <v>1476</v>
      </c>
      <c r="F11" s="206">
        <f t="shared" ref="F11:AS11" si="2">SUM(F12:F25)</f>
        <v>0</v>
      </c>
      <c r="G11" s="206">
        <f t="shared" si="2"/>
        <v>0</v>
      </c>
      <c r="H11" s="206">
        <f t="shared" si="2"/>
        <v>22</v>
      </c>
      <c r="I11" s="206">
        <f t="shared" si="2"/>
        <v>50</v>
      </c>
      <c r="J11" s="206">
        <f t="shared" si="2"/>
        <v>1404</v>
      </c>
      <c r="K11" s="207">
        <f t="shared" si="2"/>
        <v>1044</v>
      </c>
      <c r="L11" s="207">
        <f t="shared" si="2"/>
        <v>360</v>
      </c>
      <c r="M11" s="208">
        <f t="shared" si="2"/>
        <v>0</v>
      </c>
      <c r="N11" s="202">
        <f t="shared" si="2"/>
        <v>0</v>
      </c>
      <c r="O11" s="207">
        <f t="shared" si="2"/>
        <v>0</v>
      </c>
      <c r="P11" s="207">
        <f t="shared" si="2"/>
        <v>16</v>
      </c>
      <c r="Q11" s="209">
        <f t="shared" si="2"/>
        <v>596</v>
      </c>
      <c r="R11" s="202">
        <f t="shared" si="2"/>
        <v>0</v>
      </c>
      <c r="S11" s="207">
        <f t="shared" si="2"/>
        <v>0</v>
      </c>
      <c r="T11" s="207">
        <f t="shared" si="2"/>
        <v>34</v>
      </c>
      <c r="U11" s="209">
        <f t="shared" si="2"/>
        <v>808</v>
      </c>
      <c r="V11" s="297">
        <f t="shared" si="2"/>
        <v>0</v>
      </c>
      <c r="W11" s="298">
        <f t="shared" si="2"/>
        <v>0</v>
      </c>
      <c r="X11" s="298">
        <f t="shared" si="2"/>
        <v>0</v>
      </c>
      <c r="Y11" s="299">
        <f t="shared" si="2"/>
        <v>0</v>
      </c>
      <c r="Z11" s="297">
        <f t="shared" si="2"/>
        <v>0</v>
      </c>
      <c r="AA11" s="298">
        <f t="shared" si="2"/>
        <v>0</v>
      </c>
      <c r="AB11" s="298">
        <f t="shared" si="2"/>
        <v>0</v>
      </c>
      <c r="AC11" s="299">
        <f t="shared" si="2"/>
        <v>0</v>
      </c>
      <c r="AD11" s="297">
        <f t="shared" si="2"/>
        <v>0</v>
      </c>
      <c r="AE11" s="298">
        <f t="shared" si="2"/>
        <v>0</v>
      </c>
      <c r="AF11" s="298">
        <f t="shared" si="2"/>
        <v>0</v>
      </c>
      <c r="AG11" s="299">
        <f t="shared" si="2"/>
        <v>0</v>
      </c>
      <c r="AH11" s="297">
        <f t="shared" si="2"/>
        <v>0</v>
      </c>
      <c r="AI11" s="298">
        <f t="shared" si="2"/>
        <v>0</v>
      </c>
      <c r="AJ11" s="298">
        <f t="shared" si="2"/>
        <v>0</v>
      </c>
      <c r="AK11" s="299">
        <f t="shared" si="2"/>
        <v>0</v>
      </c>
      <c r="AL11" s="210">
        <f t="shared" si="2"/>
        <v>0</v>
      </c>
      <c r="AM11" s="206">
        <f t="shared" si="2"/>
        <v>0</v>
      </c>
      <c r="AN11" s="206">
        <f t="shared" si="2"/>
        <v>0</v>
      </c>
      <c r="AO11" s="211">
        <f t="shared" si="2"/>
        <v>0</v>
      </c>
      <c r="AP11" s="210">
        <f t="shared" si="2"/>
        <v>0</v>
      </c>
      <c r="AQ11" s="206">
        <f t="shared" si="2"/>
        <v>0</v>
      </c>
      <c r="AR11" s="206">
        <f t="shared" si="2"/>
        <v>0</v>
      </c>
      <c r="AS11" s="211">
        <f t="shared" si="2"/>
        <v>0</v>
      </c>
      <c r="AT11" s="147"/>
      <c r="AU11" s="130"/>
      <c r="AV11" s="130"/>
      <c r="AW11" s="130"/>
      <c r="AX11" s="130"/>
      <c r="AY11" s="130"/>
      <c r="AZ11" s="130"/>
      <c r="BA11" s="140"/>
    </row>
    <row r="12" spans="1:54" s="97" customFormat="1" x14ac:dyDescent="0.25">
      <c r="A12" s="270" t="s">
        <v>115</v>
      </c>
      <c r="B12" s="271" t="s">
        <v>106</v>
      </c>
      <c r="C12" s="272" t="s">
        <v>277</v>
      </c>
      <c r="D12" s="273" t="s">
        <v>278</v>
      </c>
      <c r="E12" s="274">
        <f>SUM(F12:J12)</f>
        <v>94</v>
      </c>
      <c r="F12" s="98" t="str">
        <f>IF(SUM(N12,R12,V12,Z12,AD12,AH12,AL12,AP12,AT12,AX12)&gt;0,SUM(N12,R12,V12,Z12,AD12,AH12,AL12,AP12,AT12,AX12),"")</f>
        <v/>
      </c>
      <c r="G12" s="98" t="str">
        <f>IF(SUM(O12,S12,W12,AA12,AE12,AI12,AM12,AQ12,AU12,AY12)&gt;0,SUM(O12,S12,W12,AA12,AE12,AI12,AM12,AQ12,AU12,AY12),"")</f>
        <v/>
      </c>
      <c r="H12" s="98">
        <v>3</v>
      </c>
      <c r="I12" s="98">
        <f>IF(SUM(P12,T12,X12,AB12,AF12,AJ12,AN12,AR12,AV12,AZ12)&gt;0,SUM(P12,T12,X12,AB12,AF12,AJ12,AN12,AR12,AV12,AZ12),"")</f>
        <v>17</v>
      </c>
      <c r="J12" s="98">
        <f>IF(SUM(Q12,U12,Y12,AC12,AG12,AK12,AO12,AS12,AW12,BA12)&gt;0,SUM(Q12,U12,Y12,AC12,AG12,AK12,AO12,AS12,AW12,BA12),"")</f>
        <v>74</v>
      </c>
      <c r="K12" s="275">
        <f t="shared" ref="K12:K35" si="3">SUM(J12,-L12)</f>
        <v>74</v>
      </c>
      <c r="L12" s="276"/>
      <c r="M12" s="277"/>
      <c r="N12" s="270"/>
      <c r="O12" s="276"/>
      <c r="P12" s="276">
        <v>4</v>
      </c>
      <c r="Q12" s="504">
        <v>30</v>
      </c>
      <c r="R12" s="270"/>
      <c r="S12" s="276"/>
      <c r="T12" s="276">
        <v>13</v>
      </c>
      <c r="U12" s="504">
        <v>44</v>
      </c>
      <c r="V12" s="99"/>
      <c r="W12" s="98"/>
      <c r="X12" s="98"/>
      <c r="Y12" s="100"/>
      <c r="Z12" s="99"/>
      <c r="AA12" s="98"/>
      <c r="AB12" s="98"/>
      <c r="AC12" s="100"/>
      <c r="AD12" s="99"/>
      <c r="AE12" s="98"/>
      <c r="AF12" s="98"/>
      <c r="AG12" s="100"/>
      <c r="AH12" s="99"/>
      <c r="AI12" s="98"/>
      <c r="AJ12" s="98"/>
      <c r="AK12" s="100"/>
      <c r="AL12" s="99"/>
      <c r="AM12" s="98"/>
      <c r="AN12" s="98"/>
      <c r="AO12" s="100"/>
      <c r="AP12" s="99"/>
      <c r="AQ12" s="98"/>
      <c r="AR12" s="98"/>
      <c r="AS12" s="100"/>
      <c r="AT12" s="147"/>
      <c r="AU12" s="130"/>
      <c r="AV12" s="130"/>
      <c r="AW12" s="130"/>
      <c r="AX12" s="130"/>
      <c r="AY12" s="130"/>
      <c r="AZ12" s="130"/>
      <c r="BA12" s="140"/>
    </row>
    <row r="13" spans="1:54" s="97" customFormat="1" x14ac:dyDescent="0.25">
      <c r="A13" s="278" t="s">
        <v>116</v>
      </c>
      <c r="B13" s="279" t="s">
        <v>107</v>
      </c>
      <c r="C13" s="280" t="s">
        <v>278</v>
      </c>
      <c r="D13" s="281"/>
      <c r="E13" s="155">
        <f t="shared" ref="E13:E25" si="4">SUM(F13:J13)</f>
        <v>117</v>
      </c>
      <c r="F13" s="101" t="str">
        <f t="shared" ref="F13:G25" si="5">IF(SUM(N13,R13,V13,Z13,AD13,AH13,AL13,AP13,AT13,AX13)&gt;0,SUM(N13,R13,V13,Z13,AD13,AH13,AL13,AP13,AT13,AX13),"")</f>
        <v/>
      </c>
      <c r="G13" s="101" t="str">
        <f t="shared" si="5"/>
        <v/>
      </c>
      <c r="H13" s="101" t="str">
        <f t="shared" ref="H13:H25" si="6">IF(D13&gt;0,8,"")</f>
        <v/>
      </c>
      <c r="I13" s="101" t="str">
        <f t="shared" ref="I13:J25" si="7">IF(SUM(P13,T13,X13,AB13,AF13,AJ13,AN13,AR13,AV13,AZ13)&gt;0,SUM(P13,T13,X13,AB13,AF13,AJ13,AN13,AR13,AV13,AZ13),"")</f>
        <v/>
      </c>
      <c r="J13" s="101">
        <f t="shared" si="7"/>
        <v>117</v>
      </c>
      <c r="K13" s="102">
        <f t="shared" si="3"/>
        <v>117</v>
      </c>
      <c r="L13" s="282"/>
      <c r="M13" s="283"/>
      <c r="N13" s="278"/>
      <c r="O13" s="282"/>
      <c r="P13" s="282"/>
      <c r="Q13" s="505">
        <v>51</v>
      </c>
      <c r="R13" s="278"/>
      <c r="S13" s="282"/>
      <c r="T13" s="282"/>
      <c r="U13" s="505">
        <v>66</v>
      </c>
      <c r="V13" s="103"/>
      <c r="W13" s="101"/>
      <c r="X13" s="101"/>
      <c r="Y13" s="104"/>
      <c r="Z13" s="103"/>
      <c r="AA13" s="101"/>
      <c r="AB13" s="101"/>
      <c r="AC13" s="104"/>
      <c r="AD13" s="103"/>
      <c r="AE13" s="101"/>
      <c r="AF13" s="101"/>
      <c r="AG13" s="104"/>
      <c r="AH13" s="103"/>
      <c r="AI13" s="101"/>
      <c r="AJ13" s="101"/>
      <c r="AK13" s="104"/>
      <c r="AL13" s="103"/>
      <c r="AM13" s="101"/>
      <c r="AN13" s="101"/>
      <c r="AO13" s="104"/>
      <c r="AP13" s="103"/>
      <c r="AQ13" s="101"/>
      <c r="AR13" s="101"/>
      <c r="AS13" s="104"/>
      <c r="AT13" s="147"/>
      <c r="AU13" s="130"/>
      <c r="AV13" s="130"/>
      <c r="AW13" s="130"/>
      <c r="AX13" s="130"/>
      <c r="AY13" s="130"/>
      <c r="AZ13" s="130"/>
      <c r="BA13" s="140"/>
    </row>
    <row r="14" spans="1:54" s="97" customFormat="1" x14ac:dyDescent="0.25">
      <c r="A14" s="278" t="s">
        <v>117</v>
      </c>
      <c r="B14" s="279" t="s">
        <v>162</v>
      </c>
      <c r="C14" s="280" t="s">
        <v>278</v>
      </c>
      <c r="D14" s="281"/>
      <c r="E14" s="155">
        <f t="shared" si="4"/>
        <v>117</v>
      </c>
      <c r="F14" s="101" t="str">
        <f t="shared" si="5"/>
        <v/>
      </c>
      <c r="G14" s="101" t="str">
        <f t="shared" si="5"/>
        <v/>
      </c>
      <c r="H14" s="101" t="str">
        <f t="shared" si="6"/>
        <v/>
      </c>
      <c r="I14" s="101" t="str">
        <f t="shared" si="7"/>
        <v/>
      </c>
      <c r="J14" s="101">
        <f t="shared" si="7"/>
        <v>117</v>
      </c>
      <c r="K14" s="102">
        <f t="shared" si="3"/>
        <v>0</v>
      </c>
      <c r="L14" s="282">
        <v>117</v>
      </c>
      <c r="M14" s="283"/>
      <c r="N14" s="278"/>
      <c r="O14" s="282"/>
      <c r="P14" s="282"/>
      <c r="Q14" s="505">
        <v>51</v>
      </c>
      <c r="R14" s="278"/>
      <c r="S14" s="282"/>
      <c r="T14" s="282"/>
      <c r="U14" s="505">
        <v>66</v>
      </c>
      <c r="V14" s="103"/>
      <c r="W14" s="101"/>
      <c r="X14" s="101"/>
      <c r="Y14" s="104"/>
      <c r="Z14" s="103"/>
      <c r="AA14" s="101"/>
      <c r="AB14" s="101"/>
      <c r="AC14" s="104"/>
      <c r="AD14" s="103"/>
      <c r="AE14" s="101"/>
      <c r="AF14" s="101"/>
      <c r="AG14" s="104"/>
      <c r="AH14" s="103"/>
      <c r="AI14" s="101"/>
      <c r="AJ14" s="101"/>
      <c r="AK14" s="104"/>
      <c r="AL14" s="103"/>
      <c r="AM14" s="101"/>
      <c r="AN14" s="101"/>
      <c r="AO14" s="104"/>
      <c r="AP14" s="103"/>
      <c r="AQ14" s="101"/>
      <c r="AR14" s="101"/>
      <c r="AS14" s="104"/>
      <c r="AT14" s="147"/>
      <c r="AU14" s="130"/>
      <c r="AV14" s="130"/>
      <c r="AW14" s="130"/>
      <c r="AX14" s="130"/>
      <c r="AY14" s="130"/>
      <c r="AZ14" s="130"/>
      <c r="BA14" s="140"/>
    </row>
    <row r="15" spans="1:54" s="97" customFormat="1" ht="30" x14ac:dyDescent="0.25">
      <c r="A15" s="278" t="s">
        <v>118</v>
      </c>
      <c r="B15" s="279" t="s">
        <v>108</v>
      </c>
      <c r="C15" s="280" t="s">
        <v>277</v>
      </c>
      <c r="D15" s="284" t="s">
        <v>278</v>
      </c>
      <c r="E15" s="155">
        <f>SUM(F15:J15)</f>
        <v>248</v>
      </c>
      <c r="F15" s="101" t="str">
        <f t="shared" si="5"/>
        <v/>
      </c>
      <c r="G15" s="101" t="str">
        <f t="shared" si="5"/>
        <v/>
      </c>
      <c r="H15" s="101">
        <v>3</v>
      </c>
      <c r="I15" s="101">
        <f t="shared" si="7"/>
        <v>13</v>
      </c>
      <c r="J15" s="101">
        <f t="shared" si="7"/>
        <v>232</v>
      </c>
      <c r="K15" s="102">
        <f t="shared" si="3"/>
        <v>232</v>
      </c>
      <c r="L15" s="282"/>
      <c r="M15" s="283"/>
      <c r="N15" s="278"/>
      <c r="O15" s="282"/>
      <c r="P15" s="282">
        <v>4</v>
      </c>
      <c r="Q15" s="505">
        <v>98</v>
      </c>
      <c r="R15" s="278"/>
      <c r="S15" s="282"/>
      <c r="T15" s="282">
        <v>9</v>
      </c>
      <c r="U15" s="505">
        <v>134</v>
      </c>
      <c r="V15" s="103"/>
      <c r="W15" s="101"/>
      <c r="X15" s="101"/>
      <c r="Y15" s="104"/>
      <c r="Z15" s="103"/>
      <c r="AA15" s="101"/>
      <c r="AB15" s="101"/>
      <c r="AC15" s="104"/>
      <c r="AD15" s="103"/>
      <c r="AE15" s="101"/>
      <c r="AF15" s="101"/>
      <c r="AG15" s="104"/>
      <c r="AH15" s="103"/>
      <c r="AI15" s="101"/>
      <c r="AJ15" s="101"/>
      <c r="AK15" s="104"/>
      <c r="AL15" s="103"/>
      <c r="AM15" s="101"/>
      <c r="AN15" s="101"/>
      <c r="AO15" s="104"/>
      <c r="AP15" s="103"/>
      <c r="AQ15" s="101"/>
      <c r="AR15" s="101"/>
      <c r="AS15" s="104"/>
      <c r="AT15" s="147"/>
      <c r="AU15" s="130"/>
      <c r="AV15" s="130"/>
      <c r="AW15" s="130"/>
      <c r="AX15" s="130"/>
      <c r="AY15" s="130"/>
      <c r="AZ15" s="130"/>
      <c r="BA15" s="140"/>
    </row>
    <row r="16" spans="1:54" s="97" customFormat="1" x14ac:dyDescent="0.25">
      <c r="A16" s="278" t="s">
        <v>119</v>
      </c>
      <c r="B16" s="279" t="s">
        <v>15</v>
      </c>
      <c r="C16" s="280" t="s">
        <v>278</v>
      </c>
      <c r="D16" s="281"/>
      <c r="E16" s="155">
        <f t="shared" si="4"/>
        <v>117</v>
      </c>
      <c r="F16" s="101" t="str">
        <f t="shared" si="5"/>
        <v/>
      </c>
      <c r="G16" s="101" t="str">
        <f t="shared" si="5"/>
        <v/>
      </c>
      <c r="H16" s="101" t="str">
        <f t="shared" si="6"/>
        <v/>
      </c>
      <c r="I16" s="101" t="str">
        <f t="shared" si="7"/>
        <v/>
      </c>
      <c r="J16" s="101">
        <f t="shared" si="7"/>
        <v>117</v>
      </c>
      <c r="K16" s="102">
        <f t="shared" si="3"/>
        <v>117</v>
      </c>
      <c r="L16" s="282"/>
      <c r="M16" s="283"/>
      <c r="N16" s="278"/>
      <c r="O16" s="282"/>
      <c r="P16" s="282"/>
      <c r="Q16" s="505">
        <v>51</v>
      </c>
      <c r="R16" s="278"/>
      <c r="S16" s="282"/>
      <c r="T16" s="282"/>
      <c r="U16" s="505">
        <v>66</v>
      </c>
      <c r="V16" s="103"/>
      <c r="W16" s="101"/>
      <c r="X16" s="101"/>
      <c r="Y16" s="104"/>
      <c r="Z16" s="103"/>
      <c r="AA16" s="101"/>
      <c r="AB16" s="101"/>
      <c r="AC16" s="104"/>
      <c r="AD16" s="103"/>
      <c r="AE16" s="101"/>
      <c r="AF16" s="101"/>
      <c r="AG16" s="104"/>
      <c r="AH16" s="103"/>
      <c r="AI16" s="101"/>
      <c r="AJ16" s="101"/>
      <c r="AK16" s="104"/>
      <c r="AL16" s="103"/>
      <c r="AM16" s="101"/>
      <c r="AN16" s="101"/>
      <c r="AO16" s="104"/>
      <c r="AP16" s="103"/>
      <c r="AQ16" s="101"/>
      <c r="AR16" s="101"/>
      <c r="AS16" s="104"/>
      <c r="AT16" s="147"/>
      <c r="AU16" s="130"/>
      <c r="AV16" s="130"/>
      <c r="AW16" s="130"/>
      <c r="AX16" s="130"/>
      <c r="AY16" s="130"/>
      <c r="AZ16" s="130"/>
      <c r="BA16" s="140"/>
    </row>
    <row r="17" spans="1:53" s="97" customFormat="1" x14ac:dyDescent="0.25">
      <c r="A17" s="278" t="s">
        <v>120</v>
      </c>
      <c r="B17" s="279" t="s">
        <v>16</v>
      </c>
      <c r="C17" s="280" t="s">
        <v>278</v>
      </c>
      <c r="D17" s="281"/>
      <c r="E17" s="155">
        <f t="shared" si="4"/>
        <v>117</v>
      </c>
      <c r="F17" s="101" t="str">
        <f t="shared" si="5"/>
        <v/>
      </c>
      <c r="G17" s="101" t="str">
        <f t="shared" si="5"/>
        <v/>
      </c>
      <c r="H17" s="101" t="str">
        <f t="shared" si="6"/>
        <v/>
      </c>
      <c r="I17" s="101" t="str">
        <f t="shared" si="7"/>
        <v/>
      </c>
      <c r="J17" s="101">
        <f t="shared" si="7"/>
        <v>117</v>
      </c>
      <c r="K17" s="102">
        <v>8</v>
      </c>
      <c r="L17" s="282">
        <v>109</v>
      </c>
      <c r="M17" s="283"/>
      <c r="N17" s="278"/>
      <c r="O17" s="282"/>
      <c r="P17" s="282"/>
      <c r="Q17" s="505">
        <v>51</v>
      </c>
      <c r="R17" s="278"/>
      <c r="S17" s="282"/>
      <c r="T17" s="282"/>
      <c r="U17" s="505">
        <v>66</v>
      </c>
      <c r="V17" s="103"/>
      <c r="W17" s="101"/>
      <c r="X17" s="101"/>
      <c r="Y17" s="104"/>
      <c r="Z17" s="103"/>
      <c r="AA17" s="101"/>
      <c r="AB17" s="101"/>
      <c r="AC17" s="104"/>
      <c r="AD17" s="103"/>
      <c r="AE17" s="101"/>
      <c r="AF17" s="101"/>
      <c r="AG17" s="104"/>
      <c r="AH17" s="103"/>
      <c r="AI17" s="101"/>
      <c r="AJ17" s="101"/>
      <c r="AK17" s="104"/>
      <c r="AL17" s="103"/>
      <c r="AM17" s="101"/>
      <c r="AN17" s="101"/>
      <c r="AO17" s="104"/>
      <c r="AP17" s="103"/>
      <c r="AQ17" s="101"/>
      <c r="AR17" s="101"/>
      <c r="AS17" s="104"/>
      <c r="AT17" s="147"/>
      <c r="AU17" s="130"/>
      <c r="AV17" s="130"/>
      <c r="AW17" s="130"/>
      <c r="AX17" s="130"/>
      <c r="AY17" s="130"/>
      <c r="AZ17" s="130"/>
      <c r="BA17" s="140"/>
    </row>
    <row r="18" spans="1:53" s="97" customFormat="1" x14ac:dyDescent="0.25">
      <c r="A18" s="278" t="s">
        <v>121</v>
      </c>
      <c r="B18" s="279" t="s">
        <v>109</v>
      </c>
      <c r="C18" s="280" t="s">
        <v>278</v>
      </c>
      <c r="D18" s="281"/>
      <c r="E18" s="155">
        <f t="shared" si="4"/>
        <v>78</v>
      </c>
      <c r="F18" s="101" t="str">
        <f t="shared" si="5"/>
        <v/>
      </c>
      <c r="G18" s="101" t="str">
        <f t="shared" si="5"/>
        <v/>
      </c>
      <c r="H18" s="101" t="str">
        <f t="shared" si="6"/>
        <v/>
      </c>
      <c r="I18" s="101" t="str">
        <f t="shared" si="7"/>
        <v/>
      </c>
      <c r="J18" s="101">
        <f t="shared" si="7"/>
        <v>78</v>
      </c>
      <c r="K18" s="102">
        <f t="shared" si="3"/>
        <v>78</v>
      </c>
      <c r="L18" s="282"/>
      <c r="M18" s="283"/>
      <c r="N18" s="278"/>
      <c r="O18" s="282"/>
      <c r="P18" s="282"/>
      <c r="Q18" s="505">
        <v>34</v>
      </c>
      <c r="R18" s="278"/>
      <c r="S18" s="282"/>
      <c r="T18" s="282"/>
      <c r="U18" s="505">
        <v>44</v>
      </c>
      <c r="V18" s="103"/>
      <c r="W18" s="101"/>
      <c r="X18" s="101"/>
      <c r="Y18" s="104"/>
      <c r="Z18" s="103"/>
      <c r="AA18" s="101"/>
      <c r="AB18" s="101"/>
      <c r="AC18" s="104"/>
      <c r="AD18" s="103"/>
      <c r="AE18" s="101"/>
      <c r="AF18" s="101"/>
      <c r="AG18" s="104"/>
      <c r="AH18" s="103"/>
      <c r="AI18" s="101"/>
      <c r="AJ18" s="101"/>
      <c r="AK18" s="104"/>
      <c r="AL18" s="103"/>
      <c r="AM18" s="101"/>
      <c r="AN18" s="101"/>
      <c r="AO18" s="104"/>
      <c r="AP18" s="103"/>
      <c r="AQ18" s="101"/>
      <c r="AR18" s="101"/>
      <c r="AS18" s="104"/>
      <c r="AT18" s="147"/>
      <c r="AU18" s="130"/>
      <c r="AV18" s="130"/>
      <c r="AW18" s="130"/>
      <c r="AX18" s="130"/>
      <c r="AY18" s="130"/>
      <c r="AZ18" s="130"/>
      <c r="BA18" s="140"/>
    </row>
    <row r="19" spans="1:53" s="97" customFormat="1" x14ac:dyDescent="0.25">
      <c r="A19" s="278" t="s">
        <v>122</v>
      </c>
      <c r="B19" s="279" t="s">
        <v>110</v>
      </c>
      <c r="C19" s="280" t="s">
        <v>279</v>
      </c>
      <c r="D19" s="284" t="s">
        <v>278</v>
      </c>
      <c r="E19" s="155">
        <f t="shared" si="4"/>
        <v>131</v>
      </c>
      <c r="F19" s="101" t="str">
        <f t="shared" si="5"/>
        <v/>
      </c>
      <c r="G19" s="101" t="str">
        <f t="shared" si="5"/>
        <v/>
      </c>
      <c r="H19" s="101">
        <f t="shared" si="6"/>
        <v>8</v>
      </c>
      <c r="I19" s="101">
        <f t="shared" si="7"/>
        <v>10</v>
      </c>
      <c r="J19" s="101">
        <f t="shared" si="7"/>
        <v>113</v>
      </c>
      <c r="K19" s="102">
        <f t="shared" si="3"/>
        <v>43</v>
      </c>
      <c r="L19" s="282">
        <v>70</v>
      </c>
      <c r="M19" s="283"/>
      <c r="N19" s="278"/>
      <c r="O19" s="282"/>
      <c r="P19" s="282">
        <v>4</v>
      </c>
      <c r="Q19" s="505">
        <v>47</v>
      </c>
      <c r="R19" s="278"/>
      <c r="S19" s="282"/>
      <c r="T19" s="282">
        <v>6</v>
      </c>
      <c r="U19" s="505">
        <v>66</v>
      </c>
      <c r="V19" s="103"/>
      <c r="W19" s="101"/>
      <c r="X19" s="101"/>
      <c r="Y19" s="104"/>
      <c r="Z19" s="103"/>
      <c r="AA19" s="101"/>
      <c r="AB19" s="101"/>
      <c r="AC19" s="104"/>
      <c r="AD19" s="103"/>
      <c r="AE19" s="101"/>
      <c r="AF19" s="101"/>
      <c r="AG19" s="104"/>
      <c r="AH19" s="103"/>
      <c r="AI19" s="101"/>
      <c r="AJ19" s="101"/>
      <c r="AK19" s="104"/>
      <c r="AL19" s="103"/>
      <c r="AM19" s="101"/>
      <c r="AN19" s="101"/>
      <c r="AO19" s="104"/>
      <c r="AP19" s="103"/>
      <c r="AQ19" s="101"/>
      <c r="AR19" s="101"/>
      <c r="AS19" s="104"/>
      <c r="AT19" s="147"/>
      <c r="AU19" s="130"/>
      <c r="AV19" s="130"/>
      <c r="AW19" s="130"/>
      <c r="AX19" s="130"/>
      <c r="AY19" s="130"/>
      <c r="AZ19" s="130"/>
      <c r="BA19" s="140"/>
    </row>
    <row r="20" spans="1:53" s="97" customFormat="1" x14ac:dyDescent="0.25">
      <c r="A20" s="278" t="s">
        <v>123</v>
      </c>
      <c r="B20" s="279" t="s">
        <v>111</v>
      </c>
      <c r="C20" s="280" t="s">
        <v>279</v>
      </c>
      <c r="D20" s="284" t="s">
        <v>278</v>
      </c>
      <c r="E20" s="155">
        <f t="shared" si="4"/>
        <v>155</v>
      </c>
      <c r="F20" s="101" t="str">
        <f t="shared" si="5"/>
        <v/>
      </c>
      <c r="G20" s="101" t="str">
        <f t="shared" si="5"/>
        <v/>
      </c>
      <c r="H20" s="101">
        <f t="shared" si="6"/>
        <v>8</v>
      </c>
      <c r="I20" s="101">
        <f t="shared" si="7"/>
        <v>10</v>
      </c>
      <c r="J20" s="101">
        <f t="shared" si="7"/>
        <v>137</v>
      </c>
      <c r="K20" s="102">
        <f t="shared" si="3"/>
        <v>111</v>
      </c>
      <c r="L20" s="282">
        <v>26</v>
      </c>
      <c r="M20" s="283"/>
      <c r="N20" s="278"/>
      <c r="O20" s="282"/>
      <c r="P20" s="282">
        <v>4</v>
      </c>
      <c r="Q20" s="505">
        <v>66</v>
      </c>
      <c r="R20" s="278"/>
      <c r="S20" s="282"/>
      <c r="T20" s="282">
        <v>6</v>
      </c>
      <c r="U20" s="505">
        <v>71</v>
      </c>
      <c r="V20" s="103"/>
      <c r="W20" s="101"/>
      <c r="X20" s="101"/>
      <c r="Y20" s="104"/>
      <c r="Z20" s="103"/>
      <c r="AA20" s="101"/>
      <c r="AB20" s="101"/>
      <c r="AC20" s="104"/>
      <c r="AD20" s="103"/>
      <c r="AE20" s="101"/>
      <c r="AF20" s="101"/>
      <c r="AG20" s="104"/>
      <c r="AH20" s="103"/>
      <c r="AI20" s="101"/>
      <c r="AJ20" s="101"/>
      <c r="AK20" s="104"/>
      <c r="AL20" s="103"/>
      <c r="AM20" s="101"/>
      <c r="AN20" s="101"/>
      <c r="AO20" s="104"/>
      <c r="AP20" s="103"/>
      <c r="AQ20" s="101"/>
      <c r="AR20" s="101"/>
      <c r="AS20" s="104"/>
      <c r="AT20" s="147"/>
      <c r="AU20" s="130"/>
      <c r="AV20" s="130"/>
      <c r="AW20" s="130"/>
      <c r="AX20" s="130"/>
      <c r="AY20" s="130"/>
      <c r="AZ20" s="130"/>
      <c r="BA20" s="140"/>
    </row>
    <row r="21" spans="1:53" s="97" customFormat="1" x14ac:dyDescent="0.25">
      <c r="A21" s="278" t="s">
        <v>282</v>
      </c>
      <c r="B21" s="279" t="s">
        <v>283</v>
      </c>
      <c r="C21" s="280" t="s">
        <v>278</v>
      </c>
      <c r="D21" s="284"/>
      <c r="E21" s="155">
        <f t="shared" ref="E21" si="8">SUM(F21:J21)</f>
        <v>36</v>
      </c>
      <c r="F21" s="101" t="str">
        <f t="shared" ref="F21" si="9">IF(SUM(N21,R21,V21,Z21,AD21,AH21,AL21,AP21,AT21,AX21)&gt;0,SUM(N21,R21,V21,Z21,AD21,AH21,AL21,AP21,AT21,AX21),"")</f>
        <v/>
      </c>
      <c r="G21" s="101" t="str">
        <f t="shared" ref="G21" si="10">IF(SUM(O21,S21,W21,AA21,AE21,AI21,AM21,AQ21,AU21,AY21)&gt;0,SUM(O21,S21,W21,AA21,AE21,AI21,AM21,AQ21,AU21,AY21),"")</f>
        <v/>
      </c>
      <c r="H21" s="101" t="str">
        <f t="shared" ref="H21" si="11">IF(D21&gt;0,8,"")</f>
        <v/>
      </c>
      <c r="I21" s="101" t="str">
        <f t="shared" ref="I21" si="12">IF(SUM(P21,T21,X21,AB21,AF21,AJ21,AN21,AR21,AV21,AZ21)&gt;0,SUM(P21,T21,X21,AB21,AF21,AJ21,AN21,AR21,AV21,AZ21),"")</f>
        <v/>
      </c>
      <c r="J21" s="101">
        <f t="shared" ref="J21" si="13">IF(SUM(Q21,U21,Y21,AC21,AG21,AK21,AO21,AS21,AW21,BA21)&gt;0,SUM(Q21,U21,Y21,AC21,AG21,AK21,AO21,AS21,AW21,BA21),"")</f>
        <v>36</v>
      </c>
      <c r="K21" s="102">
        <f t="shared" ref="K21" si="14">SUM(J21,-L21)</f>
        <v>36</v>
      </c>
      <c r="L21" s="282"/>
      <c r="M21" s="283"/>
      <c r="N21" s="278"/>
      <c r="O21" s="282"/>
      <c r="P21" s="282"/>
      <c r="Q21" s="505"/>
      <c r="R21" s="278"/>
      <c r="S21" s="282"/>
      <c r="T21" s="282"/>
      <c r="U21" s="505">
        <v>36</v>
      </c>
      <c r="V21" s="103"/>
      <c r="W21" s="101"/>
      <c r="X21" s="101"/>
      <c r="Y21" s="104"/>
      <c r="Z21" s="103"/>
      <c r="AA21" s="101"/>
      <c r="AB21" s="101"/>
      <c r="AC21" s="104"/>
      <c r="AD21" s="103"/>
      <c r="AE21" s="101"/>
      <c r="AF21" s="101"/>
      <c r="AG21" s="104"/>
      <c r="AH21" s="103"/>
      <c r="AI21" s="101"/>
      <c r="AJ21" s="101"/>
      <c r="AK21" s="104"/>
      <c r="AL21" s="103"/>
      <c r="AM21" s="101"/>
      <c r="AN21" s="101"/>
      <c r="AO21" s="104"/>
      <c r="AP21" s="103"/>
      <c r="AQ21" s="101"/>
      <c r="AR21" s="101"/>
      <c r="AS21" s="104"/>
      <c r="AT21" s="147"/>
      <c r="AU21" s="130"/>
      <c r="AV21" s="130"/>
      <c r="AW21" s="130"/>
      <c r="AX21" s="130"/>
      <c r="AY21" s="130"/>
      <c r="AZ21" s="130"/>
      <c r="BA21" s="140"/>
    </row>
    <row r="22" spans="1:53" s="97" customFormat="1" x14ac:dyDescent="0.25">
      <c r="A22" s="278" t="s">
        <v>124</v>
      </c>
      <c r="B22" s="279" t="s">
        <v>112</v>
      </c>
      <c r="C22" s="280" t="s">
        <v>278</v>
      </c>
      <c r="D22" s="281"/>
      <c r="E22" s="155">
        <f t="shared" si="4"/>
        <v>76</v>
      </c>
      <c r="F22" s="101" t="str">
        <f t="shared" si="5"/>
        <v/>
      </c>
      <c r="G22" s="101" t="str">
        <f t="shared" si="5"/>
        <v/>
      </c>
      <c r="H22" s="101" t="str">
        <f t="shared" si="6"/>
        <v/>
      </c>
      <c r="I22" s="101" t="str">
        <f t="shared" si="7"/>
        <v/>
      </c>
      <c r="J22" s="101">
        <f t="shared" si="7"/>
        <v>76</v>
      </c>
      <c r="K22" s="102">
        <f t="shared" si="3"/>
        <v>38</v>
      </c>
      <c r="L22" s="282">
        <v>38</v>
      </c>
      <c r="M22" s="283"/>
      <c r="N22" s="278"/>
      <c r="O22" s="282"/>
      <c r="P22" s="282"/>
      <c r="Q22" s="505">
        <v>32</v>
      </c>
      <c r="R22" s="278"/>
      <c r="S22" s="282"/>
      <c r="T22" s="282"/>
      <c r="U22" s="505">
        <v>44</v>
      </c>
      <c r="V22" s="103"/>
      <c r="W22" s="101"/>
      <c r="X22" s="101"/>
      <c r="Y22" s="104"/>
      <c r="Z22" s="103"/>
      <c r="AA22" s="101"/>
      <c r="AB22" s="101"/>
      <c r="AC22" s="104"/>
      <c r="AD22" s="103"/>
      <c r="AE22" s="101"/>
      <c r="AF22" s="101"/>
      <c r="AG22" s="104"/>
      <c r="AH22" s="103"/>
      <c r="AI22" s="101"/>
      <c r="AJ22" s="101"/>
      <c r="AK22" s="104"/>
      <c r="AL22" s="103"/>
      <c r="AM22" s="101"/>
      <c r="AN22" s="101"/>
      <c r="AO22" s="104"/>
      <c r="AP22" s="103"/>
      <c r="AQ22" s="101"/>
      <c r="AR22" s="101"/>
      <c r="AS22" s="104"/>
      <c r="AT22" s="147"/>
      <c r="AU22" s="130"/>
      <c r="AV22" s="130"/>
      <c r="AW22" s="130"/>
      <c r="AX22" s="130"/>
      <c r="AY22" s="130"/>
      <c r="AZ22" s="130"/>
      <c r="BA22" s="140"/>
    </row>
    <row r="23" spans="1:53" s="97" customFormat="1" x14ac:dyDescent="0.25">
      <c r="A23" s="278" t="s">
        <v>125</v>
      </c>
      <c r="B23" s="279" t="s">
        <v>113</v>
      </c>
      <c r="C23" s="280" t="s">
        <v>278</v>
      </c>
      <c r="D23" s="281"/>
      <c r="E23" s="155">
        <f t="shared" si="4"/>
        <v>117</v>
      </c>
      <c r="F23" s="101" t="str">
        <f t="shared" si="5"/>
        <v/>
      </c>
      <c r="G23" s="101" t="str">
        <f t="shared" si="5"/>
        <v/>
      </c>
      <c r="H23" s="101" t="str">
        <f t="shared" si="6"/>
        <v/>
      </c>
      <c r="I23" s="101" t="str">
        <f t="shared" si="7"/>
        <v/>
      </c>
      <c r="J23" s="101">
        <f t="shared" si="7"/>
        <v>117</v>
      </c>
      <c r="K23" s="102">
        <f t="shared" si="3"/>
        <v>117</v>
      </c>
      <c r="L23" s="282"/>
      <c r="M23" s="283"/>
      <c r="N23" s="278"/>
      <c r="O23" s="282"/>
      <c r="P23" s="282"/>
      <c r="Q23" s="505">
        <v>51</v>
      </c>
      <c r="R23" s="278"/>
      <c r="S23" s="282"/>
      <c r="T23" s="282"/>
      <c r="U23" s="505">
        <v>66</v>
      </c>
      <c r="V23" s="103"/>
      <c r="W23" s="101"/>
      <c r="X23" s="101"/>
      <c r="Y23" s="104"/>
      <c r="Z23" s="103"/>
      <c r="AA23" s="101"/>
      <c r="AB23" s="101"/>
      <c r="AC23" s="104"/>
      <c r="AD23" s="103"/>
      <c r="AE23" s="101"/>
      <c r="AF23" s="101"/>
      <c r="AG23" s="104"/>
      <c r="AH23" s="103"/>
      <c r="AI23" s="101"/>
      <c r="AJ23" s="101"/>
      <c r="AK23" s="104"/>
      <c r="AL23" s="103"/>
      <c r="AM23" s="101"/>
      <c r="AN23" s="101"/>
      <c r="AO23" s="104"/>
      <c r="AP23" s="103"/>
      <c r="AQ23" s="101"/>
      <c r="AR23" s="101"/>
      <c r="AS23" s="104"/>
      <c r="AT23" s="147"/>
      <c r="AU23" s="130"/>
      <c r="AV23" s="130"/>
      <c r="AW23" s="130"/>
      <c r="AX23" s="130"/>
      <c r="AY23" s="130"/>
      <c r="AZ23" s="130"/>
      <c r="BA23" s="140"/>
    </row>
    <row r="24" spans="1:53" s="97" customFormat="1" ht="30" x14ac:dyDescent="0.25">
      <c r="A24" s="278" t="s">
        <v>114</v>
      </c>
      <c r="B24" s="279" t="s">
        <v>201</v>
      </c>
      <c r="C24" s="280" t="s">
        <v>277</v>
      </c>
      <c r="D24" s="281"/>
      <c r="E24" s="155">
        <f t="shared" si="4"/>
        <v>34</v>
      </c>
      <c r="F24" s="101" t="str">
        <f t="shared" si="5"/>
        <v/>
      </c>
      <c r="G24" s="101" t="str">
        <f t="shared" si="5"/>
        <v/>
      </c>
      <c r="H24" s="101" t="str">
        <f t="shared" si="6"/>
        <v/>
      </c>
      <c r="I24" s="101" t="str">
        <f t="shared" si="7"/>
        <v/>
      </c>
      <c r="J24" s="101">
        <f t="shared" si="7"/>
        <v>34</v>
      </c>
      <c r="K24" s="102">
        <f t="shared" si="3"/>
        <v>34</v>
      </c>
      <c r="L24" s="282"/>
      <c r="M24" s="283"/>
      <c r="N24" s="278"/>
      <c r="O24" s="282"/>
      <c r="P24" s="282"/>
      <c r="Q24" s="505">
        <v>17</v>
      </c>
      <c r="R24" s="278"/>
      <c r="S24" s="282"/>
      <c r="T24" s="282"/>
      <c r="U24" s="505">
        <v>17</v>
      </c>
      <c r="V24" s="103"/>
      <c r="W24" s="101"/>
      <c r="X24" s="101"/>
      <c r="Y24" s="104"/>
      <c r="Z24" s="103"/>
      <c r="AA24" s="101"/>
      <c r="AB24" s="101"/>
      <c r="AC24" s="104"/>
      <c r="AD24" s="103"/>
      <c r="AE24" s="101"/>
      <c r="AF24" s="101"/>
      <c r="AG24" s="104"/>
      <c r="AH24" s="103"/>
      <c r="AI24" s="101"/>
      <c r="AJ24" s="101"/>
      <c r="AK24" s="104"/>
      <c r="AL24" s="103"/>
      <c r="AM24" s="101"/>
      <c r="AN24" s="101"/>
      <c r="AO24" s="104"/>
      <c r="AP24" s="103"/>
      <c r="AQ24" s="101"/>
      <c r="AR24" s="101"/>
      <c r="AS24" s="104"/>
      <c r="AT24" s="147"/>
      <c r="AU24" s="130"/>
      <c r="AV24" s="130"/>
      <c r="AW24" s="130"/>
      <c r="AX24" s="130"/>
      <c r="AY24" s="130"/>
      <c r="AZ24" s="130"/>
      <c r="BA24" s="140"/>
    </row>
    <row r="25" spans="1:53" s="97" customFormat="1" ht="30.75" thickBot="1" x14ac:dyDescent="0.3">
      <c r="A25" s="285" t="s">
        <v>200</v>
      </c>
      <c r="B25" s="286" t="s">
        <v>202</v>
      </c>
      <c r="C25" s="287" t="s">
        <v>278</v>
      </c>
      <c r="D25" s="288"/>
      <c r="E25" s="164">
        <f t="shared" si="4"/>
        <v>39</v>
      </c>
      <c r="F25" s="106" t="str">
        <f t="shared" si="5"/>
        <v/>
      </c>
      <c r="G25" s="106" t="str">
        <f t="shared" si="5"/>
        <v/>
      </c>
      <c r="H25" s="106" t="str">
        <f t="shared" si="6"/>
        <v/>
      </c>
      <c r="I25" s="106" t="str">
        <f t="shared" si="7"/>
        <v/>
      </c>
      <c r="J25" s="106">
        <f t="shared" si="7"/>
        <v>39</v>
      </c>
      <c r="K25" s="107">
        <f t="shared" si="3"/>
        <v>39</v>
      </c>
      <c r="L25" s="289"/>
      <c r="M25" s="290"/>
      <c r="N25" s="285"/>
      <c r="O25" s="289"/>
      <c r="P25" s="289"/>
      <c r="Q25" s="506">
        <v>17</v>
      </c>
      <c r="R25" s="285"/>
      <c r="S25" s="289"/>
      <c r="T25" s="289"/>
      <c r="U25" s="506">
        <v>22</v>
      </c>
      <c r="V25" s="108"/>
      <c r="W25" s="106"/>
      <c r="X25" s="106"/>
      <c r="Y25" s="109"/>
      <c r="Z25" s="108"/>
      <c r="AA25" s="106"/>
      <c r="AB25" s="106"/>
      <c r="AC25" s="109"/>
      <c r="AD25" s="108"/>
      <c r="AE25" s="106"/>
      <c r="AF25" s="106"/>
      <c r="AG25" s="109"/>
      <c r="AH25" s="108"/>
      <c r="AI25" s="106"/>
      <c r="AJ25" s="106"/>
      <c r="AK25" s="109"/>
      <c r="AL25" s="108"/>
      <c r="AM25" s="106"/>
      <c r="AN25" s="106"/>
      <c r="AO25" s="109"/>
      <c r="AP25" s="108"/>
      <c r="AQ25" s="106"/>
      <c r="AR25" s="106"/>
      <c r="AS25" s="109"/>
      <c r="AT25" s="147"/>
      <c r="AU25" s="130"/>
      <c r="AV25" s="130"/>
      <c r="AW25" s="130"/>
      <c r="AX25" s="130"/>
      <c r="AY25" s="130"/>
      <c r="AZ25" s="130"/>
      <c r="BA25" s="140"/>
    </row>
    <row r="26" spans="1:53" s="111" customFormat="1" ht="29.25" thickBot="1" x14ac:dyDescent="0.3">
      <c r="A26" s="20" t="s">
        <v>171</v>
      </c>
      <c r="B26" s="31" t="s">
        <v>14</v>
      </c>
      <c r="C26" s="20"/>
      <c r="D26" s="22"/>
      <c r="E26" s="217">
        <f t="shared" ref="E26:AS26" si="15">SUM(E27:E31)</f>
        <v>488</v>
      </c>
      <c r="F26" s="46">
        <f t="shared" si="15"/>
        <v>12</v>
      </c>
      <c r="G26" s="46">
        <f t="shared" si="15"/>
        <v>0</v>
      </c>
      <c r="H26" s="46">
        <f t="shared" si="15"/>
        <v>0</v>
      </c>
      <c r="I26" s="46">
        <f t="shared" si="15"/>
        <v>0</v>
      </c>
      <c r="J26" s="46">
        <f t="shared" si="15"/>
        <v>476</v>
      </c>
      <c r="K26" s="46">
        <f t="shared" si="15"/>
        <v>88</v>
      </c>
      <c r="L26" s="46">
        <f t="shared" si="15"/>
        <v>388</v>
      </c>
      <c r="M26" s="218">
        <f t="shared" si="15"/>
        <v>0</v>
      </c>
      <c r="N26" s="45">
        <f t="shared" si="15"/>
        <v>0</v>
      </c>
      <c r="O26" s="46">
        <f t="shared" si="15"/>
        <v>0</v>
      </c>
      <c r="P26" s="46">
        <f t="shared" si="15"/>
        <v>0</v>
      </c>
      <c r="Q26" s="219">
        <f t="shared" si="15"/>
        <v>0</v>
      </c>
      <c r="R26" s="45">
        <f t="shared" si="15"/>
        <v>0</v>
      </c>
      <c r="S26" s="46">
        <f t="shared" si="15"/>
        <v>0</v>
      </c>
      <c r="T26" s="46">
        <f t="shared" si="15"/>
        <v>0</v>
      </c>
      <c r="U26" s="219">
        <f t="shared" si="15"/>
        <v>0</v>
      </c>
      <c r="V26" s="300">
        <f t="shared" si="15"/>
        <v>0</v>
      </c>
      <c r="W26" s="301">
        <f t="shared" si="15"/>
        <v>0</v>
      </c>
      <c r="X26" s="301">
        <f t="shared" si="15"/>
        <v>0</v>
      </c>
      <c r="Y26" s="302">
        <f t="shared" si="15"/>
        <v>112</v>
      </c>
      <c r="Z26" s="300">
        <f t="shared" si="15"/>
        <v>4</v>
      </c>
      <c r="AA26" s="301">
        <f t="shared" si="15"/>
        <v>0</v>
      </c>
      <c r="AB26" s="301">
        <f t="shared" si="15"/>
        <v>0</v>
      </c>
      <c r="AC26" s="302">
        <f t="shared" si="15"/>
        <v>116</v>
      </c>
      <c r="AD26" s="300">
        <f t="shared" si="15"/>
        <v>0</v>
      </c>
      <c r="AE26" s="301">
        <f t="shared" si="15"/>
        <v>0</v>
      </c>
      <c r="AF26" s="301">
        <f t="shared" si="15"/>
        <v>0</v>
      </c>
      <c r="AG26" s="302">
        <f t="shared" si="15"/>
        <v>112</v>
      </c>
      <c r="AH26" s="300">
        <f t="shared" si="15"/>
        <v>0</v>
      </c>
      <c r="AI26" s="301">
        <f t="shared" si="15"/>
        <v>0</v>
      </c>
      <c r="AJ26" s="301">
        <f t="shared" si="15"/>
        <v>0</v>
      </c>
      <c r="AK26" s="302">
        <f t="shared" si="15"/>
        <v>76</v>
      </c>
      <c r="AL26" s="45">
        <f t="shared" si="15"/>
        <v>8</v>
      </c>
      <c r="AM26" s="46">
        <f t="shared" si="15"/>
        <v>0</v>
      </c>
      <c r="AN26" s="46">
        <f t="shared" si="15"/>
        <v>0</v>
      </c>
      <c r="AO26" s="219">
        <f t="shared" si="15"/>
        <v>40</v>
      </c>
      <c r="AP26" s="45">
        <f t="shared" si="15"/>
        <v>0</v>
      </c>
      <c r="AQ26" s="46">
        <f t="shared" si="15"/>
        <v>0</v>
      </c>
      <c r="AR26" s="46">
        <f t="shared" si="15"/>
        <v>0</v>
      </c>
      <c r="AS26" s="219">
        <f t="shared" si="15"/>
        <v>20</v>
      </c>
      <c r="AT26" s="149">
        <f t="shared" ref="AT26:BA26" si="16">SUM(AT27:AT31)</f>
        <v>0</v>
      </c>
      <c r="AU26" s="41">
        <f t="shared" si="16"/>
        <v>0</v>
      </c>
      <c r="AV26" s="41">
        <f t="shared" si="16"/>
        <v>0</v>
      </c>
      <c r="AW26" s="41">
        <f t="shared" si="16"/>
        <v>0</v>
      </c>
      <c r="AX26" s="41">
        <f t="shared" si="16"/>
        <v>0</v>
      </c>
      <c r="AY26" s="41">
        <f t="shared" si="16"/>
        <v>0</v>
      </c>
      <c r="AZ26" s="41">
        <f t="shared" si="16"/>
        <v>0</v>
      </c>
      <c r="BA26" s="42">
        <f t="shared" si="16"/>
        <v>0</v>
      </c>
    </row>
    <row r="27" spans="1:53" s="111" customFormat="1" x14ac:dyDescent="0.25">
      <c r="A27" s="23" t="s">
        <v>139</v>
      </c>
      <c r="B27" s="24" t="s">
        <v>203</v>
      </c>
      <c r="C27" s="23">
        <v>5</v>
      </c>
      <c r="D27" s="212"/>
      <c r="E27" s="213">
        <f>SUM(F27:J27)</f>
        <v>56</v>
      </c>
      <c r="F27" s="214" t="str">
        <f>IF(SUM(N27,R27,V27,Z27,AD27,AH27,AL27,AP27,AT27,AX27)&gt;0,SUM(N27,R27,V27,Z27,AD27,AH27,AL27,AP27,AT27,AX27),"")</f>
        <v/>
      </c>
      <c r="G27" s="214" t="str">
        <f>IF(SUM(O27,S27,W27,AA27,AE27,AI27,AM27,AQ27,AU27,AY27)&gt;0,SUM(O27,S27,W27,AA27,AE27,AI27,AM27,AQ27,AU27,AY27),"")</f>
        <v/>
      </c>
      <c r="H27" s="214" t="str">
        <f>IF(D27&gt;0,8,"")</f>
        <v/>
      </c>
      <c r="I27" s="214" t="str">
        <f>IF(SUM(P27,T27,X27,AB27,AF27,AJ27,AN27,AR27,AV27,AZ27)&gt;0,SUM(P27,T27,X27,AB27,AF27,AJ27,AN27,AR27,AV27,AZ27),"")</f>
        <v/>
      </c>
      <c r="J27" s="214">
        <f>IF(SUM(Q27,U27,Y27,AC27,AG27,AK27,AO27,AS27,AW27,BA27)&gt;0,SUM(Q27,U27,Y27,AC27,AG27,AK27,AO27,AS27,AW27,BA27),"")</f>
        <v>56</v>
      </c>
      <c r="K27" s="215">
        <f t="shared" si="3"/>
        <v>36</v>
      </c>
      <c r="L27" s="28">
        <v>20</v>
      </c>
      <c r="M27" s="216"/>
      <c r="N27" s="23"/>
      <c r="O27" s="28"/>
      <c r="P27" s="28"/>
      <c r="Q27" s="29"/>
      <c r="R27" s="23"/>
      <c r="S27" s="28"/>
      <c r="T27" s="28"/>
      <c r="U27" s="29"/>
      <c r="V27" s="303"/>
      <c r="W27" s="304"/>
      <c r="X27" s="304"/>
      <c r="Y27" s="305"/>
      <c r="Z27" s="303"/>
      <c r="AA27" s="304"/>
      <c r="AB27" s="304"/>
      <c r="AC27" s="305"/>
      <c r="AD27" s="303"/>
      <c r="AE27" s="304"/>
      <c r="AF27" s="304"/>
      <c r="AG27" s="305">
        <v>56</v>
      </c>
      <c r="AH27" s="303"/>
      <c r="AI27" s="304"/>
      <c r="AJ27" s="304"/>
      <c r="AK27" s="305"/>
      <c r="AL27" s="23"/>
      <c r="AM27" s="28"/>
      <c r="AN27" s="28"/>
      <c r="AO27" s="29"/>
      <c r="AP27" s="23"/>
      <c r="AQ27" s="28"/>
      <c r="AR27" s="28"/>
      <c r="AS27" s="29"/>
      <c r="AT27" s="145"/>
      <c r="AU27" s="25"/>
      <c r="AV27" s="25"/>
      <c r="AW27" s="25"/>
      <c r="AX27" s="25"/>
      <c r="AY27" s="25"/>
      <c r="AZ27" s="25"/>
      <c r="BA27" s="26"/>
    </row>
    <row r="28" spans="1:53" s="111" customFormat="1" x14ac:dyDescent="0.25">
      <c r="A28" s="27" t="s">
        <v>140</v>
      </c>
      <c r="B28" s="30" t="s">
        <v>15</v>
      </c>
      <c r="C28" s="27">
        <v>4</v>
      </c>
      <c r="D28" s="184"/>
      <c r="E28" s="155">
        <f t="shared" ref="E28:E31" si="17">SUM(F28:J28)</f>
        <v>40</v>
      </c>
      <c r="F28" s="101">
        <f t="shared" ref="F28:F31" si="18">IF(SUM(N28,R28,V28,Z28,AD28,AH28,AL28,AP28,AT28,AX28)&gt;0,SUM(N28,R28,V28,Z28,AD28,AH28,AL28,AP28,AT28,AX28),"")</f>
        <v>4</v>
      </c>
      <c r="G28" s="101" t="str">
        <f t="shared" ref="G28:G31" si="19">IF(SUM(O28,S28,W28,AA28,AE28,AI28,AM28,AQ28,AU28,AY28)&gt;0,SUM(O28,S28,W28,AA28,AE28,AI28,AM28,AQ28,AU28,AY28),"")</f>
        <v/>
      </c>
      <c r="H28" s="101" t="str">
        <f t="shared" ref="H28:H31" si="20">IF(D28&gt;0,8,"")</f>
        <v/>
      </c>
      <c r="I28" s="101" t="str">
        <f t="shared" ref="I28:I31" si="21">IF(SUM(P28,T28,X28,AB28,AF28,AJ28,AN28,AR28,AV28,AZ28)&gt;0,SUM(P28,T28,X28,AB28,AF28,AJ28,AN28,AR28,AV28,AZ28),"")</f>
        <v/>
      </c>
      <c r="J28" s="101">
        <f t="shared" ref="J28:J31" si="22">IF(SUM(Q28,U28,Y28,AC28,AG28,AK28,AO28,AS28,AW28,BA28)&gt;0,SUM(Q28,U28,Y28,AC28,AG28,AK28,AO28,AS28,AW28,BA28),"")</f>
        <v>36</v>
      </c>
      <c r="K28" s="102">
        <f t="shared" si="3"/>
        <v>22</v>
      </c>
      <c r="L28" s="25">
        <v>14</v>
      </c>
      <c r="M28" s="142"/>
      <c r="N28" s="27"/>
      <c r="O28" s="25"/>
      <c r="P28" s="25"/>
      <c r="Q28" s="26"/>
      <c r="R28" s="27"/>
      <c r="S28" s="25"/>
      <c r="T28" s="25"/>
      <c r="U28" s="26"/>
      <c r="V28" s="96"/>
      <c r="W28" s="94"/>
      <c r="X28" s="94"/>
      <c r="Y28" s="95"/>
      <c r="Z28" s="96">
        <v>4</v>
      </c>
      <c r="AA28" s="94"/>
      <c r="AB28" s="94"/>
      <c r="AC28" s="95">
        <v>36</v>
      </c>
      <c r="AD28" s="96"/>
      <c r="AE28" s="94"/>
      <c r="AF28" s="94"/>
      <c r="AG28" s="95"/>
      <c r="AH28" s="96"/>
      <c r="AI28" s="94"/>
      <c r="AJ28" s="94"/>
      <c r="AK28" s="95"/>
      <c r="AL28" s="27"/>
      <c r="AM28" s="25"/>
      <c r="AN28" s="25"/>
      <c r="AO28" s="26"/>
      <c r="AP28" s="27"/>
      <c r="AQ28" s="25"/>
      <c r="AR28" s="25"/>
      <c r="AS28" s="26"/>
      <c r="AT28" s="145"/>
      <c r="AU28" s="25"/>
      <c r="AV28" s="25"/>
      <c r="AW28" s="25"/>
      <c r="AX28" s="25"/>
      <c r="AY28" s="25"/>
      <c r="AZ28" s="25"/>
      <c r="BA28" s="26"/>
    </row>
    <row r="29" spans="1:53" s="111" customFormat="1" x14ac:dyDescent="0.25">
      <c r="A29" s="27" t="s">
        <v>141</v>
      </c>
      <c r="B29" s="152" t="s">
        <v>204</v>
      </c>
      <c r="C29" s="27">
        <v>3</v>
      </c>
      <c r="D29" s="184"/>
      <c r="E29" s="155">
        <f t="shared" si="17"/>
        <v>48</v>
      </c>
      <c r="F29" s="101" t="str">
        <f t="shared" si="18"/>
        <v/>
      </c>
      <c r="G29" s="101" t="str">
        <f t="shared" si="19"/>
        <v/>
      </c>
      <c r="H29" s="101" t="str">
        <f t="shared" si="20"/>
        <v/>
      </c>
      <c r="I29" s="101" t="str">
        <f t="shared" si="21"/>
        <v/>
      </c>
      <c r="J29" s="101">
        <f t="shared" si="22"/>
        <v>48</v>
      </c>
      <c r="K29" s="102">
        <f t="shared" si="3"/>
        <v>30</v>
      </c>
      <c r="L29" s="25">
        <v>18</v>
      </c>
      <c r="M29" s="142"/>
      <c r="N29" s="27"/>
      <c r="O29" s="25"/>
      <c r="P29" s="25"/>
      <c r="Q29" s="26"/>
      <c r="R29" s="27"/>
      <c r="S29" s="25"/>
      <c r="T29" s="25"/>
      <c r="U29" s="26"/>
      <c r="V29" s="96"/>
      <c r="W29" s="94"/>
      <c r="X29" s="94"/>
      <c r="Y29" s="95">
        <v>48</v>
      </c>
      <c r="Z29" s="96"/>
      <c r="AA29" s="94"/>
      <c r="AB29" s="94"/>
      <c r="AC29" s="95"/>
      <c r="AD29" s="96"/>
      <c r="AE29" s="94"/>
      <c r="AF29" s="94"/>
      <c r="AG29" s="95"/>
      <c r="AH29" s="96"/>
      <c r="AI29" s="94"/>
      <c r="AJ29" s="94"/>
      <c r="AK29" s="95"/>
      <c r="AL29" s="27"/>
      <c r="AM29" s="25"/>
      <c r="AN29" s="25"/>
      <c r="AO29" s="26"/>
      <c r="AP29" s="27"/>
      <c r="AQ29" s="25"/>
      <c r="AR29" s="25"/>
      <c r="AS29" s="26"/>
      <c r="AT29" s="145"/>
      <c r="AU29" s="25"/>
      <c r="AV29" s="25"/>
      <c r="AW29" s="25"/>
      <c r="AX29" s="25"/>
      <c r="AY29" s="25"/>
      <c r="AZ29" s="25"/>
      <c r="BA29" s="26"/>
    </row>
    <row r="30" spans="1:53" s="111" customFormat="1" ht="30" x14ac:dyDescent="0.25">
      <c r="A30" s="27" t="s">
        <v>142</v>
      </c>
      <c r="B30" s="30" t="s">
        <v>286</v>
      </c>
      <c r="C30" s="27" t="s">
        <v>206</v>
      </c>
      <c r="D30" s="184"/>
      <c r="E30" s="155">
        <f t="shared" si="17"/>
        <v>172</v>
      </c>
      <c r="F30" s="101">
        <f t="shared" si="18"/>
        <v>4</v>
      </c>
      <c r="G30" s="101" t="str">
        <f t="shared" si="19"/>
        <v/>
      </c>
      <c r="H30" s="101" t="str">
        <f t="shared" si="20"/>
        <v/>
      </c>
      <c r="I30" s="101" t="str">
        <f t="shared" si="21"/>
        <v/>
      </c>
      <c r="J30" s="101">
        <f t="shared" si="22"/>
        <v>168</v>
      </c>
      <c r="K30" s="102"/>
      <c r="L30" s="25">
        <v>168</v>
      </c>
      <c r="M30" s="142"/>
      <c r="N30" s="27"/>
      <c r="O30" s="25"/>
      <c r="P30" s="25"/>
      <c r="Q30" s="26"/>
      <c r="R30" s="27"/>
      <c r="S30" s="25"/>
      <c r="T30" s="25"/>
      <c r="U30" s="26"/>
      <c r="V30" s="96"/>
      <c r="W30" s="94"/>
      <c r="X30" s="94"/>
      <c r="Y30" s="95">
        <v>32</v>
      </c>
      <c r="Z30" s="96"/>
      <c r="AA30" s="94"/>
      <c r="AB30" s="94"/>
      <c r="AC30" s="95">
        <v>40</v>
      </c>
      <c r="AD30" s="96"/>
      <c r="AE30" s="94"/>
      <c r="AF30" s="94"/>
      <c r="AG30" s="95">
        <v>28</v>
      </c>
      <c r="AH30" s="96"/>
      <c r="AI30" s="94"/>
      <c r="AJ30" s="94"/>
      <c r="AK30" s="95">
        <v>38</v>
      </c>
      <c r="AL30" s="27">
        <v>4</v>
      </c>
      <c r="AM30" s="25"/>
      <c r="AN30" s="25"/>
      <c r="AO30" s="26">
        <v>20</v>
      </c>
      <c r="AP30" s="27"/>
      <c r="AQ30" s="25"/>
      <c r="AR30" s="25"/>
      <c r="AS30" s="26">
        <v>10</v>
      </c>
      <c r="AT30" s="145"/>
      <c r="AU30" s="25"/>
      <c r="AV30" s="25"/>
      <c r="AW30" s="25"/>
      <c r="AX30" s="25"/>
      <c r="AY30" s="25"/>
      <c r="AZ30" s="25"/>
      <c r="BA30" s="26"/>
    </row>
    <row r="31" spans="1:53" s="111" customFormat="1" ht="15.75" thickBot="1" x14ac:dyDescent="0.3">
      <c r="A31" s="27" t="s">
        <v>143</v>
      </c>
      <c r="B31" s="30" t="s">
        <v>16</v>
      </c>
      <c r="C31" s="27" t="s">
        <v>289</v>
      </c>
      <c r="D31" s="184"/>
      <c r="E31" s="155">
        <f t="shared" si="17"/>
        <v>172</v>
      </c>
      <c r="F31" s="101">
        <f t="shared" si="18"/>
        <v>4</v>
      </c>
      <c r="G31" s="101" t="str">
        <f t="shared" si="19"/>
        <v/>
      </c>
      <c r="H31" s="101" t="str">
        <f t="shared" si="20"/>
        <v/>
      </c>
      <c r="I31" s="101" t="str">
        <f t="shared" si="21"/>
        <v/>
      </c>
      <c r="J31" s="101">
        <f t="shared" si="22"/>
        <v>168</v>
      </c>
      <c r="K31" s="102"/>
      <c r="L31" s="25">
        <v>168</v>
      </c>
      <c r="M31" s="142"/>
      <c r="N31" s="27"/>
      <c r="O31" s="25"/>
      <c r="P31" s="25"/>
      <c r="Q31" s="26"/>
      <c r="R31" s="27"/>
      <c r="S31" s="25"/>
      <c r="T31" s="94"/>
      <c r="U31" s="95"/>
      <c r="V31" s="96"/>
      <c r="W31" s="94"/>
      <c r="X31" s="94"/>
      <c r="Y31" s="95">
        <v>32</v>
      </c>
      <c r="Z31" s="96"/>
      <c r="AA31" s="94"/>
      <c r="AB31" s="94"/>
      <c r="AC31" s="95">
        <v>40</v>
      </c>
      <c r="AD31" s="96"/>
      <c r="AE31" s="94"/>
      <c r="AF31" s="94"/>
      <c r="AG31" s="95">
        <v>28</v>
      </c>
      <c r="AH31" s="96"/>
      <c r="AI31" s="94"/>
      <c r="AJ31" s="94"/>
      <c r="AK31" s="95">
        <v>38</v>
      </c>
      <c r="AL31" s="96">
        <v>4</v>
      </c>
      <c r="AM31" s="94"/>
      <c r="AN31" s="94"/>
      <c r="AO31" s="95">
        <v>20</v>
      </c>
      <c r="AP31" s="96"/>
      <c r="AQ31" s="94"/>
      <c r="AR31" s="94"/>
      <c r="AS31" s="95">
        <v>10</v>
      </c>
      <c r="AT31" s="145"/>
      <c r="AU31" s="25"/>
      <c r="AV31" s="25"/>
      <c r="AW31" s="25"/>
      <c r="AX31" s="25"/>
      <c r="AY31" s="25"/>
      <c r="AZ31" s="25"/>
      <c r="BA31" s="26"/>
    </row>
    <row r="32" spans="1:53" s="111" customFormat="1" ht="29.25" thickBot="1" x14ac:dyDescent="0.3">
      <c r="A32" s="20" t="s">
        <v>170</v>
      </c>
      <c r="B32" s="31" t="s">
        <v>17</v>
      </c>
      <c r="C32" s="20"/>
      <c r="D32" s="22"/>
      <c r="E32" s="217">
        <f t="shared" ref="E32:AS32" si="23">SUM(E33:E35)</f>
        <v>204</v>
      </c>
      <c r="F32" s="46">
        <f t="shared" si="23"/>
        <v>2</v>
      </c>
      <c r="G32" s="46">
        <f t="shared" si="23"/>
        <v>0</v>
      </c>
      <c r="H32" s="46">
        <f t="shared" si="23"/>
        <v>16</v>
      </c>
      <c r="I32" s="46">
        <f t="shared" si="23"/>
        <v>4</v>
      </c>
      <c r="J32" s="46">
        <f t="shared" si="23"/>
        <v>182</v>
      </c>
      <c r="K32" s="46">
        <f t="shared" si="23"/>
        <v>112</v>
      </c>
      <c r="L32" s="46">
        <f t="shared" si="23"/>
        <v>70</v>
      </c>
      <c r="M32" s="218">
        <f t="shared" si="23"/>
        <v>0</v>
      </c>
      <c r="N32" s="45">
        <f t="shared" si="23"/>
        <v>0</v>
      </c>
      <c r="O32" s="46">
        <f t="shared" si="23"/>
        <v>0</v>
      </c>
      <c r="P32" s="46">
        <f t="shared" si="23"/>
        <v>0</v>
      </c>
      <c r="Q32" s="219">
        <f t="shared" si="23"/>
        <v>0</v>
      </c>
      <c r="R32" s="45">
        <f t="shared" si="23"/>
        <v>0</v>
      </c>
      <c r="S32" s="46">
        <f t="shared" si="23"/>
        <v>0</v>
      </c>
      <c r="T32" s="46">
        <f t="shared" si="23"/>
        <v>0</v>
      </c>
      <c r="U32" s="219">
        <f t="shared" si="23"/>
        <v>0</v>
      </c>
      <c r="V32" s="300">
        <f t="shared" si="23"/>
        <v>0</v>
      </c>
      <c r="W32" s="301">
        <f t="shared" si="23"/>
        <v>0</v>
      </c>
      <c r="X32" s="301">
        <f t="shared" si="23"/>
        <v>4</v>
      </c>
      <c r="Y32" s="302">
        <f t="shared" si="23"/>
        <v>144</v>
      </c>
      <c r="Z32" s="300">
        <f t="shared" si="23"/>
        <v>2</v>
      </c>
      <c r="AA32" s="301">
        <f t="shared" si="23"/>
        <v>0</v>
      </c>
      <c r="AB32" s="301">
        <f t="shared" si="23"/>
        <v>0</v>
      </c>
      <c r="AC32" s="302">
        <f t="shared" si="23"/>
        <v>38</v>
      </c>
      <c r="AD32" s="300">
        <f t="shared" si="23"/>
        <v>0</v>
      </c>
      <c r="AE32" s="301">
        <f t="shared" si="23"/>
        <v>0</v>
      </c>
      <c r="AF32" s="301">
        <f t="shared" si="23"/>
        <v>0</v>
      </c>
      <c r="AG32" s="302">
        <f t="shared" si="23"/>
        <v>0</v>
      </c>
      <c r="AH32" s="300">
        <f t="shared" si="23"/>
        <v>0</v>
      </c>
      <c r="AI32" s="301">
        <f t="shared" si="23"/>
        <v>0</v>
      </c>
      <c r="AJ32" s="301">
        <f t="shared" si="23"/>
        <v>0</v>
      </c>
      <c r="AK32" s="302">
        <f t="shared" si="23"/>
        <v>0</v>
      </c>
      <c r="AL32" s="45">
        <f t="shared" si="23"/>
        <v>0</v>
      </c>
      <c r="AM32" s="46">
        <f t="shared" si="23"/>
        <v>0</v>
      </c>
      <c r="AN32" s="46">
        <f t="shared" si="23"/>
        <v>0</v>
      </c>
      <c r="AO32" s="219">
        <f t="shared" si="23"/>
        <v>0</v>
      </c>
      <c r="AP32" s="45">
        <f t="shared" si="23"/>
        <v>0</v>
      </c>
      <c r="AQ32" s="46">
        <f t="shared" si="23"/>
        <v>0</v>
      </c>
      <c r="AR32" s="46">
        <f t="shared" si="23"/>
        <v>0</v>
      </c>
      <c r="AS32" s="219">
        <f t="shared" si="23"/>
        <v>0</v>
      </c>
      <c r="AT32" s="149">
        <f t="shared" ref="AT32:BA32" si="24">SUM(AT33:AT35)</f>
        <v>0</v>
      </c>
      <c r="AU32" s="41">
        <f t="shared" si="24"/>
        <v>0</v>
      </c>
      <c r="AV32" s="41">
        <f t="shared" si="24"/>
        <v>0</v>
      </c>
      <c r="AW32" s="41">
        <f t="shared" si="24"/>
        <v>0</v>
      </c>
      <c r="AX32" s="41">
        <f t="shared" si="24"/>
        <v>0</v>
      </c>
      <c r="AY32" s="41">
        <f t="shared" si="24"/>
        <v>0</v>
      </c>
      <c r="AZ32" s="41">
        <f t="shared" si="24"/>
        <v>0</v>
      </c>
      <c r="BA32" s="42">
        <f t="shared" si="24"/>
        <v>0</v>
      </c>
    </row>
    <row r="33" spans="1:53" s="111" customFormat="1" x14ac:dyDescent="0.25">
      <c r="A33" s="23" t="s">
        <v>144</v>
      </c>
      <c r="B33" s="220" t="s">
        <v>207</v>
      </c>
      <c r="C33" s="23"/>
      <c r="D33" s="29">
        <v>3</v>
      </c>
      <c r="E33" s="213">
        <f>SUM(F33:J33)</f>
        <v>90</v>
      </c>
      <c r="F33" s="214" t="str">
        <f>IF(SUM(N33,R33,V33,Z33,AD33,AH33,AL33,AP33,AT33,AX33)&gt;0,SUM(N33,R33,V33,Z33,AD33,AH33,AL33,AP33,AT33,AX33),"")</f>
        <v/>
      </c>
      <c r="G33" s="214" t="str">
        <f>IF(SUM(O33,S33,W33,AA33,AE33,AI33,AM33,AQ33,AU33,AY33)&gt;0,SUM(O33,S33,W33,AA33,AE33,AI33,AM33,AQ33,AU33,AY33),"")</f>
        <v/>
      </c>
      <c r="H33" s="214">
        <f>IF(D33&gt;0,8,"")</f>
        <v>8</v>
      </c>
      <c r="I33" s="214">
        <f>IF(SUM(P33,T33,X33,AB33,AF33,AJ33,AN33,AR33,AV33,AZ33)&gt;0,SUM(P33,T33,X33,AB33,AF33,AJ33,AN33,AR33,AV33,AZ33),"")</f>
        <v>2</v>
      </c>
      <c r="J33" s="214">
        <f>IF(SUM(Q33,U33,Y33,AC33,AG33,AK33,AO33,AS33,AW33,BA33)&gt;0,SUM(Q33,U33,Y33,AC33,AG33,AK33,AO33,AS33,AW33,BA33),"")</f>
        <v>80</v>
      </c>
      <c r="K33" s="215">
        <f t="shared" si="3"/>
        <v>52</v>
      </c>
      <c r="L33" s="221">
        <v>28</v>
      </c>
      <c r="M33" s="216"/>
      <c r="N33" s="23"/>
      <c r="O33" s="28"/>
      <c r="P33" s="28"/>
      <c r="Q33" s="29"/>
      <c r="R33" s="23"/>
      <c r="S33" s="28"/>
      <c r="T33" s="28"/>
      <c r="U33" s="29"/>
      <c r="V33" s="303"/>
      <c r="W33" s="304"/>
      <c r="X33" s="304">
        <v>2</v>
      </c>
      <c r="Y33" s="305">
        <v>80</v>
      </c>
      <c r="Z33" s="303"/>
      <c r="AA33" s="304"/>
      <c r="AB33" s="304"/>
      <c r="AC33" s="305"/>
      <c r="AD33" s="303"/>
      <c r="AE33" s="304"/>
      <c r="AF33" s="304"/>
      <c r="AG33" s="305"/>
      <c r="AH33" s="303"/>
      <c r="AI33" s="304"/>
      <c r="AJ33" s="304"/>
      <c r="AK33" s="305"/>
      <c r="AL33" s="23"/>
      <c r="AM33" s="28"/>
      <c r="AN33" s="28"/>
      <c r="AO33" s="29"/>
      <c r="AP33" s="23"/>
      <c r="AQ33" s="28"/>
      <c r="AR33" s="28"/>
      <c r="AS33" s="29"/>
      <c r="AT33" s="145"/>
      <c r="AU33" s="25"/>
      <c r="AV33" s="25"/>
      <c r="AW33" s="25"/>
      <c r="AX33" s="25"/>
      <c r="AY33" s="25"/>
      <c r="AZ33" s="25"/>
      <c r="BA33" s="26"/>
    </row>
    <row r="34" spans="1:53" s="111" customFormat="1" ht="30" x14ac:dyDescent="0.25">
      <c r="A34" s="27" t="s">
        <v>145</v>
      </c>
      <c r="B34" s="153" t="s">
        <v>208</v>
      </c>
      <c r="C34" s="27"/>
      <c r="D34" s="26">
        <v>3</v>
      </c>
      <c r="E34" s="155">
        <f t="shared" ref="E34:E35" si="25">SUM(F34:J34)</f>
        <v>74</v>
      </c>
      <c r="F34" s="101" t="str">
        <f t="shared" ref="F34:F35" si="26">IF(SUM(N34,R34,V34,Z34,AD34,AH34,AL34,AP34,AT34,AX34)&gt;0,SUM(N34,R34,V34,Z34,AD34,AH34,AL34,AP34,AT34,AX34),"")</f>
        <v/>
      </c>
      <c r="G34" s="101" t="str">
        <f t="shared" ref="G34:G35" si="27">IF(SUM(O34,S34,W34,AA34,AE34,AI34,AM34,AQ34,AU34,AY34)&gt;0,SUM(O34,S34,W34,AA34,AE34,AI34,AM34,AQ34,AU34,AY34),"")</f>
        <v/>
      </c>
      <c r="H34" s="101">
        <f t="shared" ref="H34:H35" si="28">IF(D34&gt;0,8,"")</f>
        <v>8</v>
      </c>
      <c r="I34" s="101">
        <f t="shared" ref="I34:I35" si="29">IF(SUM(P34,T34,X34,AB34,AF34,AJ34,AN34,AR34,AV34,AZ34)&gt;0,SUM(P34,T34,X34,AB34,AF34,AJ34,AN34,AR34,AV34,AZ34),"")</f>
        <v>2</v>
      </c>
      <c r="J34" s="101">
        <f t="shared" ref="J34:J35" si="30">IF(SUM(Q34,U34,Y34,AC34,AG34,AK34,AO34,AS34,AW34,BA34)&gt;0,SUM(Q34,U34,Y34,AC34,AG34,AK34,AO34,AS34,AW34,BA34),"")</f>
        <v>64</v>
      </c>
      <c r="K34" s="102">
        <f t="shared" si="3"/>
        <v>36</v>
      </c>
      <c r="L34" s="87">
        <v>28</v>
      </c>
      <c r="M34" s="142"/>
      <c r="N34" s="27"/>
      <c r="O34" s="25"/>
      <c r="P34" s="25"/>
      <c r="Q34" s="26"/>
      <c r="R34" s="27"/>
      <c r="S34" s="25"/>
      <c r="T34" s="25"/>
      <c r="U34" s="26"/>
      <c r="V34" s="96"/>
      <c r="W34" s="94"/>
      <c r="X34" s="94">
        <v>2</v>
      </c>
      <c r="Y34" s="95">
        <v>64</v>
      </c>
      <c r="Z34" s="96"/>
      <c r="AA34" s="94"/>
      <c r="AB34" s="94"/>
      <c r="AC34" s="95"/>
      <c r="AD34" s="96"/>
      <c r="AE34" s="94"/>
      <c r="AF34" s="94"/>
      <c r="AG34" s="95"/>
      <c r="AH34" s="96"/>
      <c r="AI34" s="94"/>
      <c r="AJ34" s="94"/>
      <c r="AK34" s="95"/>
      <c r="AL34" s="27"/>
      <c r="AM34" s="25"/>
      <c r="AN34" s="25"/>
      <c r="AO34" s="26"/>
      <c r="AP34" s="27"/>
      <c r="AQ34" s="25"/>
      <c r="AR34" s="25"/>
      <c r="AS34" s="26"/>
      <c r="AT34" s="145"/>
      <c r="AU34" s="25"/>
      <c r="AV34" s="25"/>
      <c r="AW34" s="25"/>
      <c r="AX34" s="25"/>
      <c r="AY34" s="25"/>
      <c r="AZ34" s="25"/>
      <c r="BA34" s="26"/>
    </row>
    <row r="35" spans="1:53" s="111" customFormat="1" ht="30.75" thickBot="1" x14ac:dyDescent="0.3">
      <c r="A35" s="27" t="s">
        <v>146</v>
      </c>
      <c r="B35" s="153" t="s">
        <v>209</v>
      </c>
      <c r="C35" s="27">
        <v>4</v>
      </c>
      <c r="D35" s="26"/>
      <c r="E35" s="155">
        <f t="shared" si="25"/>
        <v>40</v>
      </c>
      <c r="F35" s="101">
        <f t="shared" si="26"/>
        <v>2</v>
      </c>
      <c r="G35" s="101" t="str">
        <f t="shared" si="27"/>
        <v/>
      </c>
      <c r="H35" s="101" t="str">
        <f t="shared" si="28"/>
        <v/>
      </c>
      <c r="I35" s="101" t="str">
        <f t="shared" si="29"/>
        <v/>
      </c>
      <c r="J35" s="101">
        <f t="shared" si="30"/>
        <v>38</v>
      </c>
      <c r="K35" s="102">
        <f t="shared" si="3"/>
        <v>24</v>
      </c>
      <c r="L35" s="87">
        <v>14</v>
      </c>
      <c r="M35" s="142"/>
      <c r="N35" s="27"/>
      <c r="O35" s="25"/>
      <c r="P35" s="25"/>
      <c r="Q35" s="26"/>
      <c r="R35" s="27"/>
      <c r="S35" s="25"/>
      <c r="T35" s="25"/>
      <c r="U35" s="26"/>
      <c r="V35" s="96"/>
      <c r="W35" s="94"/>
      <c r="X35" s="94"/>
      <c r="Y35" s="95"/>
      <c r="Z35" s="96">
        <v>2</v>
      </c>
      <c r="AA35" s="94"/>
      <c r="AB35" s="94"/>
      <c r="AC35" s="95">
        <v>38</v>
      </c>
      <c r="AD35" s="96"/>
      <c r="AE35" s="94"/>
      <c r="AF35" s="94"/>
      <c r="AG35" s="95"/>
      <c r="AH35" s="96"/>
      <c r="AI35" s="94"/>
      <c r="AJ35" s="94"/>
      <c r="AK35" s="95"/>
      <c r="AL35" s="27"/>
      <c r="AM35" s="25"/>
      <c r="AN35" s="25"/>
      <c r="AO35" s="26"/>
      <c r="AP35" s="27"/>
      <c r="AQ35" s="25"/>
      <c r="AR35" s="25"/>
      <c r="AS35" s="26"/>
      <c r="AT35" s="145"/>
      <c r="AU35" s="25"/>
      <c r="AV35" s="25"/>
      <c r="AW35" s="25"/>
      <c r="AX35" s="25"/>
      <c r="AY35" s="25"/>
      <c r="AZ35" s="25"/>
      <c r="BA35" s="26"/>
    </row>
    <row r="36" spans="1:53" s="111" customFormat="1" ht="15.75" thickBot="1" x14ac:dyDescent="0.3">
      <c r="A36" s="32" t="s">
        <v>169</v>
      </c>
      <c r="B36" s="33" t="s">
        <v>167</v>
      </c>
      <c r="C36" s="32"/>
      <c r="D36" s="34"/>
      <c r="E36" s="222">
        <f>SUM(E37:E50)</f>
        <v>992</v>
      </c>
      <c r="F36" s="48">
        <f>SUM(F37:F50)</f>
        <v>34</v>
      </c>
      <c r="G36" s="48">
        <f t="shared" ref="G36:I36" si="31">SUM(G37:G49)</f>
        <v>0</v>
      </c>
      <c r="H36" s="48">
        <f t="shared" si="31"/>
        <v>8</v>
      </c>
      <c r="I36" s="48">
        <f t="shared" si="31"/>
        <v>4</v>
      </c>
      <c r="J36" s="48">
        <f>SUM(J37:J50)</f>
        <v>946</v>
      </c>
      <c r="K36" s="48">
        <f t="shared" ref="K36:AS36" si="32">SUM(K37:K50)</f>
        <v>530</v>
      </c>
      <c r="L36" s="48">
        <f>SUM(L37:L50)</f>
        <v>416</v>
      </c>
      <c r="M36" s="223">
        <f t="shared" si="32"/>
        <v>0</v>
      </c>
      <c r="N36" s="47">
        <f t="shared" si="32"/>
        <v>0</v>
      </c>
      <c r="O36" s="48">
        <f t="shared" si="32"/>
        <v>0</v>
      </c>
      <c r="P36" s="48">
        <f t="shared" si="32"/>
        <v>0</v>
      </c>
      <c r="Q36" s="224">
        <f t="shared" si="32"/>
        <v>0</v>
      </c>
      <c r="R36" s="47">
        <f t="shared" si="32"/>
        <v>0</v>
      </c>
      <c r="S36" s="48">
        <f t="shared" si="32"/>
        <v>0</v>
      </c>
      <c r="T36" s="48">
        <f t="shared" si="32"/>
        <v>0</v>
      </c>
      <c r="U36" s="224">
        <f t="shared" si="32"/>
        <v>0</v>
      </c>
      <c r="V36" s="297">
        <f t="shared" si="32"/>
        <v>0</v>
      </c>
      <c r="W36" s="298">
        <f t="shared" si="32"/>
        <v>0</v>
      </c>
      <c r="X36" s="298">
        <f t="shared" si="32"/>
        <v>2</v>
      </c>
      <c r="Y36" s="299">
        <f t="shared" si="32"/>
        <v>320</v>
      </c>
      <c r="Z36" s="297">
        <f t="shared" si="32"/>
        <v>12</v>
      </c>
      <c r="AA36" s="298">
        <f t="shared" si="32"/>
        <v>0</v>
      </c>
      <c r="AB36" s="298">
        <f t="shared" si="32"/>
        <v>0</v>
      </c>
      <c r="AC36" s="299">
        <f t="shared" si="32"/>
        <v>148</v>
      </c>
      <c r="AD36" s="297">
        <f t="shared" si="32"/>
        <v>2</v>
      </c>
      <c r="AE36" s="298">
        <f t="shared" si="32"/>
        <v>0</v>
      </c>
      <c r="AF36" s="298">
        <f t="shared" si="32"/>
        <v>0</v>
      </c>
      <c r="AG36" s="299">
        <f t="shared" si="32"/>
        <v>54</v>
      </c>
      <c r="AH36" s="297">
        <f t="shared" si="32"/>
        <v>16</v>
      </c>
      <c r="AI36" s="298">
        <f t="shared" si="32"/>
        <v>0</v>
      </c>
      <c r="AJ36" s="298">
        <f t="shared" si="32"/>
        <v>0</v>
      </c>
      <c r="AK36" s="299">
        <f t="shared" si="32"/>
        <v>136</v>
      </c>
      <c r="AL36" s="47">
        <f t="shared" si="32"/>
        <v>0</v>
      </c>
      <c r="AM36" s="48">
        <f t="shared" si="32"/>
        <v>0</v>
      </c>
      <c r="AN36" s="48">
        <f t="shared" si="32"/>
        <v>0</v>
      </c>
      <c r="AO36" s="224">
        <f>SUM(AO37:AO50)</f>
        <v>72</v>
      </c>
      <c r="AP36" s="47">
        <f t="shared" si="32"/>
        <v>4</v>
      </c>
      <c r="AQ36" s="48">
        <f t="shared" si="32"/>
        <v>0</v>
      </c>
      <c r="AR36" s="48">
        <f t="shared" si="32"/>
        <v>2</v>
      </c>
      <c r="AS36" s="224">
        <f t="shared" si="32"/>
        <v>216</v>
      </c>
      <c r="AT36" s="185">
        <f t="shared" ref="AT36:BA36" si="33">SUM(AT37:AT49)</f>
        <v>0</v>
      </c>
      <c r="AU36" s="186">
        <f t="shared" si="33"/>
        <v>0</v>
      </c>
      <c r="AV36" s="186">
        <f t="shared" si="33"/>
        <v>0</v>
      </c>
      <c r="AW36" s="186">
        <f t="shared" si="33"/>
        <v>0</v>
      </c>
      <c r="AX36" s="186">
        <f t="shared" si="33"/>
        <v>0</v>
      </c>
      <c r="AY36" s="186">
        <f t="shared" si="33"/>
        <v>0</v>
      </c>
      <c r="AZ36" s="186">
        <f t="shared" si="33"/>
        <v>0</v>
      </c>
      <c r="BA36" s="187">
        <f t="shared" si="33"/>
        <v>0</v>
      </c>
    </row>
    <row r="37" spans="1:53" s="111" customFormat="1" x14ac:dyDescent="0.25">
      <c r="A37" s="23" t="s">
        <v>147</v>
      </c>
      <c r="B37" s="220" t="s">
        <v>210</v>
      </c>
      <c r="C37" s="23">
        <v>3</v>
      </c>
      <c r="D37" s="29"/>
      <c r="E37" s="213">
        <f>SUM(F37:J37)</f>
        <v>48</v>
      </c>
      <c r="F37" s="214" t="str">
        <f>IF(SUM(N37,R37,V37,Z37,AD37,AH37,AL37,AP37,AT37,AX37)&gt;0,SUM(N37,R37,V37,Z37,AD37,AH37,AL37,AP37,AT37,AX37),"")</f>
        <v/>
      </c>
      <c r="G37" s="214" t="str">
        <f>IF(SUM(O37,S37,W37,AA37,AE37,AI37,AM37,AQ37,AU37,AY37)&gt;0,SUM(O37,S37,W37,AA37,AE37,AI37,AM37,AQ37,AU37,AY37),"")</f>
        <v/>
      </c>
      <c r="H37" s="214" t="str">
        <f>IF(D37&gt;0,8,"")</f>
        <v/>
      </c>
      <c r="I37" s="214" t="str">
        <f>IF(SUM(P37,T37,X37,AB37,AF37,AJ37,AN37,AR37,AV37,AZ37)&gt;0,SUM(P37,T37,X37,AB37,AF37,AJ37,AN37,AR37,AV37,AZ37),"")</f>
        <v/>
      </c>
      <c r="J37" s="214">
        <f>IF(SUM(Q37,U37,Y37,AC37,AG37,AK37,AO37,AS37,AW37,BA37)&gt;0,SUM(Q37,U37,Y37,AC37,AG37,AK37,AO37,AS37,AW37,BA37),"")</f>
        <v>48</v>
      </c>
      <c r="K37" s="215">
        <v>30</v>
      </c>
      <c r="L37" s="221">
        <v>18</v>
      </c>
      <c r="M37" s="216"/>
      <c r="N37" s="23"/>
      <c r="O37" s="28"/>
      <c r="P37" s="28"/>
      <c r="Q37" s="29"/>
      <c r="R37" s="23"/>
      <c r="S37" s="28"/>
      <c r="T37" s="28"/>
      <c r="U37" s="29"/>
      <c r="V37" s="303"/>
      <c r="W37" s="304"/>
      <c r="X37" s="304"/>
      <c r="Y37" s="305">
        <v>48</v>
      </c>
      <c r="Z37" s="303"/>
      <c r="AA37" s="304"/>
      <c r="AB37" s="304"/>
      <c r="AC37" s="305"/>
      <c r="AD37" s="303"/>
      <c r="AE37" s="304"/>
      <c r="AF37" s="304"/>
      <c r="AG37" s="305"/>
      <c r="AH37" s="303"/>
      <c r="AI37" s="304"/>
      <c r="AJ37" s="304"/>
      <c r="AK37" s="305"/>
      <c r="AL37" s="23"/>
      <c r="AM37" s="28"/>
      <c r="AN37" s="28"/>
      <c r="AO37" s="29"/>
      <c r="AP37" s="23"/>
      <c r="AQ37" s="28"/>
      <c r="AR37" s="28"/>
      <c r="AS37" s="29"/>
      <c r="AT37" s="145"/>
      <c r="AU37" s="25"/>
      <c r="AV37" s="25"/>
      <c r="AW37" s="25"/>
      <c r="AX37" s="25"/>
      <c r="AY37" s="25"/>
      <c r="AZ37" s="25"/>
      <c r="BA37" s="26"/>
    </row>
    <row r="38" spans="1:53" s="111" customFormat="1" x14ac:dyDescent="0.25">
      <c r="A38" s="27" t="s">
        <v>148</v>
      </c>
      <c r="B38" s="153" t="s">
        <v>211</v>
      </c>
      <c r="C38" s="27">
        <v>4</v>
      </c>
      <c r="D38" s="26"/>
      <c r="E38" s="155">
        <f t="shared" ref="E38:E50" si="34">SUM(F38:J38)</f>
        <v>80</v>
      </c>
      <c r="F38" s="101">
        <f t="shared" ref="F38:F50" si="35">IF(SUM(N38,R38,V38,Z38,AD38,AH38,AL38,AP38,AT38,AX38)&gt;0,SUM(N38,R38,V38,Z38,AD38,AH38,AL38,AP38,AT38,AX38),"")</f>
        <v>6</v>
      </c>
      <c r="G38" s="101" t="str">
        <f t="shared" ref="G38:G50" si="36">IF(SUM(O38,S38,W38,AA38,AE38,AI38,AM38,AQ38,AU38,AY38)&gt;0,SUM(O38,S38,W38,AA38,AE38,AI38,AM38,AQ38,AU38,AY38),"")</f>
        <v/>
      </c>
      <c r="H38" s="101" t="str">
        <f t="shared" ref="H38:H50" si="37">IF(D38&gt;0,8,"")</f>
        <v/>
      </c>
      <c r="I38" s="101" t="str">
        <f t="shared" ref="I38:I50" si="38">IF(SUM(P38,T38,X38,AB38,AF38,AJ38,AN38,AR38,AV38,AZ38)&gt;0,SUM(P38,T38,X38,AB38,AF38,AJ38,AN38,AR38,AV38,AZ38),"")</f>
        <v/>
      </c>
      <c r="J38" s="101">
        <f t="shared" ref="J38:J50" si="39">IF(SUM(Q38,U38,Y38,AC38,AG38,AK38,AO38,AS38,AW38,BA38)&gt;0,SUM(Q38,U38,Y38,AC38,AG38,AK38,AO38,AS38,AW38,BA38),"")</f>
        <v>74</v>
      </c>
      <c r="K38" s="102">
        <f t="shared" ref="K38:K50" si="40">SUM(J38,-L38)</f>
        <v>40</v>
      </c>
      <c r="L38" s="87">
        <v>34</v>
      </c>
      <c r="M38" s="142"/>
      <c r="N38" s="27"/>
      <c r="O38" s="25"/>
      <c r="P38" s="25"/>
      <c r="Q38" s="26"/>
      <c r="R38" s="27"/>
      <c r="S38" s="25"/>
      <c r="T38" s="25"/>
      <c r="U38" s="26"/>
      <c r="V38" s="96"/>
      <c r="W38" s="94"/>
      <c r="X38" s="94"/>
      <c r="Y38" s="95"/>
      <c r="Z38" s="96">
        <v>6</v>
      </c>
      <c r="AA38" s="94"/>
      <c r="AB38" s="94"/>
      <c r="AC38" s="95">
        <v>74</v>
      </c>
      <c r="AD38" s="96"/>
      <c r="AE38" s="94"/>
      <c r="AF38" s="94"/>
      <c r="AG38" s="95"/>
      <c r="AH38" s="96"/>
      <c r="AI38" s="94"/>
      <c r="AJ38" s="94"/>
      <c r="AK38" s="95"/>
      <c r="AL38" s="27"/>
      <c r="AM38" s="25"/>
      <c r="AN38" s="25"/>
      <c r="AO38" s="26"/>
      <c r="AP38" s="27"/>
      <c r="AQ38" s="25"/>
      <c r="AR38" s="25"/>
      <c r="AS38" s="26"/>
      <c r="AT38" s="145"/>
      <c r="AU38" s="25"/>
      <c r="AV38" s="25"/>
      <c r="AW38" s="25"/>
      <c r="AX38" s="25"/>
      <c r="AY38" s="25"/>
      <c r="AZ38" s="25"/>
      <c r="BA38" s="26"/>
    </row>
    <row r="39" spans="1:53" s="111" customFormat="1" x14ac:dyDescent="0.25">
      <c r="A39" s="27" t="s">
        <v>149</v>
      </c>
      <c r="B39" s="153" t="s">
        <v>212</v>
      </c>
      <c r="C39" s="27">
        <v>3</v>
      </c>
      <c r="D39" s="26"/>
      <c r="E39" s="155">
        <f t="shared" si="34"/>
        <v>64</v>
      </c>
      <c r="F39" s="101" t="str">
        <f t="shared" si="35"/>
        <v/>
      </c>
      <c r="G39" s="101" t="str">
        <f t="shared" si="36"/>
        <v/>
      </c>
      <c r="H39" s="101" t="str">
        <f t="shared" si="37"/>
        <v/>
      </c>
      <c r="I39" s="101" t="str">
        <f t="shared" si="38"/>
        <v/>
      </c>
      <c r="J39" s="101">
        <f t="shared" si="39"/>
        <v>64</v>
      </c>
      <c r="K39" s="102">
        <f t="shared" si="40"/>
        <v>40</v>
      </c>
      <c r="L39" s="87">
        <v>24</v>
      </c>
      <c r="M39" s="142"/>
      <c r="N39" s="27"/>
      <c r="O39" s="25"/>
      <c r="P39" s="25"/>
      <c r="Q39" s="26"/>
      <c r="R39" s="27"/>
      <c r="S39" s="25"/>
      <c r="T39" s="25"/>
      <c r="U39" s="26"/>
      <c r="V39" s="96"/>
      <c r="W39" s="94"/>
      <c r="X39" s="94"/>
      <c r="Y39" s="95">
        <v>64</v>
      </c>
      <c r="Z39" s="96"/>
      <c r="AA39" s="94"/>
      <c r="AB39" s="94"/>
      <c r="AC39" s="95"/>
      <c r="AD39" s="96"/>
      <c r="AE39" s="94"/>
      <c r="AF39" s="94"/>
      <c r="AG39" s="95"/>
      <c r="AH39" s="96"/>
      <c r="AI39" s="94"/>
      <c r="AJ39" s="94"/>
      <c r="AK39" s="95"/>
      <c r="AL39" s="27"/>
      <c r="AM39" s="25"/>
      <c r="AN39" s="25"/>
      <c r="AO39" s="26"/>
      <c r="AP39" s="27"/>
      <c r="AQ39" s="25"/>
      <c r="AR39" s="25"/>
      <c r="AS39" s="26"/>
      <c r="AT39" s="145"/>
      <c r="AU39" s="25"/>
      <c r="AV39" s="25"/>
      <c r="AW39" s="25"/>
      <c r="AX39" s="25"/>
      <c r="AY39" s="25"/>
      <c r="AZ39" s="25"/>
      <c r="BA39" s="26"/>
    </row>
    <row r="40" spans="1:53" s="111" customFormat="1" ht="30" x14ac:dyDescent="0.25">
      <c r="A40" s="27" t="s">
        <v>150</v>
      </c>
      <c r="B40" s="153" t="s">
        <v>213</v>
      </c>
      <c r="C40" s="27"/>
      <c r="D40" s="26">
        <v>3</v>
      </c>
      <c r="E40" s="155">
        <f t="shared" si="34"/>
        <v>170</v>
      </c>
      <c r="F40" s="101" t="str">
        <f t="shared" si="35"/>
        <v/>
      </c>
      <c r="G40" s="101" t="str">
        <f t="shared" si="36"/>
        <v/>
      </c>
      <c r="H40" s="101">
        <f t="shared" si="37"/>
        <v>8</v>
      </c>
      <c r="I40" s="101">
        <f t="shared" si="38"/>
        <v>2</v>
      </c>
      <c r="J40" s="101">
        <f t="shared" si="39"/>
        <v>160</v>
      </c>
      <c r="K40" s="102">
        <f t="shared" si="40"/>
        <v>48</v>
      </c>
      <c r="L40" s="87">
        <v>112</v>
      </c>
      <c r="M40" s="142"/>
      <c r="N40" s="27"/>
      <c r="O40" s="25"/>
      <c r="P40" s="25"/>
      <c r="Q40" s="26"/>
      <c r="R40" s="27"/>
      <c r="S40" s="25"/>
      <c r="T40" s="25"/>
      <c r="U40" s="26"/>
      <c r="V40" s="96"/>
      <c r="W40" s="94"/>
      <c r="X40" s="94">
        <v>2</v>
      </c>
      <c r="Y40" s="95">
        <v>160</v>
      </c>
      <c r="Z40" s="96"/>
      <c r="AA40" s="94"/>
      <c r="AB40" s="94"/>
      <c r="AC40" s="95"/>
      <c r="AD40" s="96"/>
      <c r="AE40" s="94"/>
      <c r="AF40" s="94"/>
      <c r="AG40" s="95"/>
      <c r="AH40" s="96"/>
      <c r="AI40" s="94"/>
      <c r="AJ40" s="94"/>
      <c r="AK40" s="95"/>
      <c r="AL40" s="27"/>
      <c r="AM40" s="25"/>
      <c r="AN40" s="25"/>
      <c r="AO40" s="26"/>
      <c r="AP40" s="27"/>
      <c r="AQ40" s="25"/>
      <c r="AR40" s="25"/>
      <c r="AS40" s="26"/>
      <c r="AT40" s="145"/>
      <c r="AU40" s="25"/>
      <c r="AV40" s="25"/>
      <c r="AW40" s="25"/>
      <c r="AX40" s="25"/>
      <c r="AY40" s="25"/>
      <c r="AZ40" s="25"/>
      <c r="BA40" s="26"/>
    </row>
    <row r="41" spans="1:53" s="111" customFormat="1" ht="30" x14ac:dyDescent="0.25">
      <c r="A41" s="27" t="s">
        <v>151</v>
      </c>
      <c r="B41" s="153" t="s">
        <v>214</v>
      </c>
      <c r="C41" s="27">
        <v>8</v>
      </c>
      <c r="D41" s="26"/>
      <c r="E41" s="155">
        <f t="shared" si="34"/>
        <v>40</v>
      </c>
      <c r="F41" s="101">
        <f t="shared" si="35"/>
        <v>2</v>
      </c>
      <c r="G41" s="101" t="str">
        <f t="shared" si="36"/>
        <v/>
      </c>
      <c r="H41" s="101" t="str">
        <f t="shared" si="37"/>
        <v/>
      </c>
      <c r="I41" s="101" t="str">
        <f t="shared" si="38"/>
        <v/>
      </c>
      <c r="J41" s="101">
        <f t="shared" si="39"/>
        <v>38</v>
      </c>
      <c r="K41" s="102">
        <f t="shared" si="40"/>
        <v>24</v>
      </c>
      <c r="L41" s="87">
        <v>14</v>
      </c>
      <c r="M41" s="142"/>
      <c r="N41" s="27"/>
      <c r="O41" s="25"/>
      <c r="P41" s="25"/>
      <c r="Q41" s="26"/>
      <c r="R41" s="27"/>
      <c r="S41" s="25"/>
      <c r="T41" s="25"/>
      <c r="U41" s="26"/>
      <c r="V41" s="96"/>
      <c r="W41" s="94"/>
      <c r="X41" s="94"/>
      <c r="Y41" s="95"/>
      <c r="Z41" s="96"/>
      <c r="AA41" s="94"/>
      <c r="AB41" s="94"/>
      <c r="AC41" s="95"/>
      <c r="AD41" s="96"/>
      <c r="AE41" s="94"/>
      <c r="AF41" s="94"/>
      <c r="AG41" s="95"/>
      <c r="AH41" s="96"/>
      <c r="AI41" s="94"/>
      <c r="AJ41" s="94"/>
      <c r="AK41" s="95"/>
      <c r="AL41" s="27"/>
      <c r="AM41" s="25"/>
      <c r="AN41" s="25"/>
      <c r="AO41" s="26"/>
      <c r="AP41" s="27">
        <v>2</v>
      </c>
      <c r="AQ41" s="25"/>
      <c r="AR41" s="25"/>
      <c r="AS41" s="26">
        <v>38</v>
      </c>
      <c r="AT41" s="145"/>
      <c r="AU41" s="25"/>
      <c r="AV41" s="25"/>
      <c r="AW41" s="25"/>
      <c r="AX41" s="25"/>
      <c r="AY41" s="25"/>
      <c r="AZ41" s="25"/>
      <c r="BA41" s="26"/>
    </row>
    <row r="42" spans="1:53" s="111" customFormat="1" x14ac:dyDescent="0.25">
      <c r="A42" s="27" t="s">
        <v>152</v>
      </c>
      <c r="B42" s="153" t="s">
        <v>215</v>
      </c>
      <c r="C42" s="27">
        <v>6</v>
      </c>
      <c r="D42" s="26"/>
      <c r="E42" s="155">
        <f t="shared" si="34"/>
        <v>76</v>
      </c>
      <c r="F42" s="101">
        <f t="shared" si="35"/>
        <v>8</v>
      </c>
      <c r="G42" s="101" t="str">
        <f t="shared" si="36"/>
        <v/>
      </c>
      <c r="H42" s="101" t="str">
        <f t="shared" si="37"/>
        <v/>
      </c>
      <c r="I42" s="101" t="str">
        <f t="shared" si="38"/>
        <v/>
      </c>
      <c r="J42" s="101">
        <f t="shared" si="39"/>
        <v>68</v>
      </c>
      <c r="K42" s="102">
        <f t="shared" si="40"/>
        <v>42</v>
      </c>
      <c r="L42" s="87">
        <v>26</v>
      </c>
      <c r="M42" s="142"/>
      <c r="N42" s="27"/>
      <c r="O42" s="25"/>
      <c r="P42" s="25"/>
      <c r="Q42" s="26"/>
      <c r="R42" s="27"/>
      <c r="S42" s="25"/>
      <c r="T42" s="25"/>
      <c r="U42" s="26"/>
      <c r="V42" s="96"/>
      <c r="W42" s="94"/>
      <c r="X42" s="94"/>
      <c r="Y42" s="95"/>
      <c r="Z42" s="96"/>
      <c r="AA42" s="94"/>
      <c r="AB42" s="94"/>
      <c r="AC42" s="95"/>
      <c r="AD42" s="96"/>
      <c r="AE42" s="94"/>
      <c r="AF42" s="94"/>
      <c r="AG42" s="95"/>
      <c r="AH42" s="96">
        <v>8</v>
      </c>
      <c r="AI42" s="94"/>
      <c r="AJ42" s="94"/>
      <c r="AK42" s="95">
        <v>68</v>
      </c>
      <c r="AL42" s="27"/>
      <c r="AM42" s="25"/>
      <c r="AN42" s="25"/>
      <c r="AO42" s="26"/>
      <c r="AP42" s="27"/>
      <c r="AQ42" s="25"/>
      <c r="AR42" s="25"/>
      <c r="AS42" s="26"/>
      <c r="AT42" s="145"/>
      <c r="AU42" s="25"/>
      <c r="AV42" s="25"/>
      <c r="AW42" s="25"/>
      <c r="AX42" s="25"/>
      <c r="AY42" s="25"/>
      <c r="AZ42" s="25"/>
      <c r="BA42" s="26"/>
    </row>
    <row r="43" spans="1:53" s="111" customFormat="1" x14ac:dyDescent="0.25">
      <c r="A43" s="27" t="s">
        <v>153</v>
      </c>
      <c r="B43" s="153" t="s">
        <v>216</v>
      </c>
      <c r="C43" s="27">
        <v>6</v>
      </c>
      <c r="D43" s="26"/>
      <c r="E43" s="155">
        <f t="shared" si="34"/>
        <v>76</v>
      </c>
      <c r="F43" s="101">
        <f t="shared" si="35"/>
        <v>8</v>
      </c>
      <c r="G43" s="101" t="str">
        <f t="shared" si="36"/>
        <v/>
      </c>
      <c r="H43" s="101" t="str">
        <f t="shared" si="37"/>
        <v/>
      </c>
      <c r="I43" s="101" t="str">
        <f t="shared" si="38"/>
        <v/>
      </c>
      <c r="J43" s="101">
        <f t="shared" si="39"/>
        <v>68</v>
      </c>
      <c r="K43" s="102">
        <f t="shared" si="40"/>
        <v>44</v>
      </c>
      <c r="L43" s="87">
        <v>24</v>
      </c>
      <c r="M43" s="142"/>
      <c r="N43" s="27"/>
      <c r="O43" s="25"/>
      <c r="P43" s="25"/>
      <c r="Q43" s="26"/>
      <c r="R43" s="27"/>
      <c r="S43" s="25"/>
      <c r="T43" s="25"/>
      <c r="U43" s="26"/>
      <c r="V43" s="96"/>
      <c r="W43" s="94"/>
      <c r="X43" s="94"/>
      <c r="Y43" s="95"/>
      <c r="Z43" s="96"/>
      <c r="AA43" s="94"/>
      <c r="AB43" s="94"/>
      <c r="AC43" s="95"/>
      <c r="AD43" s="96"/>
      <c r="AE43" s="94"/>
      <c r="AF43" s="94"/>
      <c r="AG43" s="95"/>
      <c r="AH43" s="96">
        <v>8</v>
      </c>
      <c r="AI43" s="94"/>
      <c r="AJ43" s="94"/>
      <c r="AK43" s="95">
        <v>68</v>
      </c>
      <c r="AL43" s="27"/>
      <c r="AM43" s="25"/>
      <c r="AN43" s="25"/>
      <c r="AO43" s="26"/>
      <c r="AP43" s="27"/>
      <c r="AQ43" s="25"/>
      <c r="AR43" s="25"/>
      <c r="AS43" s="26"/>
      <c r="AT43" s="145"/>
      <c r="AU43" s="25"/>
      <c r="AV43" s="25"/>
      <c r="AW43" s="25"/>
      <c r="AX43" s="25"/>
      <c r="AY43" s="25"/>
      <c r="AZ43" s="25"/>
      <c r="BA43" s="26"/>
    </row>
    <row r="44" spans="1:53" s="111" customFormat="1" x14ac:dyDescent="0.25">
      <c r="A44" s="27" t="s">
        <v>154</v>
      </c>
      <c r="B44" s="153" t="s">
        <v>217</v>
      </c>
      <c r="C44" s="27">
        <v>4</v>
      </c>
      <c r="D44" s="26"/>
      <c r="E44" s="336">
        <f t="shared" si="34"/>
        <v>128</v>
      </c>
      <c r="F44" s="337">
        <f t="shared" si="35"/>
        <v>6</v>
      </c>
      <c r="G44" s="337" t="str">
        <f t="shared" si="36"/>
        <v/>
      </c>
      <c r="H44" s="337" t="str">
        <f t="shared" si="37"/>
        <v/>
      </c>
      <c r="I44" s="337" t="str">
        <f t="shared" si="38"/>
        <v/>
      </c>
      <c r="J44" s="337">
        <f t="shared" si="39"/>
        <v>122</v>
      </c>
      <c r="K44" s="338">
        <f t="shared" si="40"/>
        <v>62</v>
      </c>
      <c r="L44" s="333">
        <v>60</v>
      </c>
      <c r="M44" s="142"/>
      <c r="N44" s="27"/>
      <c r="O44" s="25"/>
      <c r="P44" s="25"/>
      <c r="Q44" s="26"/>
      <c r="R44" s="27"/>
      <c r="S44" s="25"/>
      <c r="T44" s="25"/>
      <c r="U44" s="26"/>
      <c r="V44" s="96"/>
      <c r="W44" s="94"/>
      <c r="X44" s="94"/>
      <c r="Y44" s="95">
        <v>48</v>
      </c>
      <c r="Z44" s="96">
        <v>6</v>
      </c>
      <c r="AA44" s="94"/>
      <c r="AB44" s="94"/>
      <c r="AC44" s="95">
        <v>74</v>
      </c>
      <c r="AD44" s="96"/>
      <c r="AE44" s="94"/>
      <c r="AF44" s="94"/>
      <c r="AG44" s="95"/>
      <c r="AH44" s="96"/>
      <c r="AI44" s="94"/>
      <c r="AJ44" s="94"/>
      <c r="AK44" s="95"/>
      <c r="AL44" s="27"/>
      <c r="AM44" s="25"/>
      <c r="AN44" s="25"/>
      <c r="AO44" s="26"/>
      <c r="AP44" s="27"/>
      <c r="AQ44" s="25"/>
      <c r="AR44" s="25"/>
      <c r="AS44" s="26"/>
      <c r="AT44" s="145"/>
      <c r="AU44" s="25"/>
      <c r="AV44" s="25"/>
      <c r="AW44" s="25"/>
      <c r="AX44" s="25"/>
      <c r="AY44" s="25"/>
      <c r="AZ44" s="25"/>
      <c r="BA44" s="26"/>
    </row>
    <row r="45" spans="1:53" s="111" customFormat="1" ht="30" x14ac:dyDescent="0.25">
      <c r="A45" s="27" t="s">
        <v>155</v>
      </c>
      <c r="B45" s="154" t="s">
        <v>218</v>
      </c>
      <c r="C45" s="27">
        <v>8</v>
      </c>
      <c r="D45" s="26"/>
      <c r="E45" s="155">
        <f t="shared" si="34"/>
        <v>40</v>
      </c>
      <c r="F45" s="101">
        <f t="shared" si="35"/>
        <v>2</v>
      </c>
      <c r="G45" s="101" t="str">
        <f t="shared" si="36"/>
        <v/>
      </c>
      <c r="H45" s="101" t="str">
        <f t="shared" si="37"/>
        <v/>
      </c>
      <c r="I45" s="101" t="str">
        <f t="shared" si="38"/>
        <v/>
      </c>
      <c r="J45" s="101">
        <f t="shared" si="39"/>
        <v>38</v>
      </c>
      <c r="K45" s="102">
        <f t="shared" si="40"/>
        <v>24</v>
      </c>
      <c r="L45" s="87">
        <v>14</v>
      </c>
      <c r="M45" s="142"/>
      <c r="N45" s="27"/>
      <c r="O45" s="25"/>
      <c r="P45" s="25"/>
      <c r="Q45" s="26"/>
      <c r="R45" s="27"/>
      <c r="S45" s="25"/>
      <c r="T45" s="25"/>
      <c r="U45" s="26"/>
      <c r="V45" s="96"/>
      <c r="W45" s="94"/>
      <c r="X45" s="94"/>
      <c r="Y45" s="95"/>
      <c r="Z45" s="96"/>
      <c r="AA45" s="94"/>
      <c r="AB45" s="94"/>
      <c r="AC45" s="95"/>
      <c r="AD45" s="96"/>
      <c r="AE45" s="94"/>
      <c r="AF45" s="94"/>
      <c r="AG45" s="95"/>
      <c r="AH45" s="96"/>
      <c r="AI45" s="94"/>
      <c r="AJ45" s="94"/>
      <c r="AK45" s="95"/>
      <c r="AL45" s="27"/>
      <c r="AM45" s="25"/>
      <c r="AN45" s="25"/>
      <c r="AO45" s="26"/>
      <c r="AP45" s="27">
        <v>2</v>
      </c>
      <c r="AQ45" s="25"/>
      <c r="AR45" s="25"/>
      <c r="AS45" s="26">
        <v>38</v>
      </c>
      <c r="AT45" s="145"/>
      <c r="AU45" s="25"/>
      <c r="AV45" s="25"/>
      <c r="AW45" s="25"/>
      <c r="AX45" s="25"/>
      <c r="AY45" s="25"/>
      <c r="AZ45" s="25"/>
      <c r="BA45" s="26"/>
    </row>
    <row r="46" spans="1:53" s="111" customFormat="1" x14ac:dyDescent="0.25">
      <c r="A46" s="27" t="s">
        <v>156</v>
      </c>
      <c r="B46" s="153" t="s">
        <v>219</v>
      </c>
      <c r="C46" s="27">
        <v>8</v>
      </c>
      <c r="D46" s="26"/>
      <c r="E46" s="155">
        <f t="shared" ref="E46" si="41">SUM(F46:J46)</f>
        <v>62</v>
      </c>
      <c r="F46" s="101" t="str">
        <f t="shared" ref="F46" si="42">IF(SUM(N46,R46,V46,Z46,AD46,AH46,AL46,AP46,AT46,AX46)&gt;0,SUM(N46,R46,V46,Z46,AD46,AH46,AL46,AP46,AT46,AX46),"")</f>
        <v/>
      </c>
      <c r="G46" s="101" t="str">
        <f t="shared" ref="G46" si="43">IF(SUM(O46,S46,W46,AA46,AE46,AI46,AM46,AQ46,AU46,AY46)&gt;0,SUM(O46,S46,W46,AA46,AE46,AI46,AM46,AQ46,AU46,AY46),"")</f>
        <v/>
      </c>
      <c r="H46" s="101" t="str">
        <f t="shared" ref="H46" si="44">IF(D46&gt;0,8,"")</f>
        <v/>
      </c>
      <c r="I46" s="101">
        <f t="shared" ref="I46" si="45">IF(SUM(P46,T46,X46,AB46,AF46,AJ46,AN46,AR46,AV46,AZ46)&gt;0,SUM(P46,T46,X46,AB46,AF46,AJ46,AN46,AR46,AV46,AZ46),"")</f>
        <v>2</v>
      </c>
      <c r="J46" s="101">
        <f t="shared" ref="J46" si="46">IF(SUM(Q46,U46,Y46,AC46,AG46,AK46,AO46,AS46,AW46,BA46)&gt;0,SUM(Q46,U46,Y46,AC46,AG46,AK46,AO46,AS46,AW46,BA46),"")</f>
        <v>60</v>
      </c>
      <c r="K46" s="102">
        <f t="shared" ref="K46" si="47">SUM(J46,-L46)</f>
        <v>42</v>
      </c>
      <c r="L46" s="87">
        <v>18</v>
      </c>
      <c r="M46" s="142"/>
      <c r="N46" s="27"/>
      <c r="O46" s="25"/>
      <c r="P46" s="25"/>
      <c r="Q46" s="26"/>
      <c r="R46" s="27"/>
      <c r="S46" s="25"/>
      <c r="T46" s="25"/>
      <c r="U46" s="26"/>
      <c r="V46" s="96"/>
      <c r="W46" s="94"/>
      <c r="X46" s="94"/>
      <c r="Y46" s="95"/>
      <c r="Z46" s="96"/>
      <c r="AA46" s="94"/>
      <c r="AB46" s="94"/>
      <c r="AC46" s="95"/>
      <c r="AD46" s="306"/>
      <c r="AE46" s="307"/>
      <c r="AF46" s="307"/>
      <c r="AG46" s="306"/>
      <c r="AH46" s="96"/>
      <c r="AI46" s="94"/>
      <c r="AJ46" s="94"/>
      <c r="AK46" s="95"/>
      <c r="AL46" s="247"/>
      <c r="AM46" s="248"/>
      <c r="AN46" s="248"/>
      <c r="AO46" s="249"/>
      <c r="AP46" s="27"/>
      <c r="AQ46" s="25"/>
      <c r="AR46" s="25">
        <v>2</v>
      </c>
      <c r="AS46" s="26">
        <v>60</v>
      </c>
      <c r="AT46" s="145"/>
      <c r="AU46" s="25"/>
      <c r="AV46" s="25"/>
      <c r="AW46" s="25"/>
      <c r="AX46" s="25"/>
      <c r="AY46" s="25"/>
      <c r="AZ46" s="25"/>
      <c r="BA46" s="26"/>
    </row>
    <row r="47" spans="1:53" s="111" customFormat="1" x14ac:dyDescent="0.25">
      <c r="A47" s="27" t="s">
        <v>157</v>
      </c>
      <c r="B47" s="154" t="s">
        <v>220</v>
      </c>
      <c r="C47" s="27">
        <v>5</v>
      </c>
      <c r="D47" s="26"/>
      <c r="E47" s="155">
        <f t="shared" si="34"/>
        <v>56</v>
      </c>
      <c r="F47" s="101">
        <f t="shared" si="35"/>
        <v>2</v>
      </c>
      <c r="G47" s="101" t="str">
        <f t="shared" si="36"/>
        <v/>
      </c>
      <c r="H47" s="101" t="str">
        <f t="shared" si="37"/>
        <v/>
      </c>
      <c r="I47" s="101" t="str">
        <f t="shared" si="38"/>
        <v/>
      </c>
      <c r="J47" s="101">
        <f t="shared" si="39"/>
        <v>54</v>
      </c>
      <c r="K47" s="102">
        <f t="shared" si="40"/>
        <v>36</v>
      </c>
      <c r="L47" s="87">
        <v>18</v>
      </c>
      <c r="M47" s="142"/>
      <c r="N47" s="27"/>
      <c r="O47" s="25"/>
      <c r="P47" s="25"/>
      <c r="Q47" s="26"/>
      <c r="R47" s="27"/>
      <c r="S47" s="25"/>
      <c r="T47" s="25"/>
      <c r="U47" s="26"/>
      <c r="V47" s="96"/>
      <c r="W47" s="94"/>
      <c r="X47" s="94"/>
      <c r="Y47" s="95"/>
      <c r="Z47" s="96"/>
      <c r="AA47" s="94"/>
      <c r="AB47" s="94"/>
      <c r="AC47" s="95"/>
      <c r="AD47" s="96">
        <v>2</v>
      </c>
      <c r="AE47" s="94"/>
      <c r="AF47" s="94"/>
      <c r="AG47" s="95">
        <v>54</v>
      </c>
      <c r="AH47" s="96"/>
      <c r="AI47" s="94"/>
      <c r="AJ47" s="94"/>
      <c r="AK47" s="95"/>
      <c r="AL47" s="27"/>
      <c r="AM47" s="25"/>
      <c r="AN47" s="25"/>
      <c r="AO47" s="26"/>
      <c r="AP47" s="27"/>
      <c r="AQ47" s="25"/>
      <c r="AR47" s="25"/>
      <c r="AS47" s="26"/>
      <c r="AT47" s="145"/>
      <c r="AU47" s="25"/>
      <c r="AV47" s="25"/>
      <c r="AW47" s="25"/>
      <c r="AX47" s="25"/>
      <c r="AY47" s="25"/>
      <c r="AZ47" s="25"/>
      <c r="BA47" s="26"/>
    </row>
    <row r="48" spans="1:53" s="111" customFormat="1" ht="30" x14ac:dyDescent="0.25">
      <c r="A48" s="27" t="s">
        <v>158</v>
      </c>
      <c r="B48" s="154" t="s">
        <v>221</v>
      </c>
      <c r="C48" s="27">
        <v>8</v>
      </c>
      <c r="D48" s="26"/>
      <c r="E48" s="155">
        <f t="shared" ref="E48" si="48">SUM(F48:J48)</f>
        <v>40</v>
      </c>
      <c r="F48" s="101" t="str">
        <f t="shared" ref="F48" si="49">IF(SUM(N48,R48,V48,Z48,AD48,AH48,AL48,AP48,AT48,AX48)&gt;0,SUM(N48,R48,V48,Z48,AD48,AH48,AL48,AP48,AT48,AX48),"")</f>
        <v/>
      </c>
      <c r="G48" s="101" t="str">
        <f t="shared" ref="G48" si="50">IF(SUM(O48,S48,W48,AA48,AE48,AI48,AM48,AQ48,AU48,AY48)&gt;0,SUM(O48,S48,W48,AA48,AE48,AI48,AM48,AQ48,AU48,AY48),"")</f>
        <v/>
      </c>
      <c r="H48" s="101" t="str">
        <f t="shared" ref="H48" si="51">IF(D48&gt;0,8,"")</f>
        <v/>
      </c>
      <c r="I48" s="101" t="str">
        <f t="shared" ref="I48" si="52">IF(SUM(P48,T48,X48,AB48,AF48,AJ48,AN48,AR48,AV48,AZ48)&gt;0,SUM(P48,T48,X48,AB48,AF48,AJ48,AN48,AR48,AV48,AZ48),"")</f>
        <v/>
      </c>
      <c r="J48" s="101">
        <f t="shared" ref="J48" si="53">IF(SUM(Q48,U48,Y48,AC48,AG48,AK48,AO48,AS48,AW48,BA48)&gt;0,SUM(Q48,U48,Y48,AC48,AG48,AK48,AO48,AS48,AW48,BA48),"")</f>
        <v>40</v>
      </c>
      <c r="K48" s="102">
        <f t="shared" ref="K48" si="54">SUM(J48,-L48)</f>
        <v>26</v>
      </c>
      <c r="L48" s="87">
        <v>14</v>
      </c>
      <c r="M48" s="142"/>
      <c r="N48" s="27"/>
      <c r="O48" s="25"/>
      <c r="P48" s="25"/>
      <c r="Q48" s="26"/>
      <c r="R48" s="27"/>
      <c r="S48" s="25"/>
      <c r="T48" s="25"/>
      <c r="U48" s="26"/>
      <c r="V48" s="96"/>
      <c r="W48" s="94"/>
      <c r="X48" s="94"/>
      <c r="Y48" s="95"/>
      <c r="Z48" s="96"/>
      <c r="AA48" s="94"/>
      <c r="AB48" s="94"/>
      <c r="AC48" s="95"/>
      <c r="AD48" s="96"/>
      <c r="AE48" s="94"/>
      <c r="AF48" s="94"/>
      <c r="AG48" s="95"/>
      <c r="AH48" s="96"/>
      <c r="AI48" s="94"/>
      <c r="AJ48" s="94"/>
      <c r="AK48" s="95"/>
      <c r="AL48" s="27"/>
      <c r="AM48" s="25"/>
      <c r="AN48" s="25"/>
      <c r="AO48" s="26"/>
      <c r="AP48" s="27"/>
      <c r="AQ48" s="25"/>
      <c r="AR48" s="25"/>
      <c r="AS48" s="249">
        <v>40</v>
      </c>
      <c r="AT48" s="145"/>
      <c r="AU48" s="25"/>
      <c r="AV48" s="25"/>
      <c r="AW48" s="25"/>
      <c r="AX48" s="25"/>
      <c r="AY48" s="25"/>
      <c r="AZ48" s="25"/>
      <c r="BA48" s="26"/>
    </row>
    <row r="49" spans="1:53" s="111" customFormat="1" x14ac:dyDescent="0.25">
      <c r="A49" s="27" t="s">
        <v>159</v>
      </c>
      <c r="B49" s="154" t="s">
        <v>222</v>
      </c>
      <c r="C49" s="27">
        <v>8</v>
      </c>
      <c r="D49" s="26"/>
      <c r="E49" s="155">
        <f t="shared" si="34"/>
        <v>40</v>
      </c>
      <c r="F49" s="101" t="str">
        <f t="shared" si="35"/>
        <v/>
      </c>
      <c r="G49" s="101" t="str">
        <f t="shared" si="36"/>
        <v/>
      </c>
      <c r="H49" s="101" t="str">
        <f t="shared" si="37"/>
        <v/>
      </c>
      <c r="I49" s="101" t="str">
        <f t="shared" si="38"/>
        <v/>
      </c>
      <c r="J49" s="101">
        <f t="shared" si="39"/>
        <v>40</v>
      </c>
      <c r="K49" s="102">
        <f t="shared" si="40"/>
        <v>40</v>
      </c>
      <c r="L49" s="87"/>
      <c r="M49" s="142"/>
      <c r="N49" s="27"/>
      <c r="O49" s="25"/>
      <c r="P49" s="25"/>
      <c r="Q49" s="26"/>
      <c r="R49" s="27"/>
      <c r="S49" s="25"/>
      <c r="T49" s="25"/>
      <c r="U49" s="26"/>
      <c r="V49" s="96"/>
      <c r="W49" s="94"/>
      <c r="X49" s="94"/>
      <c r="Y49" s="95"/>
      <c r="Z49" s="96"/>
      <c r="AA49" s="94"/>
      <c r="AB49" s="94"/>
      <c r="AC49" s="95"/>
      <c r="AD49" s="96"/>
      <c r="AE49" s="94"/>
      <c r="AF49" s="94"/>
      <c r="AG49" s="95"/>
      <c r="AH49" s="96"/>
      <c r="AI49" s="94"/>
      <c r="AJ49" s="94"/>
      <c r="AK49" s="95"/>
      <c r="AL49" s="27"/>
      <c r="AM49" s="25"/>
      <c r="AN49" s="25"/>
      <c r="AO49" s="26"/>
      <c r="AP49" s="27"/>
      <c r="AQ49" s="25"/>
      <c r="AR49" s="25"/>
      <c r="AS49" s="26">
        <v>40</v>
      </c>
      <c r="AT49" s="145"/>
      <c r="AU49" s="25"/>
      <c r="AV49" s="25"/>
      <c r="AW49" s="25"/>
      <c r="AX49" s="25"/>
      <c r="AY49" s="25"/>
      <c r="AZ49" s="25"/>
      <c r="BA49" s="26"/>
    </row>
    <row r="50" spans="1:53" s="111" customFormat="1" ht="15.75" thickBot="1" x14ac:dyDescent="0.3">
      <c r="A50" s="166" t="s">
        <v>270</v>
      </c>
      <c r="B50" s="154" t="s">
        <v>308</v>
      </c>
      <c r="C50" s="166">
        <v>7</v>
      </c>
      <c r="D50" s="169"/>
      <c r="E50" s="164">
        <f t="shared" si="34"/>
        <v>72</v>
      </c>
      <c r="F50" s="106" t="str">
        <f t="shared" si="35"/>
        <v/>
      </c>
      <c r="G50" s="106" t="str">
        <f t="shared" si="36"/>
        <v/>
      </c>
      <c r="H50" s="106" t="str">
        <f t="shared" si="37"/>
        <v/>
      </c>
      <c r="I50" s="106" t="str">
        <f t="shared" si="38"/>
        <v/>
      </c>
      <c r="J50" s="106">
        <f t="shared" si="39"/>
        <v>72</v>
      </c>
      <c r="K50" s="107">
        <f t="shared" si="40"/>
        <v>32</v>
      </c>
      <c r="L50" s="171">
        <v>40</v>
      </c>
      <c r="M50" s="168"/>
      <c r="N50" s="166"/>
      <c r="O50" s="167"/>
      <c r="P50" s="167"/>
      <c r="Q50" s="169"/>
      <c r="R50" s="166"/>
      <c r="S50" s="167"/>
      <c r="T50" s="167"/>
      <c r="U50" s="169"/>
      <c r="V50" s="308"/>
      <c r="W50" s="309"/>
      <c r="X50" s="309"/>
      <c r="Y50" s="310"/>
      <c r="Z50" s="308"/>
      <c r="AA50" s="309"/>
      <c r="AB50" s="309"/>
      <c r="AC50" s="310"/>
      <c r="AD50" s="308"/>
      <c r="AE50" s="309"/>
      <c r="AF50" s="309"/>
      <c r="AG50" s="310"/>
      <c r="AH50" s="308"/>
      <c r="AI50" s="309"/>
      <c r="AJ50" s="309"/>
      <c r="AK50" s="310"/>
      <c r="AL50" s="166"/>
      <c r="AM50" s="167"/>
      <c r="AN50" s="167"/>
      <c r="AO50" s="169">
        <v>72</v>
      </c>
      <c r="AP50" s="166"/>
      <c r="AQ50" s="167"/>
      <c r="AR50" s="167"/>
      <c r="AS50" s="169"/>
      <c r="AT50" s="145"/>
      <c r="AU50" s="25"/>
      <c r="AV50" s="25"/>
      <c r="AW50" s="25"/>
      <c r="AX50" s="25"/>
      <c r="AY50" s="25"/>
      <c r="AZ50" s="25"/>
      <c r="BA50" s="26"/>
    </row>
    <row r="51" spans="1:53" s="111" customFormat="1" ht="15.75" thickBot="1" x14ac:dyDescent="0.3">
      <c r="A51" s="82" t="s">
        <v>168</v>
      </c>
      <c r="B51" s="81" t="s">
        <v>18</v>
      </c>
      <c r="C51" s="82"/>
      <c r="D51" s="173"/>
      <c r="E51" s="174">
        <f>E52+E59+E65+E70</f>
        <v>2396</v>
      </c>
      <c r="F51" s="175">
        <f t="shared" ref="F51:AQ51" si="55">F52+F59+F65+F70</f>
        <v>78</v>
      </c>
      <c r="G51" s="175">
        <f t="shared" si="55"/>
        <v>684</v>
      </c>
      <c r="H51" s="175">
        <f t="shared" si="55"/>
        <v>48</v>
      </c>
      <c r="I51" s="175">
        <f t="shared" si="55"/>
        <v>22</v>
      </c>
      <c r="J51" s="175">
        <f t="shared" si="55"/>
        <v>1564</v>
      </c>
      <c r="K51" s="175">
        <f t="shared" si="55"/>
        <v>844</v>
      </c>
      <c r="L51" s="175">
        <f t="shared" si="55"/>
        <v>680</v>
      </c>
      <c r="M51" s="176">
        <f t="shared" si="55"/>
        <v>40</v>
      </c>
      <c r="N51" s="177">
        <f t="shared" si="55"/>
        <v>0</v>
      </c>
      <c r="O51" s="175">
        <f t="shared" si="55"/>
        <v>0</v>
      </c>
      <c r="P51" s="175">
        <f t="shared" si="55"/>
        <v>0</v>
      </c>
      <c r="Q51" s="178">
        <f t="shared" si="55"/>
        <v>0</v>
      </c>
      <c r="R51" s="177">
        <f t="shared" si="55"/>
        <v>0</v>
      </c>
      <c r="S51" s="175">
        <f t="shared" si="55"/>
        <v>0</v>
      </c>
      <c r="T51" s="175">
        <f t="shared" si="55"/>
        <v>0</v>
      </c>
      <c r="U51" s="178">
        <f t="shared" si="55"/>
        <v>0</v>
      </c>
      <c r="V51" s="311">
        <f t="shared" si="55"/>
        <v>0</v>
      </c>
      <c r="W51" s="312">
        <f t="shared" si="55"/>
        <v>0</v>
      </c>
      <c r="X51" s="312">
        <f t="shared" si="55"/>
        <v>0</v>
      </c>
      <c r="Y51" s="313">
        <f t="shared" si="55"/>
        <v>0</v>
      </c>
      <c r="Z51" s="311">
        <f t="shared" si="55"/>
        <v>24</v>
      </c>
      <c r="AA51" s="312">
        <f t="shared" si="55"/>
        <v>144</v>
      </c>
      <c r="AB51" s="312">
        <f t="shared" si="55"/>
        <v>0</v>
      </c>
      <c r="AC51" s="313">
        <f t="shared" si="55"/>
        <v>376</v>
      </c>
      <c r="AD51" s="311">
        <f t="shared" si="55"/>
        <v>0</v>
      </c>
      <c r="AE51" s="312">
        <f t="shared" si="55"/>
        <v>108</v>
      </c>
      <c r="AF51" s="312">
        <f t="shared" si="55"/>
        <v>0</v>
      </c>
      <c r="AG51" s="313">
        <f t="shared" si="55"/>
        <v>336</v>
      </c>
      <c r="AH51" s="311">
        <f t="shared" si="55"/>
        <v>46</v>
      </c>
      <c r="AI51" s="312">
        <f t="shared" si="55"/>
        <v>180</v>
      </c>
      <c r="AJ51" s="312">
        <f t="shared" si="55"/>
        <v>10</v>
      </c>
      <c r="AK51" s="313">
        <f t="shared" si="55"/>
        <v>428</v>
      </c>
      <c r="AL51" s="177">
        <f t="shared" si="55"/>
        <v>6</v>
      </c>
      <c r="AM51" s="175">
        <f t="shared" si="55"/>
        <v>144</v>
      </c>
      <c r="AN51" s="175">
        <f t="shared" si="55"/>
        <v>4</v>
      </c>
      <c r="AO51" s="178">
        <f t="shared" si="55"/>
        <v>306</v>
      </c>
      <c r="AP51" s="177">
        <f t="shared" si="55"/>
        <v>2</v>
      </c>
      <c r="AQ51" s="175">
        <f t="shared" si="55"/>
        <v>108</v>
      </c>
      <c r="AR51" s="175">
        <f t="shared" ref="AR51" si="56">AR52+AR59+AR65+AR70</f>
        <v>8</v>
      </c>
      <c r="AS51" s="178">
        <f t="shared" ref="AS51" si="57">AS52+AS59+AS65+AS70</f>
        <v>118</v>
      </c>
      <c r="AT51" s="149" t="e">
        <f>AT52+AT59+AT65+#REF!+AT70+#REF!+#REF!+#REF!</f>
        <v>#REF!</v>
      </c>
      <c r="AU51" s="41" t="e">
        <f>AU52+AU59+AU65+#REF!+AU70+#REF!+#REF!+#REF!</f>
        <v>#REF!</v>
      </c>
      <c r="AV51" s="41" t="e">
        <f>AV52+AV59+AV65+#REF!+AV70+#REF!+#REF!+#REF!</f>
        <v>#REF!</v>
      </c>
      <c r="AW51" s="41" t="e">
        <f>AW52+AW59+AW65+#REF!+AW70+#REF!+#REF!+#REF!</f>
        <v>#REF!</v>
      </c>
      <c r="AX51" s="41" t="e">
        <f>AX52+AX59+AX65+#REF!+AX70+#REF!+#REF!+#REF!</f>
        <v>#REF!</v>
      </c>
      <c r="AY51" s="41" t="e">
        <f>AY52+AY59+AY65+#REF!+AY70+#REF!+#REF!+#REF!</f>
        <v>#REF!</v>
      </c>
      <c r="AZ51" s="41" t="e">
        <f>AZ52+AZ59+AZ65+#REF!+AZ70+#REF!+#REF!+#REF!</f>
        <v>#REF!</v>
      </c>
      <c r="BA51" s="42" t="e">
        <f>BA52+BA59+BA65+#REF!+BA70+#REF!+#REF!+#REF!</f>
        <v>#REF!</v>
      </c>
    </row>
    <row r="52" spans="1:53" s="111" customFormat="1" ht="43.5" thickBot="1" x14ac:dyDescent="0.25">
      <c r="A52" s="20" t="s">
        <v>19</v>
      </c>
      <c r="B52" s="227" t="s">
        <v>223</v>
      </c>
      <c r="C52" s="20"/>
      <c r="D52" s="22"/>
      <c r="E52" s="217">
        <f>SUM(E53:E58)</f>
        <v>1088</v>
      </c>
      <c r="F52" s="46">
        <f t="shared" ref="F52:AJ52" si="58">SUM(F53:F58)</f>
        <v>28</v>
      </c>
      <c r="G52" s="46">
        <f t="shared" si="58"/>
        <v>216</v>
      </c>
      <c r="H52" s="46">
        <f t="shared" si="58"/>
        <v>24</v>
      </c>
      <c r="I52" s="46">
        <f t="shared" si="58"/>
        <v>10</v>
      </c>
      <c r="J52" s="46">
        <f t="shared" si="58"/>
        <v>810</v>
      </c>
      <c r="K52" s="21">
        <f t="shared" si="58"/>
        <v>428</v>
      </c>
      <c r="L52" s="21">
        <f t="shared" si="58"/>
        <v>342</v>
      </c>
      <c r="M52" s="228">
        <f t="shared" si="58"/>
        <v>40</v>
      </c>
      <c r="N52" s="20">
        <f t="shared" si="58"/>
        <v>0</v>
      </c>
      <c r="O52" s="21">
        <f t="shared" si="58"/>
        <v>0</v>
      </c>
      <c r="P52" s="21">
        <f t="shared" si="58"/>
        <v>0</v>
      </c>
      <c r="Q52" s="22">
        <f t="shared" si="58"/>
        <v>0</v>
      </c>
      <c r="R52" s="20">
        <f t="shared" si="58"/>
        <v>0</v>
      </c>
      <c r="S52" s="21">
        <f t="shared" si="58"/>
        <v>0</v>
      </c>
      <c r="T52" s="21">
        <f t="shared" si="58"/>
        <v>0</v>
      </c>
      <c r="U52" s="22">
        <f t="shared" si="58"/>
        <v>0</v>
      </c>
      <c r="V52" s="314">
        <f t="shared" si="58"/>
        <v>0</v>
      </c>
      <c r="W52" s="315">
        <f t="shared" si="58"/>
        <v>0</v>
      </c>
      <c r="X52" s="315">
        <f t="shared" si="58"/>
        <v>0</v>
      </c>
      <c r="Y52" s="316">
        <f t="shared" si="58"/>
        <v>0</v>
      </c>
      <c r="Z52" s="314">
        <f t="shared" si="58"/>
        <v>12</v>
      </c>
      <c r="AA52" s="315">
        <f t="shared" si="58"/>
        <v>72</v>
      </c>
      <c r="AB52" s="315">
        <f t="shared" si="58"/>
        <v>0</v>
      </c>
      <c r="AC52" s="316">
        <f t="shared" si="58"/>
        <v>188</v>
      </c>
      <c r="AD52" s="314">
        <f t="shared" si="58"/>
        <v>0</v>
      </c>
      <c r="AE52" s="315">
        <f t="shared" si="58"/>
        <v>0</v>
      </c>
      <c r="AF52" s="315">
        <f t="shared" si="58"/>
        <v>0</v>
      </c>
      <c r="AG52" s="316">
        <f t="shared" si="58"/>
        <v>196</v>
      </c>
      <c r="AH52" s="314">
        <f t="shared" si="58"/>
        <v>12</v>
      </c>
      <c r="AI52" s="315">
        <f t="shared" si="58"/>
        <v>36</v>
      </c>
      <c r="AJ52" s="315">
        <f t="shared" si="58"/>
        <v>2</v>
      </c>
      <c r="AK52" s="316">
        <f t="shared" ref="AK52:BA52" si="59">SUM(AK53:AK58)</f>
        <v>178</v>
      </c>
      <c r="AL52" s="20">
        <f t="shared" si="59"/>
        <v>4</v>
      </c>
      <c r="AM52" s="21">
        <f t="shared" si="59"/>
        <v>72</v>
      </c>
      <c r="AN52" s="21">
        <f t="shared" si="59"/>
        <v>4</v>
      </c>
      <c r="AO52" s="22">
        <f t="shared" si="59"/>
        <v>188</v>
      </c>
      <c r="AP52" s="20">
        <f t="shared" si="59"/>
        <v>0</v>
      </c>
      <c r="AQ52" s="21">
        <f t="shared" si="59"/>
        <v>36</v>
      </c>
      <c r="AR52" s="21">
        <f t="shared" si="59"/>
        <v>4</v>
      </c>
      <c r="AS52" s="22">
        <f t="shared" si="59"/>
        <v>60</v>
      </c>
      <c r="AT52" s="149">
        <f t="shared" si="59"/>
        <v>0</v>
      </c>
      <c r="AU52" s="41">
        <f t="shared" si="59"/>
        <v>0</v>
      </c>
      <c r="AV52" s="41">
        <f t="shared" si="59"/>
        <v>0</v>
      </c>
      <c r="AW52" s="41">
        <f t="shared" si="59"/>
        <v>0</v>
      </c>
      <c r="AX52" s="41">
        <f t="shared" si="59"/>
        <v>0</v>
      </c>
      <c r="AY52" s="41">
        <f t="shared" si="59"/>
        <v>0</v>
      </c>
      <c r="AZ52" s="41">
        <f t="shared" si="59"/>
        <v>0</v>
      </c>
      <c r="BA52" s="42">
        <f t="shared" si="59"/>
        <v>0</v>
      </c>
    </row>
    <row r="53" spans="1:53" s="111" customFormat="1" x14ac:dyDescent="0.25">
      <c r="A53" s="225" t="s">
        <v>228</v>
      </c>
      <c r="B53" s="220" t="s">
        <v>224</v>
      </c>
      <c r="C53" s="23">
        <v>4.5999999999999996</v>
      </c>
      <c r="D53" s="29">
        <v>7</v>
      </c>
      <c r="E53" s="213">
        <f>SUM(F53:J53)</f>
        <v>388</v>
      </c>
      <c r="F53" s="214">
        <f>IF(SUM(N53,R53,V53,Z53,AD53,AH53,AL53,AP53,AT53,AX53)&gt;0,SUM(N53,R53,V53,Z53,AD53,AH53,AL53,AP53,AT53,AX53),"")</f>
        <v>12</v>
      </c>
      <c r="G53" s="214" t="str">
        <f>IF(SUM(O53,S53,W53,AA53,AE53,AI53,AM53,AQ53,AU53,AY53)&gt;0,SUM(O53,S53,W53,AA53,AE53,AI53,AM53,AQ53,AU53,AY53),"")</f>
        <v/>
      </c>
      <c r="H53" s="214">
        <f>IF(D53&gt;0,8,"")</f>
        <v>8</v>
      </c>
      <c r="I53" s="214">
        <f>IF(SUM(P53,T53,X53,AB53,AF53,AJ53,AN53,AR53,AV53,AZ53)&gt;0,SUM(P53,T53,X53,AB53,AF53,AJ53,AN53,AR53,AV53,AZ53),"")</f>
        <v>4</v>
      </c>
      <c r="J53" s="214">
        <f>IF(SUM(Q53,U53,Y53,AC53,AG53,AK53,AO53,AS53,AW53,BA53)&gt;0,SUM(Q53,U53,Y53,AC53,AG53,AK53,AO53,AS53,AW53,BA53),"")</f>
        <v>364</v>
      </c>
      <c r="K53" s="215">
        <f t="shared" ref="K53:K58" si="60">SUM(J53,-L53)</f>
        <v>194</v>
      </c>
      <c r="L53" s="226">
        <v>170</v>
      </c>
      <c r="M53" s="216"/>
      <c r="N53" s="23"/>
      <c r="O53" s="28"/>
      <c r="P53" s="28"/>
      <c r="Q53" s="29"/>
      <c r="R53" s="23"/>
      <c r="S53" s="28"/>
      <c r="T53" s="28"/>
      <c r="U53" s="29"/>
      <c r="V53" s="303"/>
      <c r="W53" s="304"/>
      <c r="X53" s="304"/>
      <c r="Y53" s="305"/>
      <c r="Z53" s="303">
        <v>6</v>
      </c>
      <c r="AA53" s="304"/>
      <c r="AB53" s="304"/>
      <c r="AC53" s="305">
        <v>114</v>
      </c>
      <c r="AD53" s="303"/>
      <c r="AE53" s="304"/>
      <c r="AF53" s="304"/>
      <c r="AG53" s="305">
        <v>84</v>
      </c>
      <c r="AH53" s="303">
        <v>4</v>
      </c>
      <c r="AI53" s="304"/>
      <c r="AJ53" s="304"/>
      <c r="AK53" s="305">
        <v>72</v>
      </c>
      <c r="AL53" s="23">
        <v>2</v>
      </c>
      <c r="AM53" s="28"/>
      <c r="AN53" s="28">
        <v>4</v>
      </c>
      <c r="AO53" s="29">
        <v>94</v>
      </c>
      <c r="AP53" s="23"/>
      <c r="AQ53" s="28"/>
      <c r="AR53" s="28"/>
      <c r="AS53" s="29"/>
      <c r="AT53" s="145"/>
      <c r="AU53" s="25"/>
      <c r="AV53" s="25"/>
      <c r="AW53" s="25"/>
      <c r="AX53" s="25"/>
      <c r="AY53" s="25"/>
      <c r="AZ53" s="25"/>
      <c r="BA53" s="26"/>
    </row>
    <row r="54" spans="1:53" s="111" customFormat="1" ht="23.25" customHeight="1" x14ac:dyDescent="0.25">
      <c r="A54" s="141" t="s">
        <v>229</v>
      </c>
      <c r="B54" s="507" t="s">
        <v>225</v>
      </c>
      <c r="C54" s="27">
        <v>4.5</v>
      </c>
      <c r="D54" s="26"/>
      <c r="E54" s="155">
        <f t="shared" ref="E54:E58" si="61">SUM(F54:J54)</f>
        <v>136</v>
      </c>
      <c r="F54" s="101">
        <f t="shared" ref="F54:F58" si="62">IF(SUM(N54,R54,V54,Z54,AD54,AH54,AL54,AP54,AT54,AX54)&gt;0,SUM(N54,R54,V54,Z54,AD54,AH54,AL54,AP54,AT54,AX54),"")</f>
        <v>6</v>
      </c>
      <c r="G54" s="101" t="str">
        <f t="shared" ref="G54:G58" si="63">IF(SUM(O54,S54,W54,AA54,AE54,AI54,AM54,AQ54,AU54,AY54)&gt;0,SUM(O54,S54,W54,AA54,AE54,AI54,AM54,AQ54,AU54,AY54),"")</f>
        <v/>
      </c>
      <c r="H54" s="101" t="str">
        <f t="shared" ref="H54:H58" si="64">IF(D54&gt;0,8,"")</f>
        <v/>
      </c>
      <c r="I54" s="101" t="str">
        <f t="shared" ref="I54:I58" si="65">IF(SUM(P54,T54,X54,AB54,AF54,AJ54,AN54,AR54,AV54,AZ54)&gt;0,SUM(P54,T54,X54,AB54,AF54,AJ54,AN54,AR54,AV54,AZ54),"")</f>
        <v/>
      </c>
      <c r="J54" s="101">
        <f t="shared" ref="J54:J58" si="66">IF(SUM(Q54,U54,Y54,AC54,AG54,AK54,AO54,AS54,AW54,BA54)&gt;0,SUM(Q54,U54,Y54,AC54,AG54,AK54,AO54,AS54,AW54,BA54),"")</f>
        <v>130</v>
      </c>
      <c r="K54" s="215">
        <f t="shared" si="60"/>
        <v>78</v>
      </c>
      <c r="L54" s="131">
        <v>52</v>
      </c>
      <c r="M54" s="142"/>
      <c r="N54" s="27"/>
      <c r="O54" s="25"/>
      <c r="P54" s="25"/>
      <c r="Q54" s="26"/>
      <c r="R54" s="27"/>
      <c r="S54" s="25"/>
      <c r="T54" s="25"/>
      <c r="U54" s="26"/>
      <c r="V54" s="96"/>
      <c r="W54" s="94"/>
      <c r="X54" s="94"/>
      <c r="Y54" s="95"/>
      <c r="Z54" s="96">
        <v>6</v>
      </c>
      <c r="AA54" s="94"/>
      <c r="AB54" s="94"/>
      <c r="AC54" s="95">
        <v>74</v>
      </c>
      <c r="AD54" s="96"/>
      <c r="AE54" s="94"/>
      <c r="AF54" s="94"/>
      <c r="AG54" s="95">
        <v>56</v>
      </c>
      <c r="AH54" s="96"/>
      <c r="AI54" s="94"/>
      <c r="AJ54" s="94"/>
      <c r="AK54" s="95"/>
      <c r="AL54" s="27"/>
      <c r="AM54" s="25"/>
      <c r="AN54" s="25"/>
      <c r="AO54" s="26"/>
      <c r="AP54" s="27"/>
      <c r="AQ54" s="25"/>
      <c r="AR54" s="25"/>
      <c r="AS54" s="26"/>
      <c r="AT54" s="145"/>
      <c r="AU54" s="25"/>
      <c r="AV54" s="25"/>
      <c r="AW54" s="25"/>
      <c r="AX54" s="25"/>
      <c r="AY54" s="25"/>
      <c r="AZ54" s="25"/>
      <c r="BA54" s="26"/>
    </row>
    <row r="55" spans="1:53" s="111" customFormat="1" x14ac:dyDescent="0.25">
      <c r="A55" s="141" t="s">
        <v>230</v>
      </c>
      <c r="B55" s="507" t="s">
        <v>226</v>
      </c>
      <c r="C55" s="250"/>
      <c r="D55" s="253">
        <v>6</v>
      </c>
      <c r="E55" s="155">
        <f t="shared" si="61"/>
        <v>180</v>
      </c>
      <c r="F55" s="101">
        <f t="shared" si="62"/>
        <v>8</v>
      </c>
      <c r="G55" s="101"/>
      <c r="H55" s="101">
        <v>8</v>
      </c>
      <c r="I55" s="101">
        <f t="shared" si="65"/>
        <v>2</v>
      </c>
      <c r="J55" s="101">
        <f t="shared" si="66"/>
        <v>162</v>
      </c>
      <c r="K55" s="215">
        <v>62</v>
      </c>
      <c r="L55" s="131">
        <v>60</v>
      </c>
      <c r="M55" s="142">
        <v>40</v>
      </c>
      <c r="N55" s="250"/>
      <c r="O55" s="252"/>
      <c r="P55" s="252"/>
      <c r="Q55" s="253"/>
      <c r="R55" s="250"/>
      <c r="S55" s="252"/>
      <c r="T55" s="252"/>
      <c r="U55" s="253"/>
      <c r="V55" s="96"/>
      <c r="W55" s="94"/>
      <c r="X55" s="94"/>
      <c r="Y55" s="95"/>
      <c r="Z55" s="96"/>
      <c r="AA55" s="94"/>
      <c r="AB55" s="94"/>
      <c r="AC55" s="95"/>
      <c r="AD55" s="96"/>
      <c r="AE55" s="94"/>
      <c r="AF55" s="94"/>
      <c r="AG55" s="95">
        <v>56</v>
      </c>
      <c r="AH55" s="96">
        <v>8</v>
      </c>
      <c r="AI55" s="94"/>
      <c r="AJ55" s="94">
        <v>2</v>
      </c>
      <c r="AK55" s="95">
        <v>106</v>
      </c>
      <c r="AL55" s="250"/>
      <c r="AM55" s="252"/>
      <c r="AN55" s="252"/>
      <c r="AO55" s="253"/>
      <c r="AP55" s="250"/>
      <c r="AQ55" s="252"/>
      <c r="AR55" s="252"/>
      <c r="AS55" s="253"/>
      <c r="AT55" s="251"/>
      <c r="AU55" s="252"/>
      <c r="AV55" s="252"/>
      <c r="AW55" s="252"/>
      <c r="AX55" s="252"/>
      <c r="AY55" s="252"/>
      <c r="AZ55" s="252"/>
      <c r="BA55" s="253"/>
    </row>
    <row r="56" spans="1:53" s="111" customFormat="1" x14ac:dyDescent="0.25">
      <c r="A56" s="141" t="s">
        <v>284</v>
      </c>
      <c r="B56" s="507" t="s">
        <v>285</v>
      </c>
      <c r="C56" s="27">
        <v>7</v>
      </c>
      <c r="D56" s="26">
        <v>8</v>
      </c>
      <c r="E56" s="155">
        <f t="shared" si="61"/>
        <v>168</v>
      </c>
      <c r="F56" s="101">
        <f t="shared" si="62"/>
        <v>2</v>
      </c>
      <c r="G56" s="101" t="str">
        <f t="shared" si="63"/>
        <v/>
      </c>
      <c r="H56" s="101">
        <f t="shared" si="64"/>
        <v>8</v>
      </c>
      <c r="I56" s="101">
        <f t="shared" si="65"/>
        <v>4</v>
      </c>
      <c r="J56" s="101">
        <f t="shared" si="66"/>
        <v>154</v>
      </c>
      <c r="K56" s="215">
        <f t="shared" si="60"/>
        <v>94</v>
      </c>
      <c r="L56" s="131">
        <v>60</v>
      </c>
      <c r="M56" s="142"/>
      <c r="N56" s="27"/>
      <c r="O56" s="25"/>
      <c r="P56" s="25"/>
      <c r="Q56" s="26"/>
      <c r="R56" s="27"/>
      <c r="S56" s="25"/>
      <c r="T56" s="25"/>
      <c r="U56" s="26"/>
      <c r="V56" s="96"/>
      <c r="W56" s="94"/>
      <c r="X56" s="94"/>
      <c r="Y56" s="95"/>
      <c r="Z56" s="96"/>
      <c r="AA56" s="94"/>
      <c r="AB56" s="94"/>
      <c r="AC56" s="95"/>
      <c r="AD56" s="96"/>
      <c r="AE56" s="94"/>
      <c r="AF56" s="94"/>
      <c r="AG56" s="95"/>
      <c r="AH56" s="96"/>
      <c r="AI56" s="94"/>
      <c r="AJ56" s="94"/>
      <c r="AK56" s="95"/>
      <c r="AL56" s="27">
        <v>2</v>
      </c>
      <c r="AM56" s="25"/>
      <c r="AN56" s="25"/>
      <c r="AO56" s="26">
        <v>94</v>
      </c>
      <c r="AP56" s="27"/>
      <c r="AQ56" s="25"/>
      <c r="AR56" s="25">
        <v>4</v>
      </c>
      <c r="AS56" s="26">
        <v>60</v>
      </c>
      <c r="AT56" s="145"/>
      <c r="AU56" s="25"/>
      <c r="AV56" s="25"/>
      <c r="AW56" s="25"/>
      <c r="AX56" s="25"/>
      <c r="AY56" s="25"/>
      <c r="AZ56" s="25"/>
      <c r="BA56" s="26"/>
    </row>
    <row r="57" spans="1:53" s="111" customFormat="1" x14ac:dyDescent="0.25">
      <c r="A57" s="141" t="s">
        <v>231</v>
      </c>
      <c r="B57" s="507" t="s">
        <v>20</v>
      </c>
      <c r="C57" s="27">
        <v>4</v>
      </c>
      <c r="D57" s="26"/>
      <c r="E57" s="155">
        <f t="shared" si="61"/>
        <v>72</v>
      </c>
      <c r="F57" s="101" t="str">
        <f t="shared" si="62"/>
        <v/>
      </c>
      <c r="G57" s="101">
        <f t="shared" si="63"/>
        <v>72</v>
      </c>
      <c r="H57" s="101" t="str">
        <f t="shared" si="64"/>
        <v/>
      </c>
      <c r="I57" s="101" t="str">
        <f t="shared" si="65"/>
        <v/>
      </c>
      <c r="J57" s="101" t="str">
        <f t="shared" si="66"/>
        <v/>
      </c>
      <c r="K57" s="102">
        <f t="shared" si="60"/>
        <v>0</v>
      </c>
      <c r="L57" s="131"/>
      <c r="M57" s="142"/>
      <c r="N57" s="27"/>
      <c r="O57" s="25"/>
      <c r="P57" s="25"/>
      <c r="Q57" s="26"/>
      <c r="R57" s="27"/>
      <c r="S57" s="25"/>
      <c r="T57" s="25"/>
      <c r="U57" s="26"/>
      <c r="V57" s="96"/>
      <c r="W57" s="94"/>
      <c r="X57" s="94"/>
      <c r="Y57" s="95"/>
      <c r="Z57" s="96"/>
      <c r="AA57" s="94">
        <v>72</v>
      </c>
      <c r="AB57" s="94"/>
      <c r="AC57" s="95"/>
      <c r="AD57" s="96"/>
      <c r="AE57" s="94"/>
      <c r="AF57" s="94"/>
      <c r="AG57" s="95"/>
      <c r="AH57" s="96"/>
      <c r="AI57" s="94"/>
      <c r="AJ57" s="94"/>
      <c r="AK57" s="95"/>
      <c r="AL57" s="27"/>
      <c r="AM57" s="25"/>
      <c r="AN57" s="25"/>
      <c r="AO57" s="26"/>
      <c r="AP57" s="27"/>
      <c r="AQ57" s="25"/>
      <c r="AR57" s="25"/>
      <c r="AS57" s="26"/>
      <c r="AT57" s="145"/>
      <c r="AU57" s="25"/>
      <c r="AV57" s="25"/>
      <c r="AW57" s="25"/>
      <c r="AX57" s="25"/>
      <c r="AY57" s="25"/>
      <c r="AZ57" s="25"/>
      <c r="BA57" s="26"/>
    </row>
    <row r="58" spans="1:53" s="111" customFormat="1" ht="15.75" thickBot="1" x14ac:dyDescent="0.3">
      <c r="A58" s="172" t="s">
        <v>232</v>
      </c>
      <c r="B58" s="508" t="s">
        <v>227</v>
      </c>
      <c r="C58" s="166">
        <v>8</v>
      </c>
      <c r="D58" s="169"/>
      <c r="E58" s="164">
        <f t="shared" si="61"/>
        <v>144</v>
      </c>
      <c r="F58" s="106" t="str">
        <f t="shared" si="62"/>
        <v/>
      </c>
      <c r="G58" s="106">
        <f t="shared" si="63"/>
        <v>144</v>
      </c>
      <c r="H58" s="106" t="str">
        <f t="shared" si="64"/>
        <v/>
      </c>
      <c r="I58" s="106" t="str">
        <f t="shared" si="65"/>
        <v/>
      </c>
      <c r="J58" s="106" t="str">
        <f t="shared" si="66"/>
        <v/>
      </c>
      <c r="K58" s="107">
        <f t="shared" si="60"/>
        <v>0</v>
      </c>
      <c r="L58" s="180"/>
      <c r="M58" s="168"/>
      <c r="N58" s="166"/>
      <c r="O58" s="167"/>
      <c r="P58" s="167"/>
      <c r="Q58" s="169"/>
      <c r="R58" s="166"/>
      <c r="S58" s="167"/>
      <c r="T58" s="167"/>
      <c r="U58" s="169"/>
      <c r="V58" s="308"/>
      <c r="W58" s="309"/>
      <c r="X58" s="309"/>
      <c r="Y58" s="310"/>
      <c r="Z58" s="308"/>
      <c r="AA58" s="309"/>
      <c r="AB58" s="309"/>
      <c r="AC58" s="310"/>
      <c r="AD58" s="308"/>
      <c r="AE58" s="309"/>
      <c r="AF58" s="309"/>
      <c r="AG58" s="310"/>
      <c r="AH58" s="308"/>
      <c r="AI58" s="309">
        <v>36</v>
      </c>
      <c r="AJ58" s="309"/>
      <c r="AK58" s="310"/>
      <c r="AL58" s="166"/>
      <c r="AM58" s="167">
        <v>72</v>
      </c>
      <c r="AN58" s="167"/>
      <c r="AO58" s="169"/>
      <c r="AP58" s="166"/>
      <c r="AQ58" s="167">
        <v>36</v>
      </c>
      <c r="AR58" s="167"/>
      <c r="AS58" s="169"/>
      <c r="AT58" s="145"/>
      <c r="AU58" s="25"/>
      <c r="AV58" s="25"/>
      <c r="AW58" s="25"/>
      <c r="AX58" s="25"/>
      <c r="AY58" s="25"/>
      <c r="AZ58" s="25"/>
      <c r="BA58" s="26"/>
    </row>
    <row r="59" spans="1:53" s="111" customFormat="1" ht="29.25" thickBot="1" x14ac:dyDescent="0.25">
      <c r="A59" s="20" t="s">
        <v>22</v>
      </c>
      <c r="B59" s="227" t="s">
        <v>233</v>
      </c>
      <c r="C59" s="20"/>
      <c r="D59" s="22"/>
      <c r="E59" s="217">
        <f>SUM(E60:E64)</f>
        <v>538</v>
      </c>
      <c r="F59" s="46">
        <f t="shared" ref="F59:AJ59" si="67">SUM(F60:F64)</f>
        <v>16</v>
      </c>
      <c r="G59" s="46">
        <f t="shared" si="67"/>
        <v>180</v>
      </c>
      <c r="H59" s="46">
        <f t="shared" si="67"/>
        <v>24</v>
      </c>
      <c r="I59" s="46">
        <f t="shared" si="67"/>
        <v>12</v>
      </c>
      <c r="J59" s="46">
        <f t="shared" si="67"/>
        <v>306</v>
      </c>
      <c r="K59" s="21">
        <f t="shared" si="67"/>
        <v>166</v>
      </c>
      <c r="L59" s="21">
        <f t="shared" si="67"/>
        <v>140</v>
      </c>
      <c r="M59" s="228">
        <f t="shared" si="67"/>
        <v>0</v>
      </c>
      <c r="N59" s="20">
        <f t="shared" si="67"/>
        <v>0</v>
      </c>
      <c r="O59" s="21">
        <f t="shared" si="67"/>
        <v>0</v>
      </c>
      <c r="P59" s="21">
        <f t="shared" si="67"/>
        <v>0</v>
      </c>
      <c r="Q59" s="22">
        <f t="shared" si="67"/>
        <v>0</v>
      </c>
      <c r="R59" s="20">
        <f t="shared" si="67"/>
        <v>0</v>
      </c>
      <c r="S59" s="21">
        <f t="shared" si="67"/>
        <v>0</v>
      </c>
      <c r="T59" s="21">
        <f t="shared" si="67"/>
        <v>0</v>
      </c>
      <c r="U59" s="22">
        <f t="shared" si="67"/>
        <v>0</v>
      </c>
      <c r="V59" s="314">
        <f t="shared" si="67"/>
        <v>0</v>
      </c>
      <c r="W59" s="315">
        <f t="shared" si="67"/>
        <v>0</v>
      </c>
      <c r="X59" s="315">
        <f t="shared" si="67"/>
        <v>0</v>
      </c>
      <c r="Y59" s="316">
        <f t="shared" si="67"/>
        <v>0</v>
      </c>
      <c r="Z59" s="314">
        <f t="shared" si="67"/>
        <v>0</v>
      </c>
      <c r="AA59" s="315">
        <f t="shared" si="67"/>
        <v>0</v>
      </c>
      <c r="AB59" s="315">
        <f t="shared" si="67"/>
        <v>0</v>
      </c>
      <c r="AC59" s="316">
        <f t="shared" si="67"/>
        <v>0</v>
      </c>
      <c r="AD59" s="314">
        <f t="shared" si="67"/>
        <v>0</v>
      </c>
      <c r="AE59" s="315">
        <f t="shared" si="67"/>
        <v>0</v>
      </c>
      <c r="AF59" s="315">
        <f t="shared" si="67"/>
        <v>0</v>
      </c>
      <c r="AG59" s="316">
        <f t="shared" si="67"/>
        <v>0</v>
      </c>
      <c r="AH59" s="314">
        <f t="shared" si="67"/>
        <v>12</v>
      </c>
      <c r="AI59" s="315">
        <f t="shared" si="67"/>
        <v>72</v>
      </c>
      <c r="AJ59" s="315">
        <f t="shared" si="67"/>
        <v>8</v>
      </c>
      <c r="AK59" s="316">
        <f t="shared" ref="AK59:BA59" si="68">SUM(AK60:AK64)</f>
        <v>178</v>
      </c>
      <c r="AL59" s="20">
        <f t="shared" si="68"/>
        <v>2</v>
      </c>
      <c r="AM59" s="21">
        <f t="shared" si="68"/>
        <v>36</v>
      </c>
      <c r="AN59" s="21">
        <f t="shared" si="68"/>
        <v>0</v>
      </c>
      <c r="AO59" s="22">
        <f t="shared" si="68"/>
        <v>70</v>
      </c>
      <c r="AP59" s="20">
        <f t="shared" si="68"/>
        <v>2</v>
      </c>
      <c r="AQ59" s="21">
        <f t="shared" si="68"/>
        <v>72</v>
      </c>
      <c r="AR59" s="21">
        <f t="shared" si="68"/>
        <v>4</v>
      </c>
      <c r="AS59" s="22">
        <f t="shared" si="68"/>
        <v>58</v>
      </c>
      <c r="AT59" s="149">
        <f t="shared" si="68"/>
        <v>0</v>
      </c>
      <c r="AU59" s="41">
        <f t="shared" si="68"/>
        <v>0</v>
      </c>
      <c r="AV59" s="41">
        <f t="shared" si="68"/>
        <v>0</v>
      </c>
      <c r="AW59" s="41">
        <f t="shared" si="68"/>
        <v>0</v>
      </c>
      <c r="AX59" s="41">
        <f t="shared" si="68"/>
        <v>0</v>
      </c>
      <c r="AY59" s="41">
        <f t="shared" si="68"/>
        <v>0</v>
      </c>
      <c r="AZ59" s="41">
        <f t="shared" si="68"/>
        <v>0</v>
      </c>
      <c r="BA59" s="42">
        <f t="shared" si="68"/>
        <v>0</v>
      </c>
    </row>
    <row r="60" spans="1:53" s="111" customFormat="1" ht="30" customHeight="1" x14ac:dyDescent="0.25">
      <c r="A60" s="225" t="s">
        <v>234</v>
      </c>
      <c r="B60" s="220" t="s">
        <v>235</v>
      </c>
      <c r="C60" s="23"/>
      <c r="D60" s="29">
        <v>6</v>
      </c>
      <c r="E60" s="213">
        <f>SUM(F60:J60)</f>
        <v>126</v>
      </c>
      <c r="F60" s="214">
        <f>IF(SUM(N60,R60,V60,Z60,AD60,AH60,AL60,AP60,AT60,AX60)&gt;0,SUM(N60,R60,V60,Z60,AD60,AH60,AL60,AP60,AT60,AX60),"")</f>
        <v>8</v>
      </c>
      <c r="G60" s="214" t="str">
        <f>IF(SUM(O60,S60,W60,AA60,AE60,AI60,AM60,AQ60,AU60,AY60)&gt;0,SUM(O60,S60,W60,AA60,AE60,AI60,AM60,AQ60,AU60,AY60),"")</f>
        <v/>
      </c>
      <c r="H60" s="214">
        <f>IF(D60&gt;0,8,"")</f>
        <v>8</v>
      </c>
      <c r="I60" s="214">
        <f>IF(SUM(P60,T60,X60,AB60,AF60,AJ60,AN60,AR60,AV60,AZ60)&gt;0,SUM(P60,T60,X60,AB60,AF60,AJ60,AN60,AR60,AV60,AZ60),"")</f>
        <v>4</v>
      </c>
      <c r="J60" s="214">
        <f>IF(SUM(Q60,U60,Y60,AC60,AG60,AK60,AO60,AS60,AW60,BA60)&gt;0,SUM(Q60,U60,Y60,AC60,AG60,AK60,AO60,AS60,AW60,BA60),"")</f>
        <v>106</v>
      </c>
      <c r="K60" s="215">
        <f t="shared" ref="K60:K64" si="69">SUM(J60,-L60)</f>
        <v>68</v>
      </c>
      <c r="L60" s="226">
        <v>38</v>
      </c>
      <c r="M60" s="216"/>
      <c r="N60" s="23"/>
      <c r="O60" s="28"/>
      <c r="P60" s="28"/>
      <c r="Q60" s="29"/>
      <c r="R60" s="23"/>
      <c r="S60" s="28"/>
      <c r="T60" s="28"/>
      <c r="U60" s="29"/>
      <c r="V60" s="303"/>
      <c r="W60" s="304"/>
      <c r="X60" s="304"/>
      <c r="Y60" s="305"/>
      <c r="Z60" s="303"/>
      <c r="AA60" s="304"/>
      <c r="AB60" s="304"/>
      <c r="AC60" s="305"/>
      <c r="AD60" s="303"/>
      <c r="AE60" s="304"/>
      <c r="AF60" s="304"/>
      <c r="AG60" s="305"/>
      <c r="AH60" s="303">
        <v>8</v>
      </c>
      <c r="AI60" s="304"/>
      <c r="AJ60" s="304">
        <v>4</v>
      </c>
      <c r="AK60" s="305">
        <v>106</v>
      </c>
      <c r="AL60" s="23"/>
      <c r="AM60" s="28"/>
      <c r="AN60" s="28"/>
      <c r="AO60" s="29"/>
      <c r="AP60" s="23"/>
      <c r="AQ60" s="28"/>
      <c r="AR60" s="28"/>
      <c r="AS60" s="29"/>
      <c r="AT60" s="145"/>
      <c r="AU60" s="25"/>
      <c r="AV60" s="25"/>
      <c r="AW60" s="25"/>
      <c r="AX60" s="25"/>
      <c r="AY60" s="25"/>
      <c r="AZ60" s="25"/>
      <c r="BA60" s="26"/>
    </row>
    <row r="61" spans="1:53" s="111" customFormat="1" ht="30" x14ac:dyDescent="0.25">
      <c r="A61" s="141" t="s">
        <v>236</v>
      </c>
      <c r="B61" s="507" t="s">
        <v>237</v>
      </c>
      <c r="C61" s="27">
        <v>7</v>
      </c>
      <c r="D61" s="26">
        <v>8</v>
      </c>
      <c r="E61" s="155">
        <f t="shared" ref="E61:E64" si="70">SUM(F61:J61)</f>
        <v>144</v>
      </c>
      <c r="F61" s="101">
        <f t="shared" ref="F61:F64" si="71">IF(SUM(N61,R61,V61,Z61,AD61,AH61,AL61,AP61,AT61,AX61)&gt;0,SUM(N61,R61,V61,Z61,AD61,AH61,AL61,AP61,AT61,AX61),"")</f>
        <v>4</v>
      </c>
      <c r="G61" s="101" t="str">
        <f t="shared" ref="G61:G64" si="72">IF(SUM(O61,S61,W61,AA61,AE61,AI61,AM61,AQ61,AU61,AY61)&gt;0,SUM(O61,S61,W61,AA61,AE61,AI61,AM61,AQ61,AU61,AY61),"")</f>
        <v/>
      </c>
      <c r="H61" s="101">
        <f t="shared" ref="H61:H64" si="73">IF(D61&gt;0,8,"")</f>
        <v>8</v>
      </c>
      <c r="I61" s="101">
        <f t="shared" ref="I61:I64" si="74">IF(SUM(P61,T61,X61,AB61,AF61,AJ61,AN61,AR61,AV61,AZ61)&gt;0,SUM(P61,T61,X61,AB61,AF61,AJ61,AN61,AR61,AV61,AZ61),"")</f>
        <v>4</v>
      </c>
      <c r="J61" s="101">
        <f t="shared" ref="J61:J64" si="75">IF(SUM(Q61,U61,Y61,AC61,AG61,AK61,AO61,AS61,AW61,BA61)&gt;0,SUM(Q61,U61,Y61,AC61,AG61,AK61,AO61,AS61,AW61,BA61),"")</f>
        <v>128</v>
      </c>
      <c r="K61" s="102">
        <f t="shared" si="69"/>
        <v>64</v>
      </c>
      <c r="L61" s="131">
        <v>64</v>
      </c>
      <c r="M61" s="142"/>
      <c r="N61" s="27"/>
      <c r="O61" s="25"/>
      <c r="P61" s="25"/>
      <c r="Q61" s="26"/>
      <c r="R61" s="27"/>
      <c r="S61" s="25"/>
      <c r="T61" s="25"/>
      <c r="U61" s="26"/>
      <c r="V61" s="96"/>
      <c r="W61" s="94"/>
      <c r="X61" s="94"/>
      <c r="Y61" s="95"/>
      <c r="Z61" s="96"/>
      <c r="AA61" s="94"/>
      <c r="AB61" s="94"/>
      <c r="AC61" s="95"/>
      <c r="AD61" s="96"/>
      <c r="AE61" s="94"/>
      <c r="AF61" s="94"/>
      <c r="AG61" s="95"/>
      <c r="AH61" s="96"/>
      <c r="AI61" s="94"/>
      <c r="AJ61" s="94"/>
      <c r="AK61" s="95"/>
      <c r="AL61" s="27">
        <v>2</v>
      </c>
      <c r="AM61" s="25"/>
      <c r="AN61" s="25"/>
      <c r="AO61" s="26">
        <v>70</v>
      </c>
      <c r="AP61" s="27">
        <v>2</v>
      </c>
      <c r="AQ61" s="25"/>
      <c r="AR61" s="25">
        <v>4</v>
      </c>
      <c r="AS61" s="26">
        <v>58</v>
      </c>
      <c r="AT61" s="145"/>
      <c r="AU61" s="25"/>
      <c r="AV61" s="25"/>
      <c r="AW61" s="25"/>
      <c r="AX61" s="25"/>
      <c r="AY61" s="25"/>
      <c r="AZ61" s="25"/>
      <c r="BA61" s="26"/>
    </row>
    <row r="62" spans="1:53" s="111" customFormat="1" x14ac:dyDescent="0.25">
      <c r="A62" s="141" t="s">
        <v>238</v>
      </c>
      <c r="B62" s="153" t="s">
        <v>239</v>
      </c>
      <c r="C62" s="27"/>
      <c r="D62" s="26">
        <v>6</v>
      </c>
      <c r="E62" s="155">
        <f t="shared" si="70"/>
        <v>88</v>
      </c>
      <c r="F62" s="101">
        <f t="shared" si="71"/>
        <v>4</v>
      </c>
      <c r="G62" s="101" t="str">
        <f t="shared" si="72"/>
        <v/>
      </c>
      <c r="H62" s="101">
        <f t="shared" si="73"/>
        <v>8</v>
      </c>
      <c r="I62" s="101">
        <f t="shared" si="74"/>
        <v>4</v>
      </c>
      <c r="J62" s="101">
        <f t="shared" si="75"/>
        <v>72</v>
      </c>
      <c r="K62" s="102">
        <f t="shared" si="69"/>
        <v>34</v>
      </c>
      <c r="L62" s="131">
        <v>38</v>
      </c>
      <c r="M62" s="142"/>
      <c r="N62" s="27"/>
      <c r="O62" s="25"/>
      <c r="P62" s="25"/>
      <c r="Q62" s="26"/>
      <c r="R62" s="27"/>
      <c r="S62" s="25"/>
      <c r="T62" s="25"/>
      <c r="U62" s="26"/>
      <c r="V62" s="96"/>
      <c r="W62" s="94"/>
      <c r="X62" s="94"/>
      <c r="Y62" s="95"/>
      <c r="Z62" s="96"/>
      <c r="AA62" s="94"/>
      <c r="AB62" s="94"/>
      <c r="AC62" s="95"/>
      <c r="AD62" s="96"/>
      <c r="AE62" s="94"/>
      <c r="AF62" s="94"/>
      <c r="AG62" s="95"/>
      <c r="AH62" s="96">
        <v>4</v>
      </c>
      <c r="AI62" s="94"/>
      <c r="AJ62" s="94">
        <v>4</v>
      </c>
      <c r="AK62" s="95">
        <v>72</v>
      </c>
      <c r="AL62" s="27"/>
      <c r="AM62" s="25"/>
      <c r="AN62" s="25"/>
      <c r="AO62" s="26"/>
      <c r="AP62" s="27"/>
      <c r="AQ62" s="25"/>
      <c r="AR62" s="25"/>
      <c r="AS62" s="26"/>
      <c r="AT62" s="145"/>
      <c r="AU62" s="25"/>
      <c r="AV62" s="25"/>
      <c r="AW62" s="25"/>
      <c r="AX62" s="25"/>
      <c r="AY62" s="25"/>
      <c r="AZ62" s="25"/>
      <c r="BA62" s="26"/>
    </row>
    <row r="63" spans="1:53" s="111" customFormat="1" x14ac:dyDescent="0.25">
      <c r="A63" s="141" t="s">
        <v>240</v>
      </c>
      <c r="B63" s="153" t="s">
        <v>20</v>
      </c>
      <c r="C63" s="27">
        <v>6</v>
      </c>
      <c r="D63" s="26"/>
      <c r="E63" s="155">
        <f t="shared" si="70"/>
        <v>72</v>
      </c>
      <c r="F63" s="101" t="str">
        <f t="shared" si="71"/>
        <v/>
      </c>
      <c r="G63" s="101">
        <f t="shared" si="72"/>
        <v>72</v>
      </c>
      <c r="H63" s="101" t="str">
        <f t="shared" si="73"/>
        <v/>
      </c>
      <c r="I63" s="101" t="str">
        <f t="shared" si="74"/>
        <v/>
      </c>
      <c r="J63" s="101" t="str">
        <f t="shared" si="75"/>
        <v/>
      </c>
      <c r="K63" s="102">
        <f t="shared" si="69"/>
        <v>0</v>
      </c>
      <c r="L63" s="131"/>
      <c r="M63" s="142"/>
      <c r="N63" s="27"/>
      <c r="O63" s="25"/>
      <c r="P63" s="25"/>
      <c r="Q63" s="26"/>
      <c r="R63" s="27"/>
      <c r="S63" s="25"/>
      <c r="T63" s="25"/>
      <c r="U63" s="26"/>
      <c r="V63" s="96"/>
      <c r="W63" s="94"/>
      <c r="X63" s="94"/>
      <c r="Y63" s="95"/>
      <c r="Z63" s="96"/>
      <c r="AA63" s="94"/>
      <c r="AB63" s="94"/>
      <c r="AC63" s="95"/>
      <c r="AD63" s="96"/>
      <c r="AE63" s="94"/>
      <c r="AF63" s="94"/>
      <c r="AG63" s="95"/>
      <c r="AH63" s="96"/>
      <c r="AI63" s="94">
        <v>72</v>
      </c>
      <c r="AJ63" s="94"/>
      <c r="AK63" s="95"/>
      <c r="AL63" s="27"/>
      <c r="AM63" s="25"/>
      <c r="AN63" s="25"/>
      <c r="AO63" s="26"/>
      <c r="AP63" s="27"/>
      <c r="AQ63" s="25"/>
      <c r="AR63" s="25"/>
      <c r="AS63" s="26"/>
      <c r="AT63" s="145"/>
      <c r="AU63" s="25"/>
      <c r="AV63" s="25"/>
      <c r="AW63" s="25"/>
      <c r="AX63" s="25"/>
      <c r="AY63" s="25"/>
      <c r="AZ63" s="25"/>
      <c r="BA63" s="26"/>
    </row>
    <row r="64" spans="1:53" s="111" customFormat="1" ht="15.75" thickBot="1" x14ac:dyDescent="0.3">
      <c r="A64" s="172" t="s">
        <v>241</v>
      </c>
      <c r="B64" s="170" t="s">
        <v>53</v>
      </c>
      <c r="C64" s="166">
        <v>8</v>
      </c>
      <c r="D64" s="169"/>
      <c r="E64" s="164">
        <f t="shared" si="70"/>
        <v>108</v>
      </c>
      <c r="F64" s="106" t="str">
        <f t="shared" si="71"/>
        <v/>
      </c>
      <c r="G64" s="106">
        <f t="shared" si="72"/>
        <v>108</v>
      </c>
      <c r="H64" s="106" t="str">
        <f t="shared" si="73"/>
        <v/>
      </c>
      <c r="I64" s="106" t="str">
        <f t="shared" si="74"/>
        <v/>
      </c>
      <c r="J64" s="106" t="str">
        <f t="shared" si="75"/>
        <v/>
      </c>
      <c r="K64" s="107">
        <f t="shared" si="69"/>
        <v>0</v>
      </c>
      <c r="L64" s="180"/>
      <c r="M64" s="168"/>
      <c r="N64" s="166"/>
      <c r="O64" s="167"/>
      <c r="P64" s="167"/>
      <c r="Q64" s="169"/>
      <c r="R64" s="166"/>
      <c r="S64" s="167"/>
      <c r="T64" s="167"/>
      <c r="U64" s="169"/>
      <c r="V64" s="308"/>
      <c r="W64" s="309"/>
      <c r="X64" s="309"/>
      <c r="Y64" s="310"/>
      <c r="Z64" s="308"/>
      <c r="AA64" s="309"/>
      <c r="AB64" s="309"/>
      <c r="AC64" s="310"/>
      <c r="AD64" s="308"/>
      <c r="AE64" s="309"/>
      <c r="AF64" s="309"/>
      <c r="AG64" s="310"/>
      <c r="AH64" s="308"/>
      <c r="AI64" s="309"/>
      <c r="AJ64" s="309"/>
      <c r="AK64" s="310"/>
      <c r="AL64" s="166"/>
      <c r="AM64" s="167">
        <v>36</v>
      </c>
      <c r="AN64" s="167"/>
      <c r="AO64" s="169"/>
      <c r="AP64" s="166"/>
      <c r="AQ64" s="167">
        <v>72</v>
      </c>
      <c r="AR64" s="167"/>
      <c r="AS64" s="169"/>
      <c r="AT64" s="145"/>
      <c r="AU64" s="25"/>
      <c r="AV64" s="25"/>
      <c r="AW64" s="25"/>
      <c r="AX64" s="25"/>
      <c r="AY64" s="25"/>
      <c r="AZ64" s="25"/>
      <c r="BA64" s="26"/>
    </row>
    <row r="65" spans="1:55" s="111" customFormat="1" ht="43.5" thickBot="1" x14ac:dyDescent="0.3">
      <c r="A65" s="20" t="s">
        <v>161</v>
      </c>
      <c r="B65" s="31" t="s">
        <v>242</v>
      </c>
      <c r="C65" s="20"/>
      <c r="D65" s="22"/>
      <c r="E65" s="217">
        <f t="shared" ref="E65:AJ65" si="76">SUM(E66:E69)</f>
        <v>520</v>
      </c>
      <c r="F65" s="46">
        <f t="shared" si="76"/>
        <v>12</v>
      </c>
      <c r="G65" s="46">
        <f t="shared" si="76"/>
        <v>180</v>
      </c>
      <c r="H65" s="46">
        <f t="shared" si="76"/>
        <v>0</v>
      </c>
      <c r="I65" s="46">
        <f t="shared" si="76"/>
        <v>0</v>
      </c>
      <c r="J65" s="46">
        <f t="shared" si="76"/>
        <v>328</v>
      </c>
      <c r="K65" s="21">
        <f t="shared" si="76"/>
        <v>192</v>
      </c>
      <c r="L65" s="21">
        <f t="shared" si="76"/>
        <v>136</v>
      </c>
      <c r="M65" s="228">
        <f t="shared" si="76"/>
        <v>0</v>
      </c>
      <c r="N65" s="20">
        <f t="shared" si="76"/>
        <v>0</v>
      </c>
      <c r="O65" s="21">
        <f t="shared" si="76"/>
        <v>0</v>
      </c>
      <c r="P65" s="21">
        <f t="shared" si="76"/>
        <v>0</v>
      </c>
      <c r="Q65" s="22">
        <f t="shared" si="76"/>
        <v>0</v>
      </c>
      <c r="R65" s="20">
        <f t="shared" si="76"/>
        <v>0</v>
      </c>
      <c r="S65" s="21">
        <f t="shared" si="76"/>
        <v>0</v>
      </c>
      <c r="T65" s="21">
        <f t="shared" si="76"/>
        <v>0</v>
      </c>
      <c r="U65" s="22">
        <f t="shared" si="76"/>
        <v>0</v>
      </c>
      <c r="V65" s="314">
        <f t="shared" si="76"/>
        <v>0</v>
      </c>
      <c r="W65" s="315">
        <f t="shared" si="76"/>
        <v>0</v>
      </c>
      <c r="X65" s="315">
        <f t="shared" si="76"/>
        <v>0</v>
      </c>
      <c r="Y65" s="316">
        <f t="shared" si="76"/>
        <v>0</v>
      </c>
      <c r="Z65" s="314">
        <f t="shared" si="76"/>
        <v>12</v>
      </c>
      <c r="AA65" s="315">
        <f t="shared" si="76"/>
        <v>72</v>
      </c>
      <c r="AB65" s="315">
        <f t="shared" si="76"/>
        <v>0</v>
      </c>
      <c r="AC65" s="316">
        <f t="shared" si="76"/>
        <v>188</v>
      </c>
      <c r="AD65" s="314">
        <f t="shared" si="76"/>
        <v>0</v>
      </c>
      <c r="AE65" s="315">
        <f t="shared" si="76"/>
        <v>108</v>
      </c>
      <c r="AF65" s="315">
        <f t="shared" si="76"/>
        <v>0</v>
      </c>
      <c r="AG65" s="316">
        <f t="shared" si="76"/>
        <v>140</v>
      </c>
      <c r="AH65" s="314">
        <f t="shared" si="76"/>
        <v>0</v>
      </c>
      <c r="AI65" s="315">
        <f t="shared" si="76"/>
        <v>0</v>
      </c>
      <c r="AJ65" s="315">
        <f t="shared" si="76"/>
        <v>0</v>
      </c>
      <c r="AK65" s="316">
        <f t="shared" ref="AK65:BA65" si="77">SUM(AK66:AK69)</f>
        <v>0</v>
      </c>
      <c r="AL65" s="20">
        <f t="shared" si="77"/>
        <v>0</v>
      </c>
      <c r="AM65" s="21">
        <f t="shared" si="77"/>
        <v>0</v>
      </c>
      <c r="AN65" s="21">
        <f t="shared" si="77"/>
        <v>0</v>
      </c>
      <c r="AO65" s="22">
        <f t="shared" si="77"/>
        <v>0</v>
      </c>
      <c r="AP65" s="20">
        <f t="shared" si="77"/>
        <v>0</v>
      </c>
      <c r="AQ65" s="21">
        <f t="shared" si="77"/>
        <v>0</v>
      </c>
      <c r="AR65" s="21">
        <f t="shared" si="77"/>
        <v>0</v>
      </c>
      <c r="AS65" s="22">
        <f t="shared" si="77"/>
        <v>0</v>
      </c>
      <c r="AT65" s="149">
        <f t="shared" si="77"/>
        <v>0</v>
      </c>
      <c r="AU65" s="41">
        <f t="shared" si="77"/>
        <v>0</v>
      </c>
      <c r="AV65" s="41">
        <f t="shared" si="77"/>
        <v>0</v>
      </c>
      <c r="AW65" s="41">
        <f t="shared" si="77"/>
        <v>0</v>
      </c>
      <c r="AX65" s="41">
        <f t="shared" si="77"/>
        <v>0</v>
      </c>
      <c r="AY65" s="41">
        <f t="shared" si="77"/>
        <v>0</v>
      </c>
      <c r="AZ65" s="41">
        <f t="shared" si="77"/>
        <v>0</v>
      </c>
      <c r="BA65" s="42">
        <f t="shared" si="77"/>
        <v>0</v>
      </c>
    </row>
    <row r="66" spans="1:55" s="111" customFormat="1" ht="30" x14ac:dyDescent="0.25">
      <c r="A66" s="229" t="s">
        <v>243</v>
      </c>
      <c r="B66" s="220" t="s">
        <v>244</v>
      </c>
      <c r="C66" s="23">
        <v>5</v>
      </c>
      <c r="D66" s="29"/>
      <c r="E66" s="213">
        <f>SUM(F66:J66)</f>
        <v>204</v>
      </c>
      <c r="F66" s="214">
        <f>IF(SUM(N66,R66,V66,Z66,AD66,AH66,AL66,AP66,AT66,AX66)&gt;0,SUM(N66,R66,V66,Z66,AD66,AH66,AL66,AP66,AT66,AX66),"")</f>
        <v>6</v>
      </c>
      <c r="G66" s="214" t="str">
        <f>IF(SUM(O66,S66,W66,AA66,AE66,AI66,AM66,AQ66,AU66,AY66)&gt;0,SUM(O66,S66,W66,AA66,AE66,AI66,AM66,AQ66,AU66,AY66),"")</f>
        <v/>
      </c>
      <c r="H66" s="214" t="str">
        <f>IF(D66&gt;0,8,"")</f>
        <v/>
      </c>
      <c r="I66" s="214" t="str">
        <f>IF(SUM(P66,T66,X66,AB66,AF66,AJ66,AN66,AR66,AV66,AZ66)&gt;0,SUM(P66,T66,X66,AB66,AF66,AJ66,AN66,AR66,AV66,AZ66),"")</f>
        <v/>
      </c>
      <c r="J66" s="214">
        <f>IF(SUM(Q66,U66,Y66,AC66,AG66,AK66,AO66,AS66,AW66,BA66)&gt;0,SUM(Q66,U66,Y66,AC66,AG66,AK66,AO66,AS66,AW66,BA66),"")</f>
        <v>198</v>
      </c>
      <c r="K66" s="215">
        <f t="shared" ref="K66:K69" si="78">SUM(J66,-L66)</f>
        <v>110</v>
      </c>
      <c r="L66" s="226">
        <v>88</v>
      </c>
      <c r="M66" s="216"/>
      <c r="N66" s="23"/>
      <c r="O66" s="28"/>
      <c r="P66" s="28"/>
      <c r="Q66" s="29"/>
      <c r="R66" s="23"/>
      <c r="S66" s="28"/>
      <c r="T66" s="28"/>
      <c r="U66" s="29"/>
      <c r="V66" s="303"/>
      <c r="W66" s="304"/>
      <c r="X66" s="304"/>
      <c r="Y66" s="305"/>
      <c r="Z66" s="303">
        <v>6</v>
      </c>
      <c r="AA66" s="304"/>
      <c r="AB66" s="304"/>
      <c r="AC66" s="305">
        <v>114</v>
      </c>
      <c r="AD66" s="303"/>
      <c r="AE66" s="304"/>
      <c r="AF66" s="304"/>
      <c r="AG66" s="305">
        <v>84</v>
      </c>
      <c r="AH66" s="303"/>
      <c r="AI66" s="304"/>
      <c r="AJ66" s="304"/>
      <c r="AK66" s="305"/>
      <c r="AL66" s="23"/>
      <c r="AM66" s="28"/>
      <c r="AN66" s="28"/>
      <c r="AO66" s="29"/>
      <c r="AP66" s="23"/>
      <c r="AQ66" s="28"/>
      <c r="AR66" s="28"/>
      <c r="AS66" s="29"/>
      <c r="AT66" s="145"/>
      <c r="AU66" s="25"/>
      <c r="AV66" s="25"/>
      <c r="AW66" s="25"/>
      <c r="AX66" s="25"/>
      <c r="AY66" s="25"/>
      <c r="AZ66" s="25"/>
      <c r="BA66" s="26"/>
    </row>
    <row r="67" spans="1:55" s="111" customFormat="1" ht="30" x14ac:dyDescent="0.25">
      <c r="A67" s="141" t="s">
        <v>245</v>
      </c>
      <c r="B67" s="153" t="s">
        <v>246</v>
      </c>
      <c r="C67" s="27">
        <v>5</v>
      </c>
      <c r="D67" s="26"/>
      <c r="E67" s="155">
        <f>SUM(F67:J67)</f>
        <v>136</v>
      </c>
      <c r="F67" s="101">
        <f>IF(SUM(N67,R67,V67,Z67,AD67,AH67,AL67,AP67,AT67,AX67)&gt;0,SUM(N67,R67,V67,Z67,AD67,AH67,AL67,AP67,AT67,AX67),"")</f>
        <v>6</v>
      </c>
      <c r="G67" s="101" t="str">
        <f>IF(SUM(O67,S67,W67,AA67,AE67,AI67,AM67,AQ67,AU67,AY67)&gt;0,SUM(O67,S67,W67,AA67,AE67,AI67,AM67,AQ67,AU67,AY67),"")</f>
        <v/>
      </c>
      <c r="H67" s="101" t="str">
        <f>IF(D67&gt;0,8,"")</f>
        <v/>
      </c>
      <c r="I67" s="101" t="str">
        <f>IF(SUM(P67,T67,X67,AB67,AF67,AJ67,AN67,AR67,AV67,AZ67)&gt;0,SUM(P67,T67,X67,AB67,AF67,AJ67,AN67,AR67,AV67,AZ67),"")</f>
        <v/>
      </c>
      <c r="J67" s="101">
        <f>IF(SUM(Q67,U67,Y67,AC67,AG67,AK67,AO67,AS67,AW67,BA67)&gt;0,SUM(Q67,U67,Y67,AC67,AG67,AK67,AO67,AS67,AW67,BA67),"")</f>
        <v>130</v>
      </c>
      <c r="K67" s="102">
        <f t="shared" si="78"/>
        <v>82</v>
      </c>
      <c r="L67" s="131">
        <v>48</v>
      </c>
      <c r="M67" s="142"/>
      <c r="N67" s="27"/>
      <c r="O67" s="25"/>
      <c r="P67" s="25"/>
      <c r="Q67" s="26"/>
      <c r="R67" s="27"/>
      <c r="S67" s="25"/>
      <c r="T67" s="25"/>
      <c r="U67" s="26"/>
      <c r="V67" s="96"/>
      <c r="W67" s="94"/>
      <c r="X67" s="94"/>
      <c r="Y67" s="95"/>
      <c r="Z67" s="96">
        <v>6</v>
      </c>
      <c r="AA67" s="94"/>
      <c r="AB67" s="94"/>
      <c r="AC67" s="95">
        <v>74</v>
      </c>
      <c r="AD67" s="96"/>
      <c r="AE67" s="94"/>
      <c r="AF67" s="94"/>
      <c r="AG67" s="95">
        <v>56</v>
      </c>
      <c r="AH67" s="96"/>
      <c r="AI67" s="94"/>
      <c r="AJ67" s="94"/>
      <c r="AK67" s="95"/>
      <c r="AL67" s="27"/>
      <c r="AM67" s="25"/>
      <c r="AN67" s="25"/>
      <c r="AO67" s="26"/>
      <c r="AP67" s="27"/>
      <c r="AQ67" s="25"/>
      <c r="AR67" s="25"/>
      <c r="AS67" s="26"/>
      <c r="AT67" s="145"/>
      <c r="AU67" s="25"/>
      <c r="AV67" s="25"/>
      <c r="AW67" s="25"/>
      <c r="AX67" s="25"/>
      <c r="AY67" s="25"/>
      <c r="AZ67" s="25"/>
      <c r="BA67" s="26"/>
    </row>
    <row r="68" spans="1:55" s="111" customFormat="1" x14ac:dyDescent="0.25">
      <c r="A68" s="141" t="s">
        <v>288</v>
      </c>
      <c r="B68" s="153" t="s">
        <v>20</v>
      </c>
      <c r="C68" s="92">
        <v>4</v>
      </c>
      <c r="D68" s="88"/>
      <c r="E68" s="155">
        <f t="shared" ref="E68" si="79">SUM(F68:J68)</f>
        <v>72</v>
      </c>
      <c r="F68" s="263"/>
      <c r="G68" s="101">
        <f t="shared" ref="G68:G69" si="80">IF(SUM(O68,S68,W68,AA68,AE68,AI68,AM68,AQ68,AU68,AY68)&gt;0,SUM(O68,S68,W68,AA68,AE68,AI68,AM68,AQ68,AU68,AY68),"")</f>
        <v>72</v>
      </c>
      <c r="H68" s="263"/>
      <c r="I68" s="263"/>
      <c r="J68" s="263"/>
      <c r="K68" s="233"/>
      <c r="L68" s="234"/>
      <c r="M68" s="235"/>
      <c r="N68" s="92"/>
      <c r="O68" s="91"/>
      <c r="P68" s="91"/>
      <c r="Q68" s="88"/>
      <c r="R68" s="92"/>
      <c r="S68" s="91"/>
      <c r="T68" s="91"/>
      <c r="U68" s="88"/>
      <c r="V68" s="317"/>
      <c r="W68" s="318"/>
      <c r="X68" s="318"/>
      <c r="Y68" s="319"/>
      <c r="Z68" s="317"/>
      <c r="AA68" s="318">
        <v>72</v>
      </c>
      <c r="AB68" s="318"/>
      <c r="AC68" s="319"/>
      <c r="AD68" s="317"/>
      <c r="AE68" s="318"/>
      <c r="AF68" s="318"/>
      <c r="AG68" s="319"/>
      <c r="AH68" s="317"/>
      <c r="AI68" s="318"/>
      <c r="AJ68" s="318"/>
      <c r="AK68" s="319"/>
      <c r="AL68" s="92"/>
      <c r="AM68" s="91"/>
      <c r="AN68" s="91"/>
      <c r="AO68" s="88"/>
      <c r="AP68" s="92"/>
      <c r="AQ68" s="91"/>
      <c r="AR68" s="91"/>
      <c r="AS68" s="88"/>
      <c r="AT68" s="236"/>
      <c r="AU68" s="91"/>
      <c r="AV68" s="91"/>
      <c r="AW68" s="91"/>
      <c r="AX68" s="91"/>
      <c r="AY68" s="91"/>
      <c r="AZ68" s="91"/>
      <c r="BA68" s="88"/>
    </row>
    <row r="69" spans="1:55" s="111" customFormat="1" ht="15.75" thickBot="1" x14ac:dyDescent="0.3">
      <c r="A69" s="230" t="s">
        <v>247</v>
      </c>
      <c r="B69" s="231" t="s">
        <v>53</v>
      </c>
      <c r="C69" s="92">
        <v>5</v>
      </c>
      <c r="D69" s="88"/>
      <c r="E69" s="89">
        <f t="shared" ref="E69" si="81">SUM(F69:J69)</f>
        <v>108</v>
      </c>
      <c r="F69" s="90" t="str">
        <f t="shared" ref="F69" si="82">IF(SUM(N69,R69,V69,Z69,AD69,AH69,AL69,AP69,AT69,AX69)&gt;0,SUM(N69,R69,V69,Z69,AD69,AH69,AL69,AP69,AT69,AX69),"")</f>
        <v/>
      </c>
      <c r="G69" s="101">
        <f t="shared" si="80"/>
        <v>108</v>
      </c>
      <c r="H69" s="90"/>
      <c r="I69" s="90" t="str">
        <f t="shared" ref="I69" si="83">IF(SUM(P69,T69,X69,AB69,AF69,AJ69,AN69,AR69,AV69,AZ69)&gt;0,SUM(P69,T69,X69,AB69,AF69,AJ69,AN69,AR69,AV69,AZ69),"")</f>
        <v/>
      </c>
      <c r="J69" s="232"/>
      <c r="K69" s="233">
        <f t="shared" si="78"/>
        <v>0</v>
      </c>
      <c r="L69" s="234"/>
      <c r="M69" s="235"/>
      <c r="N69" s="92"/>
      <c r="O69" s="91"/>
      <c r="P69" s="91"/>
      <c r="Q69" s="88"/>
      <c r="R69" s="92"/>
      <c r="S69" s="91"/>
      <c r="T69" s="91"/>
      <c r="U69" s="88"/>
      <c r="V69" s="317"/>
      <c r="W69" s="318"/>
      <c r="X69" s="318"/>
      <c r="Y69" s="319"/>
      <c r="Z69" s="317"/>
      <c r="AA69" s="318"/>
      <c r="AB69" s="318"/>
      <c r="AC69" s="319"/>
      <c r="AD69" s="317"/>
      <c r="AE69" s="318">
        <v>108</v>
      </c>
      <c r="AF69" s="318"/>
      <c r="AG69" s="319"/>
      <c r="AH69" s="317"/>
      <c r="AI69" s="318"/>
      <c r="AJ69" s="318"/>
      <c r="AK69" s="319"/>
      <c r="AL69" s="92"/>
      <c r="AM69" s="91"/>
      <c r="AN69" s="91"/>
      <c r="AO69" s="88"/>
      <c r="AP69" s="92"/>
      <c r="AQ69" s="91"/>
      <c r="AR69" s="91"/>
      <c r="AS69" s="88"/>
      <c r="AT69" s="236"/>
      <c r="AU69" s="91"/>
      <c r="AV69" s="91"/>
      <c r="AW69" s="91"/>
      <c r="AX69" s="91"/>
      <c r="AY69" s="91"/>
      <c r="AZ69" s="91"/>
      <c r="BA69" s="88"/>
      <c r="BC69" s="262"/>
    </row>
    <row r="70" spans="1:55" s="111" customFormat="1" ht="29.25" thickBot="1" x14ac:dyDescent="0.3">
      <c r="A70" s="20" t="s">
        <v>248</v>
      </c>
      <c r="B70" s="31" t="s">
        <v>249</v>
      </c>
      <c r="C70" s="20"/>
      <c r="D70" s="22"/>
      <c r="E70" s="217">
        <f t="shared" ref="E70:AJ70" si="84">SUM(E71:E73)</f>
        <v>250</v>
      </c>
      <c r="F70" s="46">
        <f t="shared" si="84"/>
        <v>22</v>
      </c>
      <c r="G70" s="46">
        <f t="shared" si="84"/>
        <v>108</v>
      </c>
      <c r="H70" s="46">
        <f t="shared" si="84"/>
        <v>0</v>
      </c>
      <c r="I70" s="46">
        <f t="shared" si="84"/>
        <v>0</v>
      </c>
      <c r="J70" s="46">
        <f t="shared" si="84"/>
        <v>120</v>
      </c>
      <c r="K70" s="21">
        <f t="shared" si="84"/>
        <v>58</v>
      </c>
      <c r="L70" s="21">
        <f t="shared" si="84"/>
        <v>62</v>
      </c>
      <c r="M70" s="228">
        <f t="shared" si="84"/>
        <v>0</v>
      </c>
      <c r="N70" s="20">
        <f t="shared" si="84"/>
        <v>0</v>
      </c>
      <c r="O70" s="21">
        <f t="shared" si="84"/>
        <v>0</v>
      </c>
      <c r="P70" s="21">
        <f t="shared" si="84"/>
        <v>0</v>
      </c>
      <c r="Q70" s="22">
        <f t="shared" si="84"/>
        <v>0</v>
      </c>
      <c r="R70" s="20">
        <f t="shared" si="84"/>
        <v>0</v>
      </c>
      <c r="S70" s="21">
        <f t="shared" si="84"/>
        <v>0</v>
      </c>
      <c r="T70" s="21">
        <f t="shared" si="84"/>
        <v>0</v>
      </c>
      <c r="U70" s="22">
        <f t="shared" si="84"/>
        <v>0</v>
      </c>
      <c r="V70" s="314">
        <f t="shared" si="84"/>
        <v>0</v>
      </c>
      <c r="W70" s="315">
        <f t="shared" si="84"/>
        <v>0</v>
      </c>
      <c r="X70" s="315">
        <f t="shared" si="84"/>
        <v>0</v>
      </c>
      <c r="Y70" s="316">
        <f t="shared" si="84"/>
        <v>0</v>
      </c>
      <c r="Z70" s="314">
        <f t="shared" si="84"/>
        <v>0</v>
      </c>
      <c r="AA70" s="315">
        <f t="shared" si="84"/>
        <v>0</v>
      </c>
      <c r="AB70" s="315">
        <f t="shared" si="84"/>
        <v>0</v>
      </c>
      <c r="AC70" s="316">
        <f t="shared" si="84"/>
        <v>0</v>
      </c>
      <c r="AD70" s="314">
        <f t="shared" si="84"/>
        <v>0</v>
      </c>
      <c r="AE70" s="315">
        <f t="shared" si="84"/>
        <v>0</v>
      </c>
      <c r="AF70" s="315">
        <f t="shared" si="84"/>
        <v>0</v>
      </c>
      <c r="AG70" s="316">
        <f t="shared" si="84"/>
        <v>0</v>
      </c>
      <c r="AH70" s="314">
        <f t="shared" si="84"/>
        <v>22</v>
      </c>
      <c r="AI70" s="315">
        <f t="shared" si="84"/>
        <v>72</v>
      </c>
      <c r="AJ70" s="315">
        <f t="shared" si="84"/>
        <v>0</v>
      </c>
      <c r="AK70" s="316">
        <f t="shared" ref="AK70:BA70" si="85">SUM(AK71:AK73)</f>
        <v>72</v>
      </c>
      <c r="AL70" s="20">
        <f t="shared" si="85"/>
        <v>0</v>
      </c>
      <c r="AM70" s="21">
        <f t="shared" si="85"/>
        <v>36</v>
      </c>
      <c r="AN70" s="21">
        <f t="shared" si="85"/>
        <v>0</v>
      </c>
      <c r="AO70" s="22">
        <f t="shared" si="85"/>
        <v>48</v>
      </c>
      <c r="AP70" s="20">
        <f t="shared" si="85"/>
        <v>0</v>
      </c>
      <c r="AQ70" s="21">
        <f t="shared" si="85"/>
        <v>0</v>
      </c>
      <c r="AR70" s="21">
        <f t="shared" si="85"/>
        <v>0</v>
      </c>
      <c r="AS70" s="22">
        <f t="shared" si="85"/>
        <v>0</v>
      </c>
      <c r="AT70" s="238">
        <f t="shared" si="85"/>
        <v>0</v>
      </c>
      <c r="AU70" s="21">
        <f t="shared" si="85"/>
        <v>0</v>
      </c>
      <c r="AV70" s="21">
        <f t="shared" si="85"/>
        <v>0</v>
      </c>
      <c r="AW70" s="21">
        <f t="shared" si="85"/>
        <v>0</v>
      </c>
      <c r="AX70" s="21">
        <f t="shared" si="85"/>
        <v>0</v>
      </c>
      <c r="AY70" s="21">
        <f t="shared" si="85"/>
        <v>0</v>
      </c>
      <c r="AZ70" s="21">
        <f t="shared" si="85"/>
        <v>0</v>
      </c>
      <c r="BA70" s="228">
        <f t="shared" si="85"/>
        <v>0</v>
      </c>
      <c r="BB70" s="246"/>
    </row>
    <row r="71" spans="1:55" s="111" customFormat="1" ht="30" x14ac:dyDescent="0.25">
      <c r="A71" s="225" t="s">
        <v>250</v>
      </c>
      <c r="B71" s="220" t="s">
        <v>251</v>
      </c>
      <c r="C71" s="23">
        <v>6.7</v>
      </c>
      <c r="D71" s="29"/>
      <c r="E71" s="213">
        <f>SUM(F71:J71)</f>
        <v>142</v>
      </c>
      <c r="F71" s="214">
        <f>IF(SUM(N71,R71,V71,Z71,AD71,AH71,AL71,AP71,AT71,AX71)&gt;0,SUM(N71,R71,V71,Z71,AD71,AH71,AL71,AP71,AT71,AX71),"")</f>
        <v>22</v>
      </c>
      <c r="G71" s="214" t="str">
        <f>IF(SUM(O71,S71,W71,AA71,AE71,AI71,AM71,AQ71,AU71,AY71)&gt;0,SUM(O71,S71,W71,AA71,AE71,AI71,AM71,AQ71,AU71,AY71),"")</f>
        <v/>
      </c>
      <c r="H71" s="214" t="str">
        <f>IF(D71&gt;0,8,"")</f>
        <v/>
      </c>
      <c r="I71" s="214" t="str">
        <f>IF(SUM(P71,T71,X71,AB71,AF71,AJ71,AN71,AR71,AV71,AZ71)&gt;0,SUM(P71,T71,X71,AB71,AF71,AJ71,AN71,AR71,AV71,AZ71),"")</f>
        <v/>
      </c>
      <c r="J71" s="214">
        <f>IF(SUM(Q71,U71,Y71,AC71,AG71,AK71,AO71,AS71,AW71,BA71)&gt;0,SUM(Q71,U71,Y71,AC71,AG71,AK71,AO71,AS71,AW71,BA71),"")</f>
        <v>120</v>
      </c>
      <c r="K71" s="215">
        <f t="shared" ref="K71:K73" si="86">SUM(J71,-L71)</f>
        <v>58</v>
      </c>
      <c r="L71" s="28">
        <v>62</v>
      </c>
      <c r="M71" s="216"/>
      <c r="N71" s="23"/>
      <c r="O71" s="28"/>
      <c r="P71" s="28"/>
      <c r="Q71" s="29"/>
      <c r="R71" s="23"/>
      <c r="S71" s="28"/>
      <c r="T71" s="28"/>
      <c r="U71" s="29"/>
      <c r="V71" s="303"/>
      <c r="W71" s="304"/>
      <c r="X71" s="304"/>
      <c r="Y71" s="305"/>
      <c r="Z71" s="303"/>
      <c r="AA71" s="304"/>
      <c r="AB71" s="304"/>
      <c r="AC71" s="305"/>
      <c r="AD71" s="303"/>
      <c r="AE71" s="304"/>
      <c r="AF71" s="304"/>
      <c r="AG71" s="305"/>
      <c r="AH71" s="303">
        <v>22</v>
      </c>
      <c r="AI71" s="304"/>
      <c r="AJ71" s="304"/>
      <c r="AK71" s="305">
        <v>72</v>
      </c>
      <c r="AL71" s="23"/>
      <c r="AM71" s="28"/>
      <c r="AN71" s="28"/>
      <c r="AO71" s="29">
        <v>48</v>
      </c>
      <c r="AP71" s="23"/>
      <c r="AQ71" s="28"/>
      <c r="AR71" s="28"/>
      <c r="AS71" s="29"/>
      <c r="AT71" s="237"/>
      <c r="AU71" s="28"/>
      <c r="AV71" s="28"/>
      <c r="AW71" s="28"/>
      <c r="AX71" s="28"/>
      <c r="AY71" s="28"/>
      <c r="AZ71" s="28"/>
      <c r="BA71" s="29"/>
    </row>
    <row r="72" spans="1:55" s="111" customFormat="1" x14ac:dyDescent="0.25">
      <c r="A72" s="141" t="s">
        <v>287</v>
      </c>
      <c r="B72" s="153" t="s">
        <v>20</v>
      </c>
      <c r="C72" s="264">
        <v>6</v>
      </c>
      <c r="D72" s="265"/>
      <c r="E72" s="155">
        <f t="shared" ref="E72" si="87">SUM(F72:J72)</f>
        <v>36</v>
      </c>
      <c r="F72" s="266"/>
      <c r="G72" s="101">
        <f t="shared" ref="G72" si="88">IF(SUM(O72,S72,W72,AA72,AE72,AI72,AM72,AQ72,AU72,AY72)&gt;0,SUM(O72,S72,W72,AA72,AE72,AI72,AM72,AQ72,AU72,AY72),"")</f>
        <v>36</v>
      </c>
      <c r="H72" s="266"/>
      <c r="I72" s="266"/>
      <c r="J72" s="266"/>
      <c r="K72" s="267"/>
      <c r="L72" s="268"/>
      <c r="M72" s="269"/>
      <c r="N72" s="264"/>
      <c r="O72" s="268"/>
      <c r="P72" s="268"/>
      <c r="Q72" s="265"/>
      <c r="R72" s="264"/>
      <c r="S72" s="268"/>
      <c r="T72" s="268"/>
      <c r="U72" s="265"/>
      <c r="V72" s="320"/>
      <c r="W72" s="321"/>
      <c r="X72" s="321"/>
      <c r="Y72" s="322"/>
      <c r="Z72" s="320"/>
      <c r="AA72" s="321"/>
      <c r="AB72" s="321"/>
      <c r="AC72" s="322"/>
      <c r="AD72" s="320"/>
      <c r="AE72" s="321"/>
      <c r="AF72" s="321"/>
      <c r="AG72" s="322"/>
      <c r="AH72" s="320"/>
      <c r="AI72" s="321">
        <v>36</v>
      </c>
      <c r="AJ72" s="321"/>
      <c r="AK72" s="322"/>
      <c r="AL72" s="264"/>
      <c r="AM72" s="268"/>
      <c r="AN72" s="268"/>
      <c r="AO72" s="265"/>
      <c r="AP72" s="264"/>
      <c r="AQ72" s="268"/>
      <c r="AR72" s="268"/>
      <c r="AS72" s="265"/>
      <c r="AT72" s="237"/>
      <c r="AU72" s="28"/>
      <c r="AV72" s="28"/>
      <c r="AW72" s="28"/>
      <c r="AX72" s="28"/>
      <c r="AY72" s="28"/>
      <c r="AZ72" s="28"/>
      <c r="BA72" s="29"/>
    </row>
    <row r="73" spans="1:55" s="111" customFormat="1" ht="15.75" thickBot="1" x14ac:dyDescent="0.3">
      <c r="A73" s="172" t="s">
        <v>252</v>
      </c>
      <c r="B73" s="170" t="s">
        <v>53</v>
      </c>
      <c r="C73" s="166">
        <v>7</v>
      </c>
      <c r="D73" s="169"/>
      <c r="E73" s="164">
        <f>SUM(F73:J73)</f>
        <v>72</v>
      </c>
      <c r="F73" s="106" t="str">
        <f>IF(SUM(N73,R73,V73,Z73,AD73,AH73,AL73,AP73,AT73,AX73)&gt;0,SUM(N73,R73,V73,Z73,AD73,AH73,AL73,AP73,AT73,AX73),"")</f>
        <v/>
      </c>
      <c r="G73" s="106">
        <f>IF(SUM(O73,S73,W73,AA73,AE73,AI73,AM73,AQ73,AU73,AY73)&gt;0,SUM(O73,S73,W73,AA73,AE73,AI73,AM73,AQ73,AU73,AY73),"")</f>
        <v>72</v>
      </c>
      <c r="H73" s="106" t="str">
        <f>IF(D73&gt;0,8,"")</f>
        <v/>
      </c>
      <c r="I73" s="106" t="str">
        <f>IF(SUM(P73,T73,X73,AB73,AF73,AJ73,AN73,AR73,AV73,AZ73)&gt;0,SUM(P73,T73,X73,AB73,AF73,AJ73,AN73,AR73,AV73,AZ73),"")</f>
        <v/>
      </c>
      <c r="J73" s="106" t="str">
        <f>IF(SUM(Q73,U73,Y73,AC73,AG73,AK73,AO73,AS73,AW73,BA73)&gt;0,SUM(Q73,U73,Y73,AC73,AG73,AK73,AO73,AS73,AW73,BA73),"")</f>
        <v/>
      </c>
      <c r="K73" s="107">
        <f t="shared" si="86"/>
        <v>0</v>
      </c>
      <c r="L73" s="167"/>
      <c r="M73" s="168"/>
      <c r="N73" s="166"/>
      <c r="O73" s="167"/>
      <c r="P73" s="167"/>
      <c r="Q73" s="169"/>
      <c r="R73" s="166"/>
      <c r="S73" s="167"/>
      <c r="T73" s="167"/>
      <c r="U73" s="169"/>
      <c r="V73" s="308"/>
      <c r="W73" s="309"/>
      <c r="X73" s="309"/>
      <c r="Y73" s="310"/>
      <c r="Z73" s="308"/>
      <c r="AA73" s="309"/>
      <c r="AB73" s="309"/>
      <c r="AC73" s="310"/>
      <c r="AD73" s="308"/>
      <c r="AE73" s="309"/>
      <c r="AF73" s="309"/>
      <c r="AG73" s="310"/>
      <c r="AH73" s="308"/>
      <c r="AI73" s="309">
        <v>36</v>
      </c>
      <c r="AJ73" s="309"/>
      <c r="AK73" s="310"/>
      <c r="AL73" s="166"/>
      <c r="AM73" s="167">
        <v>36</v>
      </c>
      <c r="AN73" s="167"/>
      <c r="AO73" s="169"/>
      <c r="AP73" s="166"/>
      <c r="AQ73" s="167"/>
      <c r="AR73" s="167"/>
      <c r="AS73" s="169"/>
      <c r="AT73" s="145"/>
      <c r="AU73" s="25"/>
      <c r="AV73" s="25"/>
      <c r="AW73" s="25"/>
      <c r="AX73" s="25"/>
      <c r="AY73" s="25"/>
      <c r="AZ73" s="25"/>
      <c r="BA73" s="26"/>
      <c r="BC73" s="262"/>
    </row>
    <row r="74" spans="1:55" s="111" customFormat="1" x14ac:dyDescent="0.25">
      <c r="A74" s="35" t="s">
        <v>23</v>
      </c>
      <c r="B74" s="165" t="s">
        <v>24</v>
      </c>
      <c r="C74" s="35"/>
      <c r="D74" s="37"/>
      <c r="E74" s="190">
        <f t="shared" ref="E74:E76" si="89">SUM(N74:AS74)</f>
        <v>144</v>
      </c>
      <c r="F74" s="239"/>
      <c r="G74" s="239">
        <v>144</v>
      </c>
      <c r="H74" s="36"/>
      <c r="I74" s="36"/>
      <c r="J74" s="240"/>
      <c r="K74" s="36"/>
      <c r="L74" s="36"/>
      <c r="M74" s="179"/>
      <c r="N74" s="430"/>
      <c r="O74" s="431"/>
      <c r="P74" s="431"/>
      <c r="Q74" s="432"/>
      <c r="R74" s="430"/>
      <c r="S74" s="431"/>
      <c r="T74" s="431"/>
      <c r="U74" s="432"/>
      <c r="V74" s="433"/>
      <c r="W74" s="434"/>
      <c r="X74" s="434"/>
      <c r="Y74" s="435"/>
      <c r="Z74" s="433"/>
      <c r="AA74" s="434"/>
      <c r="AB74" s="434"/>
      <c r="AC74" s="435"/>
      <c r="AD74" s="433"/>
      <c r="AE74" s="434"/>
      <c r="AF74" s="434"/>
      <c r="AG74" s="435"/>
      <c r="AH74" s="433"/>
      <c r="AI74" s="434"/>
      <c r="AJ74" s="434"/>
      <c r="AK74" s="435"/>
      <c r="AL74" s="430"/>
      <c r="AM74" s="431"/>
      <c r="AN74" s="431"/>
      <c r="AO74" s="432"/>
      <c r="AP74" s="430">
        <v>144</v>
      </c>
      <c r="AQ74" s="431"/>
      <c r="AR74" s="431"/>
      <c r="AS74" s="432"/>
      <c r="AT74" s="148"/>
      <c r="AU74" s="133"/>
      <c r="AV74" s="134"/>
      <c r="AW74" s="133"/>
      <c r="AX74" s="132"/>
      <c r="AY74" s="132"/>
      <c r="AZ74" s="132"/>
      <c r="BA74" s="42"/>
    </row>
    <row r="75" spans="1:55" s="111" customFormat="1" ht="28.5" x14ac:dyDescent="0.25">
      <c r="A75" s="38" t="s">
        <v>25</v>
      </c>
      <c r="B75" s="39" t="s">
        <v>26</v>
      </c>
      <c r="C75" s="38"/>
      <c r="D75" s="159"/>
      <c r="E75" s="156">
        <f t="shared" si="89"/>
        <v>94</v>
      </c>
      <c r="F75" s="40"/>
      <c r="G75" s="40"/>
      <c r="H75" s="40">
        <f>SUM(H70,H65,H59,H52,H36,H32,H26,H11)</f>
        <v>94</v>
      </c>
      <c r="I75" s="40"/>
      <c r="J75" s="40"/>
      <c r="K75" s="40"/>
      <c r="L75" s="40"/>
      <c r="M75" s="143"/>
      <c r="N75" s="474"/>
      <c r="O75" s="475"/>
      <c r="P75" s="475"/>
      <c r="Q75" s="476"/>
      <c r="R75" s="474">
        <v>22</v>
      </c>
      <c r="S75" s="475"/>
      <c r="T75" s="475"/>
      <c r="U75" s="476"/>
      <c r="V75" s="436">
        <v>24</v>
      </c>
      <c r="W75" s="437"/>
      <c r="X75" s="437"/>
      <c r="Y75" s="438"/>
      <c r="Z75" s="436"/>
      <c r="AA75" s="437"/>
      <c r="AB75" s="437"/>
      <c r="AC75" s="438"/>
      <c r="AD75" s="436"/>
      <c r="AE75" s="437"/>
      <c r="AF75" s="437"/>
      <c r="AG75" s="438"/>
      <c r="AH75" s="436">
        <v>24</v>
      </c>
      <c r="AI75" s="437"/>
      <c r="AJ75" s="437"/>
      <c r="AK75" s="438"/>
      <c r="AL75" s="474">
        <v>8</v>
      </c>
      <c r="AM75" s="475"/>
      <c r="AN75" s="475"/>
      <c r="AO75" s="476"/>
      <c r="AP75" s="474">
        <v>16</v>
      </c>
      <c r="AQ75" s="475"/>
      <c r="AR75" s="475"/>
      <c r="AS75" s="476"/>
      <c r="AT75" s="149"/>
      <c r="AU75" s="41"/>
      <c r="AV75" s="41"/>
      <c r="AW75" s="41"/>
      <c r="AX75" s="41"/>
      <c r="AY75" s="41"/>
      <c r="AZ75" s="41"/>
      <c r="BA75" s="42"/>
    </row>
    <row r="76" spans="1:55" s="111" customFormat="1" x14ac:dyDescent="0.25">
      <c r="A76" s="38" t="s">
        <v>138</v>
      </c>
      <c r="B76" s="39" t="s">
        <v>21</v>
      </c>
      <c r="C76" s="38"/>
      <c r="D76" s="159"/>
      <c r="E76" s="156">
        <f t="shared" si="89"/>
        <v>24</v>
      </c>
      <c r="F76" s="40"/>
      <c r="G76" s="40"/>
      <c r="H76" s="40">
        <v>24</v>
      </c>
      <c r="I76" s="40"/>
      <c r="J76" s="40"/>
      <c r="K76" s="40"/>
      <c r="L76" s="40"/>
      <c r="M76" s="143"/>
      <c r="N76" s="474"/>
      <c r="O76" s="475"/>
      <c r="P76" s="475"/>
      <c r="Q76" s="476"/>
      <c r="R76" s="474"/>
      <c r="S76" s="475"/>
      <c r="T76" s="475"/>
      <c r="U76" s="476"/>
      <c r="V76" s="436"/>
      <c r="W76" s="437"/>
      <c r="X76" s="437"/>
      <c r="Y76" s="438"/>
      <c r="Z76" s="436"/>
      <c r="AA76" s="437"/>
      <c r="AB76" s="437"/>
      <c r="AC76" s="438"/>
      <c r="AD76" s="436"/>
      <c r="AE76" s="437"/>
      <c r="AF76" s="437"/>
      <c r="AG76" s="438"/>
      <c r="AH76" s="436"/>
      <c r="AI76" s="437"/>
      <c r="AJ76" s="437"/>
      <c r="AK76" s="438"/>
      <c r="AL76" s="474"/>
      <c r="AM76" s="475"/>
      <c r="AN76" s="475"/>
      <c r="AO76" s="476"/>
      <c r="AP76" s="474">
        <v>24</v>
      </c>
      <c r="AQ76" s="475"/>
      <c r="AR76" s="475"/>
      <c r="AS76" s="476"/>
      <c r="AT76" s="149"/>
      <c r="AU76" s="41"/>
      <c r="AV76" s="41"/>
      <c r="AW76" s="41"/>
      <c r="AX76" s="41"/>
      <c r="AY76" s="41"/>
      <c r="AZ76" s="41"/>
      <c r="BA76" s="42"/>
    </row>
    <row r="77" spans="1:55" s="111" customFormat="1" ht="15.75" thickBot="1" x14ac:dyDescent="0.3">
      <c r="A77" s="241" t="s">
        <v>27</v>
      </c>
      <c r="B77" s="242" t="s">
        <v>28</v>
      </c>
      <c r="C77" s="241"/>
      <c r="D77" s="243"/>
      <c r="E77" s="191">
        <f>SUM(N77:AS77)</f>
        <v>216</v>
      </c>
      <c r="F77" s="244"/>
      <c r="G77" s="244"/>
      <c r="H77" s="244"/>
      <c r="I77" s="244"/>
      <c r="J77" s="244"/>
      <c r="K77" s="244"/>
      <c r="L77" s="244"/>
      <c r="M77" s="245"/>
      <c r="N77" s="477"/>
      <c r="O77" s="478"/>
      <c r="P77" s="478"/>
      <c r="Q77" s="479"/>
      <c r="R77" s="477"/>
      <c r="S77" s="478"/>
      <c r="T77" s="478"/>
      <c r="U77" s="479"/>
      <c r="V77" s="480"/>
      <c r="W77" s="481"/>
      <c r="X77" s="481"/>
      <c r="Y77" s="482"/>
      <c r="Z77" s="480"/>
      <c r="AA77" s="481"/>
      <c r="AB77" s="481"/>
      <c r="AC77" s="482"/>
      <c r="AD77" s="480"/>
      <c r="AE77" s="481"/>
      <c r="AF77" s="481"/>
      <c r="AG77" s="482"/>
      <c r="AH77" s="480"/>
      <c r="AI77" s="481"/>
      <c r="AJ77" s="481"/>
      <c r="AK77" s="482"/>
      <c r="AL77" s="477"/>
      <c r="AM77" s="478"/>
      <c r="AN77" s="478"/>
      <c r="AO77" s="479"/>
      <c r="AP77" s="477">
        <v>216</v>
      </c>
      <c r="AQ77" s="478"/>
      <c r="AR77" s="478"/>
      <c r="AS77" s="479"/>
      <c r="AT77" s="149"/>
      <c r="AU77" s="41"/>
      <c r="AV77" s="41"/>
      <c r="AW77" s="41"/>
      <c r="AX77" s="41"/>
      <c r="AY77" s="41"/>
      <c r="AZ77" s="41"/>
      <c r="BA77" s="42"/>
    </row>
    <row r="78" spans="1:55" s="111" customFormat="1" ht="18.75" x14ac:dyDescent="0.3">
      <c r="A78" s="406"/>
      <c r="B78" s="24" t="s">
        <v>253</v>
      </c>
      <c r="C78" s="188"/>
      <c r="D78" s="189"/>
      <c r="E78" s="459">
        <f>E10+E74+E76+E77</f>
        <v>5940</v>
      </c>
      <c r="F78" s="460"/>
      <c r="G78" s="460"/>
      <c r="H78" s="472"/>
      <c r="I78" s="407"/>
      <c r="J78" s="407"/>
      <c r="K78" s="407"/>
      <c r="L78" s="407"/>
      <c r="M78" s="473"/>
      <c r="N78" s="406"/>
      <c r="O78" s="407"/>
      <c r="P78" s="407"/>
      <c r="Q78" s="408"/>
      <c r="R78" s="406"/>
      <c r="S78" s="407"/>
      <c r="T78" s="407"/>
      <c r="U78" s="408"/>
      <c r="V78" s="426"/>
      <c r="W78" s="427"/>
      <c r="X78" s="427"/>
      <c r="Y78" s="428"/>
      <c r="Z78" s="426"/>
      <c r="AA78" s="427"/>
      <c r="AB78" s="427"/>
      <c r="AC78" s="428"/>
      <c r="AD78" s="426"/>
      <c r="AE78" s="427"/>
      <c r="AF78" s="427"/>
      <c r="AG78" s="428"/>
      <c r="AH78" s="426"/>
      <c r="AI78" s="427"/>
      <c r="AJ78" s="427"/>
      <c r="AK78" s="428"/>
      <c r="AL78" s="406"/>
      <c r="AM78" s="407"/>
      <c r="AN78" s="407"/>
      <c r="AO78" s="408"/>
      <c r="AP78" s="406"/>
      <c r="AQ78" s="407"/>
      <c r="AR78" s="407"/>
      <c r="AS78" s="408"/>
      <c r="AT78" s="384"/>
      <c r="AU78" s="385"/>
      <c r="AV78" s="385"/>
      <c r="AW78" s="385"/>
      <c r="AX78" s="385"/>
      <c r="AY78" s="385"/>
      <c r="AZ78" s="385"/>
      <c r="BA78" s="386"/>
    </row>
    <row r="79" spans="1:55" s="111" customFormat="1" x14ac:dyDescent="0.25">
      <c r="A79" s="397"/>
      <c r="B79" s="43" t="s">
        <v>29</v>
      </c>
      <c r="C79" s="452">
        <f>SUM(N79:AS79)</f>
        <v>48</v>
      </c>
      <c r="D79" s="399"/>
      <c r="E79" s="457"/>
      <c r="F79" s="398"/>
      <c r="G79" s="398"/>
      <c r="H79" s="398"/>
      <c r="I79" s="398"/>
      <c r="J79" s="398"/>
      <c r="K79" s="398"/>
      <c r="L79" s="398"/>
      <c r="M79" s="454"/>
      <c r="N79" s="397">
        <v>3</v>
      </c>
      <c r="O79" s="398"/>
      <c r="P79" s="398"/>
      <c r="Q79" s="399"/>
      <c r="R79" s="397">
        <v>9</v>
      </c>
      <c r="S79" s="398"/>
      <c r="T79" s="398"/>
      <c r="U79" s="399"/>
      <c r="V79" s="425">
        <v>4</v>
      </c>
      <c r="W79" s="395"/>
      <c r="X79" s="395"/>
      <c r="Y79" s="396"/>
      <c r="Z79" s="425">
        <v>8</v>
      </c>
      <c r="AA79" s="395"/>
      <c r="AB79" s="395"/>
      <c r="AC79" s="396"/>
      <c r="AD79" s="425">
        <v>6</v>
      </c>
      <c r="AE79" s="395"/>
      <c r="AF79" s="395"/>
      <c r="AG79" s="396"/>
      <c r="AH79" s="425">
        <v>6</v>
      </c>
      <c r="AI79" s="395"/>
      <c r="AJ79" s="395"/>
      <c r="AK79" s="396"/>
      <c r="AL79" s="397">
        <v>5</v>
      </c>
      <c r="AM79" s="398"/>
      <c r="AN79" s="398"/>
      <c r="AO79" s="399"/>
      <c r="AP79" s="397">
        <v>7</v>
      </c>
      <c r="AQ79" s="398"/>
      <c r="AR79" s="398"/>
      <c r="AS79" s="399"/>
      <c r="AT79" s="384"/>
      <c r="AU79" s="385"/>
      <c r="AV79" s="385"/>
      <c r="AW79" s="385"/>
      <c r="AX79" s="385"/>
      <c r="AY79" s="385"/>
      <c r="AZ79" s="385"/>
      <c r="BA79" s="386"/>
    </row>
    <row r="80" spans="1:55" s="111" customFormat="1" x14ac:dyDescent="0.25">
      <c r="A80" s="397"/>
      <c r="B80" s="43" t="s">
        <v>30</v>
      </c>
      <c r="C80" s="452">
        <f t="shared" ref="C80:C81" si="90">SUM(N80:AS80)</f>
        <v>13</v>
      </c>
      <c r="D80" s="399"/>
      <c r="E80" s="457"/>
      <c r="F80" s="398"/>
      <c r="G80" s="398"/>
      <c r="H80" s="398"/>
      <c r="I80" s="398"/>
      <c r="J80" s="398"/>
      <c r="K80" s="398"/>
      <c r="L80" s="398"/>
      <c r="M80" s="454"/>
      <c r="N80" s="397"/>
      <c r="O80" s="398"/>
      <c r="P80" s="398"/>
      <c r="Q80" s="399"/>
      <c r="R80" s="397">
        <v>4</v>
      </c>
      <c r="S80" s="398"/>
      <c r="T80" s="398"/>
      <c r="U80" s="399"/>
      <c r="V80" s="425">
        <v>3</v>
      </c>
      <c r="W80" s="395"/>
      <c r="X80" s="395"/>
      <c r="Y80" s="396"/>
      <c r="Z80" s="425"/>
      <c r="AA80" s="395"/>
      <c r="AB80" s="395"/>
      <c r="AC80" s="396"/>
      <c r="AD80" s="425"/>
      <c r="AE80" s="395"/>
      <c r="AF80" s="395"/>
      <c r="AG80" s="396"/>
      <c r="AH80" s="425">
        <v>3</v>
      </c>
      <c r="AI80" s="395"/>
      <c r="AJ80" s="395"/>
      <c r="AK80" s="396"/>
      <c r="AL80" s="397">
        <v>1</v>
      </c>
      <c r="AM80" s="398"/>
      <c r="AN80" s="398"/>
      <c r="AO80" s="399"/>
      <c r="AP80" s="397">
        <v>2</v>
      </c>
      <c r="AQ80" s="398"/>
      <c r="AR80" s="398"/>
      <c r="AS80" s="399"/>
      <c r="AT80" s="384"/>
      <c r="AU80" s="385"/>
      <c r="AV80" s="385"/>
      <c r="AW80" s="385"/>
      <c r="AX80" s="385"/>
      <c r="AY80" s="385"/>
      <c r="AZ80" s="385"/>
      <c r="BA80" s="386"/>
    </row>
    <row r="81" spans="1:53" s="111" customFormat="1" ht="30.75" thickBot="1" x14ac:dyDescent="0.3">
      <c r="A81" s="458"/>
      <c r="B81" s="44" t="s">
        <v>31</v>
      </c>
      <c r="C81" s="452">
        <f t="shared" si="90"/>
        <v>4</v>
      </c>
      <c r="D81" s="399"/>
      <c r="E81" s="461"/>
      <c r="F81" s="462"/>
      <c r="G81" s="462"/>
      <c r="H81" s="462"/>
      <c r="I81" s="462"/>
      <c r="J81" s="462"/>
      <c r="K81" s="462"/>
      <c r="L81" s="462"/>
      <c r="M81" s="463"/>
      <c r="N81" s="483"/>
      <c r="O81" s="401"/>
      <c r="P81" s="401"/>
      <c r="Q81" s="402"/>
      <c r="R81" s="483"/>
      <c r="S81" s="401"/>
      <c r="T81" s="401"/>
      <c r="U81" s="402"/>
      <c r="V81" s="422"/>
      <c r="W81" s="423"/>
      <c r="X81" s="423"/>
      <c r="Y81" s="429"/>
      <c r="Z81" s="422"/>
      <c r="AA81" s="423"/>
      <c r="AB81" s="423"/>
      <c r="AC81" s="429"/>
      <c r="AD81" s="422">
        <v>1</v>
      </c>
      <c r="AE81" s="423"/>
      <c r="AF81" s="423"/>
      <c r="AG81" s="429"/>
      <c r="AH81" s="422"/>
      <c r="AI81" s="423"/>
      <c r="AJ81" s="423"/>
      <c r="AK81" s="424"/>
      <c r="AL81" s="400">
        <v>1</v>
      </c>
      <c r="AM81" s="398"/>
      <c r="AN81" s="398"/>
      <c r="AO81" s="398"/>
      <c r="AP81" s="387">
        <v>2</v>
      </c>
      <c r="AQ81" s="401"/>
      <c r="AR81" s="401"/>
      <c r="AS81" s="402"/>
      <c r="AT81" s="387"/>
      <c r="AU81" s="388"/>
      <c r="AV81" s="388"/>
      <c r="AW81" s="388"/>
      <c r="AX81" s="388"/>
      <c r="AY81" s="388"/>
      <c r="AZ81" s="388"/>
      <c r="BA81" s="389"/>
    </row>
    <row r="82" spans="1:53" s="117" customFormat="1" x14ac:dyDescent="0.25">
      <c r="A82" s="112"/>
      <c r="B82" s="113"/>
      <c r="C82" s="112"/>
      <c r="D82" s="112"/>
      <c r="E82" s="114"/>
      <c r="F82" s="112"/>
      <c r="G82" s="112"/>
      <c r="H82" s="112"/>
      <c r="I82" s="112"/>
      <c r="J82" s="115"/>
      <c r="K82" s="112"/>
      <c r="L82" s="112"/>
      <c r="M82" s="112"/>
      <c r="N82" s="116"/>
      <c r="O82" s="116"/>
      <c r="P82" s="116"/>
      <c r="Q82" s="116"/>
      <c r="R82" s="116"/>
      <c r="S82" s="116"/>
      <c r="T82" s="116"/>
      <c r="U82" s="116"/>
      <c r="V82" s="323"/>
      <c r="W82" s="323"/>
      <c r="X82" s="323"/>
      <c r="Y82" s="323"/>
      <c r="Z82" s="323"/>
      <c r="AA82" s="323"/>
      <c r="AB82" s="323"/>
      <c r="AC82" s="323"/>
      <c r="AD82" s="323"/>
      <c r="AE82" s="323"/>
      <c r="AF82" s="323"/>
      <c r="AG82" s="323"/>
      <c r="AH82" s="323"/>
      <c r="AI82" s="323"/>
      <c r="AJ82" s="323"/>
      <c r="AK82" s="323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</row>
    <row r="83" spans="1:53" s="117" customFormat="1" x14ac:dyDescent="0.25">
      <c r="B83" s="118"/>
      <c r="E83" s="119"/>
      <c r="J83" s="120"/>
      <c r="N83" s="121"/>
      <c r="O83" s="121"/>
      <c r="P83" s="121"/>
      <c r="Q83" s="121"/>
      <c r="R83" s="121"/>
      <c r="S83" s="121"/>
      <c r="T83" s="121"/>
      <c r="U83" s="121"/>
      <c r="V83" s="324"/>
      <c r="W83" s="324"/>
      <c r="X83" s="324"/>
      <c r="Y83" s="324"/>
      <c r="Z83" s="324"/>
      <c r="AA83" s="324"/>
      <c r="AB83" s="324"/>
      <c r="AC83" s="324"/>
      <c r="AD83" s="324"/>
      <c r="AE83" s="324"/>
      <c r="AF83" s="324"/>
      <c r="AG83" s="324"/>
      <c r="AH83" s="324"/>
      <c r="AI83" s="324"/>
      <c r="AJ83" s="324"/>
      <c r="AK83" s="324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</row>
    <row r="84" spans="1:53" s="117" customFormat="1" x14ac:dyDescent="0.25">
      <c r="B84" s="122"/>
      <c r="E84" s="119"/>
      <c r="J84" s="120"/>
      <c r="N84" s="121"/>
      <c r="O84" s="121"/>
      <c r="P84" s="121"/>
      <c r="Q84" s="121"/>
      <c r="R84" s="121"/>
      <c r="S84" s="121"/>
      <c r="T84" s="121"/>
      <c r="U84" s="121"/>
      <c r="V84" s="324"/>
      <c r="W84" s="324"/>
      <c r="X84" s="324"/>
      <c r="Y84" s="324"/>
      <c r="Z84" s="324"/>
      <c r="AA84" s="324"/>
      <c r="AB84" s="324"/>
      <c r="AC84" s="324"/>
      <c r="AD84" s="324"/>
      <c r="AE84" s="324"/>
      <c r="AF84" s="324"/>
      <c r="AG84" s="324"/>
      <c r="AH84" s="324"/>
      <c r="AI84" s="324"/>
      <c r="AJ84" s="324"/>
      <c r="AK84" s="324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</row>
    <row r="85" spans="1:53" s="117" customFormat="1" x14ac:dyDescent="0.25">
      <c r="B85" s="118"/>
      <c r="E85" s="119"/>
      <c r="J85" s="120"/>
      <c r="N85" s="121"/>
      <c r="O85" s="121"/>
      <c r="P85" s="121"/>
      <c r="Q85" s="121"/>
      <c r="R85" s="121"/>
      <c r="S85" s="121"/>
      <c r="T85" s="121"/>
      <c r="U85" s="121"/>
      <c r="V85" s="324"/>
      <c r="W85" s="324"/>
      <c r="X85" s="324"/>
      <c r="Y85" s="324"/>
      <c r="Z85" s="324"/>
      <c r="AA85" s="324"/>
      <c r="AB85" s="324"/>
      <c r="AC85" s="324"/>
      <c r="AD85" s="324"/>
      <c r="AE85" s="324"/>
      <c r="AF85" s="324"/>
      <c r="AG85" s="324"/>
      <c r="AH85" s="324"/>
      <c r="AI85" s="324"/>
      <c r="AJ85" s="324"/>
      <c r="AK85" s="324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</row>
    <row r="86" spans="1:53" s="117" customFormat="1" x14ac:dyDescent="0.25">
      <c r="B86" s="118"/>
      <c r="E86" s="119"/>
      <c r="J86" s="120"/>
      <c r="N86" s="121"/>
      <c r="O86" s="121"/>
      <c r="P86" s="121"/>
      <c r="Q86" s="121"/>
      <c r="R86" s="121"/>
      <c r="S86" s="121"/>
      <c r="T86" s="121"/>
      <c r="U86" s="121"/>
      <c r="V86" s="324"/>
      <c r="W86" s="324"/>
      <c r="X86" s="324"/>
      <c r="Y86" s="324"/>
      <c r="Z86" s="324"/>
      <c r="AA86" s="324"/>
      <c r="AB86" s="324"/>
      <c r="AC86" s="324"/>
      <c r="AD86" s="324"/>
      <c r="AE86" s="324"/>
      <c r="AF86" s="324"/>
      <c r="AG86" s="324"/>
      <c r="AH86" s="324"/>
      <c r="AI86" s="324"/>
      <c r="AJ86" s="324"/>
      <c r="AK86" s="324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</row>
    <row r="87" spans="1:53" s="117" customFormat="1" x14ac:dyDescent="0.25">
      <c r="B87" s="118"/>
      <c r="E87" s="119"/>
      <c r="J87" s="120"/>
      <c r="N87" s="121"/>
      <c r="O87" s="121"/>
      <c r="P87" s="121"/>
      <c r="Q87" s="121"/>
      <c r="R87" s="121"/>
      <c r="S87" s="121"/>
      <c r="T87" s="121"/>
      <c r="U87" s="121"/>
      <c r="V87" s="324"/>
      <c r="W87" s="324"/>
      <c r="X87" s="324"/>
      <c r="Y87" s="324"/>
      <c r="Z87" s="324"/>
      <c r="AA87" s="324"/>
      <c r="AB87" s="324"/>
      <c r="AC87" s="324"/>
      <c r="AD87" s="324"/>
      <c r="AE87" s="324"/>
      <c r="AF87" s="324"/>
      <c r="AG87" s="324"/>
      <c r="AH87" s="324"/>
      <c r="AI87" s="324"/>
      <c r="AJ87" s="324"/>
      <c r="AK87" s="324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</row>
    <row r="88" spans="1:53" s="117" customFormat="1" x14ac:dyDescent="0.25">
      <c r="B88" s="118"/>
      <c r="E88" s="119"/>
      <c r="J88" s="120"/>
      <c r="N88" s="121"/>
      <c r="O88" s="121"/>
      <c r="P88" s="121"/>
      <c r="Q88" s="121"/>
      <c r="R88" s="121"/>
      <c r="S88" s="121"/>
      <c r="T88" s="121"/>
      <c r="U88" s="121"/>
      <c r="V88" s="324"/>
      <c r="W88" s="324"/>
      <c r="X88" s="324"/>
      <c r="Y88" s="324"/>
      <c r="Z88" s="324"/>
      <c r="AA88" s="324"/>
      <c r="AB88" s="324"/>
      <c r="AC88" s="324"/>
      <c r="AD88" s="324"/>
      <c r="AE88" s="324"/>
      <c r="AF88" s="324"/>
      <c r="AG88" s="324"/>
      <c r="AH88" s="324"/>
      <c r="AI88" s="324"/>
      <c r="AJ88" s="324"/>
      <c r="AK88" s="324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</row>
    <row r="89" spans="1:53" s="117" customFormat="1" x14ac:dyDescent="0.25">
      <c r="B89" s="118"/>
      <c r="E89" s="119"/>
      <c r="J89" s="120"/>
      <c r="N89" s="121"/>
      <c r="O89" s="121"/>
      <c r="P89" s="121"/>
      <c r="Q89" s="121"/>
      <c r="R89" s="121"/>
      <c r="S89" s="121"/>
      <c r="T89" s="121"/>
      <c r="U89" s="121"/>
      <c r="V89" s="324"/>
      <c r="W89" s="324"/>
      <c r="X89" s="324"/>
      <c r="Y89" s="324"/>
      <c r="Z89" s="324"/>
      <c r="AA89" s="324"/>
      <c r="AB89" s="324"/>
      <c r="AC89" s="324"/>
      <c r="AD89" s="324"/>
      <c r="AE89" s="324"/>
      <c r="AF89" s="324"/>
      <c r="AG89" s="324"/>
      <c r="AH89" s="324"/>
      <c r="AI89" s="324"/>
      <c r="AJ89" s="324"/>
      <c r="AK89" s="324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</row>
    <row r="90" spans="1:53" s="117" customFormat="1" x14ac:dyDescent="0.25">
      <c r="B90" s="118"/>
      <c r="E90" s="119"/>
      <c r="J90" s="120"/>
      <c r="N90" s="121"/>
      <c r="O90" s="121"/>
      <c r="P90" s="121"/>
      <c r="Q90" s="121"/>
      <c r="R90" s="121"/>
      <c r="S90" s="121"/>
      <c r="T90" s="121"/>
      <c r="U90" s="121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</row>
    <row r="91" spans="1:53" s="117" customFormat="1" x14ac:dyDescent="0.25">
      <c r="B91" s="118"/>
      <c r="E91" s="119"/>
      <c r="J91" s="120"/>
      <c r="N91" s="121"/>
      <c r="O91" s="121"/>
      <c r="P91" s="121"/>
      <c r="Q91" s="121"/>
      <c r="R91" s="121"/>
      <c r="S91" s="121"/>
      <c r="T91" s="121"/>
      <c r="U91" s="121"/>
      <c r="V91" s="324"/>
      <c r="W91" s="324"/>
      <c r="X91" s="324"/>
      <c r="Y91" s="324"/>
      <c r="Z91" s="324"/>
      <c r="AA91" s="324"/>
      <c r="AB91" s="324"/>
      <c r="AC91" s="324"/>
      <c r="AD91" s="324"/>
      <c r="AE91" s="324"/>
      <c r="AF91" s="324"/>
      <c r="AG91" s="324"/>
      <c r="AH91" s="324"/>
      <c r="AI91" s="324"/>
      <c r="AJ91" s="324"/>
      <c r="AK91" s="324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</row>
    <row r="92" spans="1:53" s="117" customFormat="1" x14ac:dyDescent="0.25">
      <c r="B92" s="118"/>
      <c r="E92" s="119"/>
      <c r="J92" s="120"/>
      <c r="N92" s="121"/>
      <c r="O92" s="121"/>
      <c r="P92" s="121"/>
      <c r="Q92" s="121"/>
      <c r="R92" s="121"/>
      <c r="S92" s="121"/>
      <c r="T92" s="121"/>
      <c r="U92" s="121"/>
      <c r="V92" s="324"/>
      <c r="W92" s="324"/>
      <c r="X92" s="324"/>
      <c r="Y92" s="324"/>
      <c r="Z92" s="324"/>
      <c r="AA92" s="324"/>
      <c r="AB92" s="324"/>
      <c r="AC92" s="324"/>
      <c r="AD92" s="324"/>
      <c r="AE92" s="324"/>
      <c r="AF92" s="324"/>
      <c r="AG92" s="324"/>
      <c r="AH92" s="324"/>
      <c r="AI92" s="324"/>
      <c r="AJ92" s="324"/>
      <c r="AK92" s="324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</row>
    <row r="93" spans="1:53" s="117" customFormat="1" x14ac:dyDescent="0.25">
      <c r="B93" s="118"/>
      <c r="E93" s="119"/>
      <c r="J93" s="120"/>
      <c r="N93" s="121"/>
      <c r="O93" s="121"/>
      <c r="P93" s="121"/>
      <c r="Q93" s="121"/>
      <c r="R93" s="121"/>
      <c r="S93" s="121"/>
      <c r="T93" s="121"/>
      <c r="U93" s="121"/>
      <c r="V93" s="324"/>
      <c r="W93" s="324"/>
      <c r="X93" s="324"/>
      <c r="Y93" s="324"/>
      <c r="Z93" s="324"/>
      <c r="AA93" s="324"/>
      <c r="AB93" s="324"/>
      <c r="AC93" s="324"/>
      <c r="AD93" s="324"/>
      <c r="AE93" s="324"/>
      <c r="AF93" s="324"/>
      <c r="AG93" s="324"/>
      <c r="AH93" s="324"/>
      <c r="AI93" s="324"/>
      <c r="AJ93" s="324"/>
      <c r="AK93" s="324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</row>
    <row r="94" spans="1:53" s="117" customFormat="1" x14ac:dyDescent="0.25">
      <c r="B94" s="118"/>
      <c r="E94" s="119"/>
      <c r="J94" s="120"/>
      <c r="N94" s="121"/>
      <c r="O94" s="121"/>
      <c r="P94" s="121"/>
      <c r="Q94" s="121"/>
      <c r="R94" s="121"/>
      <c r="S94" s="121"/>
      <c r="T94" s="121"/>
      <c r="U94" s="121"/>
      <c r="V94" s="324"/>
      <c r="W94" s="324"/>
      <c r="X94" s="324"/>
      <c r="Y94" s="324"/>
      <c r="Z94" s="324"/>
      <c r="AA94" s="324"/>
      <c r="AB94" s="324"/>
      <c r="AC94" s="324"/>
      <c r="AD94" s="324"/>
      <c r="AE94" s="324"/>
      <c r="AF94" s="324"/>
      <c r="AG94" s="324"/>
      <c r="AH94" s="324"/>
      <c r="AI94" s="324"/>
      <c r="AJ94" s="324"/>
      <c r="AK94" s="324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</row>
    <row r="95" spans="1:53" s="117" customFormat="1" x14ac:dyDescent="0.25">
      <c r="B95" s="118"/>
      <c r="E95" s="119"/>
      <c r="J95" s="120"/>
      <c r="N95" s="121"/>
      <c r="O95" s="121"/>
      <c r="P95" s="121"/>
      <c r="Q95" s="121"/>
      <c r="R95" s="121"/>
      <c r="S95" s="121"/>
      <c r="T95" s="121"/>
      <c r="U95" s="121"/>
      <c r="V95" s="324"/>
      <c r="W95" s="324"/>
      <c r="X95" s="324"/>
      <c r="Y95" s="324"/>
      <c r="Z95" s="324"/>
      <c r="AA95" s="324"/>
      <c r="AB95" s="324"/>
      <c r="AC95" s="324"/>
      <c r="AD95" s="324"/>
      <c r="AE95" s="324"/>
      <c r="AF95" s="324"/>
      <c r="AG95" s="324"/>
      <c r="AH95" s="324"/>
      <c r="AI95" s="324"/>
      <c r="AJ95" s="324"/>
      <c r="AK95" s="324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</row>
    <row r="96" spans="1:53" s="117" customFormat="1" x14ac:dyDescent="0.25">
      <c r="B96" s="118"/>
      <c r="E96" s="119"/>
      <c r="J96" s="120"/>
      <c r="N96" s="121"/>
      <c r="O96" s="121"/>
      <c r="P96" s="121"/>
      <c r="Q96" s="121"/>
      <c r="R96" s="121"/>
      <c r="S96" s="121"/>
      <c r="T96" s="121"/>
      <c r="U96" s="121"/>
      <c r="V96" s="324"/>
      <c r="W96" s="324"/>
      <c r="X96" s="324"/>
      <c r="Y96" s="324"/>
      <c r="Z96" s="324"/>
      <c r="AA96" s="324"/>
      <c r="AB96" s="324"/>
      <c r="AC96" s="324"/>
      <c r="AD96" s="324"/>
      <c r="AE96" s="324"/>
      <c r="AF96" s="324"/>
      <c r="AG96" s="324"/>
      <c r="AH96" s="324"/>
      <c r="AI96" s="324"/>
      <c r="AJ96" s="324"/>
      <c r="AK96" s="324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</row>
    <row r="97" spans="2:53" s="117" customFormat="1" x14ac:dyDescent="0.25">
      <c r="B97" s="118"/>
      <c r="E97" s="119"/>
      <c r="J97" s="120"/>
      <c r="N97" s="121"/>
      <c r="O97" s="121"/>
      <c r="P97" s="121"/>
      <c r="Q97" s="121"/>
      <c r="R97" s="121"/>
      <c r="S97" s="121"/>
      <c r="T97" s="121"/>
      <c r="U97" s="121"/>
      <c r="V97" s="324"/>
      <c r="W97" s="324"/>
      <c r="X97" s="324"/>
      <c r="Y97" s="324"/>
      <c r="Z97" s="324"/>
      <c r="AA97" s="324"/>
      <c r="AB97" s="324"/>
      <c r="AC97" s="324"/>
      <c r="AD97" s="324"/>
      <c r="AE97" s="324"/>
      <c r="AF97" s="324"/>
      <c r="AG97" s="324"/>
      <c r="AH97" s="324"/>
      <c r="AI97" s="324"/>
      <c r="AJ97" s="324"/>
      <c r="AK97" s="324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</row>
    <row r="98" spans="2:53" s="117" customFormat="1" x14ac:dyDescent="0.25">
      <c r="B98" s="118"/>
      <c r="E98" s="119"/>
      <c r="J98" s="120"/>
      <c r="N98" s="121"/>
      <c r="O98" s="121"/>
      <c r="P98" s="121"/>
      <c r="Q98" s="121"/>
      <c r="R98" s="121"/>
      <c r="S98" s="121"/>
      <c r="T98" s="121"/>
      <c r="U98" s="121"/>
      <c r="V98" s="324"/>
      <c r="W98" s="324"/>
      <c r="X98" s="324"/>
      <c r="Y98" s="324"/>
      <c r="Z98" s="324"/>
      <c r="AA98" s="324"/>
      <c r="AB98" s="324"/>
      <c r="AC98" s="324"/>
      <c r="AD98" s="324"/>
      <c r="AE98" s="324"/>
      <c r="AF98" s="324"/>
      <c r="AG98" s="324"/>
      <c r="AH98" s="324"/>
      <c r="AI98" s="324"/>
      <c r="AJ98" s="324"/>
      <c r="AK98" s="324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</row>
    <row r="99" spans="2:53" s="117" customFormat="1" x14ac:dyDescent="0.25">
      <c r="B99" s="118"/>
      <c r="E99" s="119"/>
      <c r="J99" s="120"/>
      <c r="N99" s="121"/>
      <c r="O99" s="121"/>
      <c r="P99" s="121"/>
      <c r="Q99" s="121"/>
      <c r="R99" s="121"/>
      <c r="S99" s="121"/>
      <c r="T99" s="121"/>
      <c r="U99" s="121"/>
      <c r="V99" s="324"/>
      <c r="W99" s="324"/>
      <c r="X99" s="324"/>
      <c r="Y99" s="324"/>
      <c r="Z99" s="324"/>
      <c r="AA99" s="324"/>
      <c r="AB99" s="324"/>
      <c r="AC99" s="324"/>
      <c r="AD99" s="324"/>
      <c r="AE99" s="324"/>
      <c r="AF99" s="324"/>
      <c r="AG99" s="324"/>
      <c r="AH99" s="324"/>
      <c r="AI99" s="324"/>
      <c r="AJ99" s="324"/>
      <c r="AK99" s="324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</row>
    <row r="100" spans="2:53" s="117" customFormat="1" x14ac:dyDescent="0.25">
      <c r="B100" s="118"/>
      <c r="E100" s="119"/>
      <c r="J100" s="120"/>
      <c r="N100" s="121"/>
      <c r="O100" s="121"/>
      <c r="P100" s="121"/>
      <c r="Q100" s="121"/>
      <c r="R100" s="121"/>
      <c r="S100" s="121"/>
      <c r="T100" s="121"/>
      <c r="U100" s="121"/>
      <c r="V100" s="324"/>
      <c r="W100" s="324"/>
      <c r="X100" s="324"/>
      <c r="Y100" s="324"/>
      <c r="Z100" s="324"/>
      <c r="AA100" s="324"/>
      <c r="AB100" s="324"/>
      <c r="AC100" s="324"/>
      <c r="AD100" s="324"/>
      <c r="AE100" s="324"/>
      <c r="AF100" s="324"/>
      <c r="AG100" s="324"/>
      <c r="AH100" s="324"/>
      <c r="AI100" s="324"/>
      <c r="AJ100" s="324"/>
      <c r="AK100" s="324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</row>
    <row r="101" spans="2:53" s="117" customFormat="1" x14ac:dyDescent="0.25">
      <c r="B101" s="118"/>
      <c r="E101" s="119"/>
      <c r="J101" s="120"/>
      <c r="N101" s="121"/>
      <c r="O101" s="121"/>
      <c r="P101" s="121"/>
      <c r="Q101" s="121"/>
      <c r="R101" s="121"/>
      <c r="S101" s="121"/>
      <c r="T101" s="121"/>
      <c r="U101" s="121"/>
      <c r="V101" s="324"/>
      <c r="W101" s="324"/>
      <c r="X101" s="324"/>
      <c r="Y101" s="324"/>
      <c r="Z101" s="324"/>
      <c r="AA101" s="324"/>
      <c r="AB101" s="324"/>
      <c r="AC101" s="324"/>
      <c r="AD101" s="324"/>
      <c r="AE101" s="324"/>
      <c r="AF101" s="324"/>
      <c r="AG101" s="324"/>
      <c r="AH101" s="324"/>
      <c r="AI101" s="324"/>
      <c r="AJ101" s="324"/>
      <c r="AK101" s="324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</row>
    <row r="102" spans="2:53" s="117" customFormat="1" x14ac:dyDescent="0.25">
      <c r="B102" s="118"/>
      <c r="E102" s="119"/>
      <c r="J102" s="120"/>
      <c r="N102" s="121"/>
      <c r="O102" s="121"/>
      <c r="P102" s="121"/>
      <c r="Q102" s="121"/>
      <c r="R102" s="121"/>
      <c r="S102" s="121"/>
      <c r="T102" s="121"/>
      <c r="U102" s="121"/>
      <c r="V102" s="324"/>
      <c r="W102" s="324"/>
      <c r="X102" s="324"/>
      <c r="Y102" s="324"/>
      <c r="Z102" s="324"/>
      <c r="AA102" s="324"/>
      <c r="AB102" s="324"/>
      <c r="AC102" s="324"/>
      <c r="AD102" s="324"/>
      <c r="AE102" s="324"/>
      <c r="AF102" s="324"/>
      <c r="AG102" s="324"/>
      <c r="AH102" s="324"/>
      <c r="AI102" s="324"/>
      <c r="AJ102" s="324"/>
      <c r="AK102" s="324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</row>
    <row r="103" spans="2:53" s="117" customFormat="1" x14ac:dyDescent="0.25">
      <c r="B103" s="118"/>
      <c r="E103" s="119"/>
      <c r="J103" s="120"/>
      <c r="N103" s="121"/>
      <c r="O103" s="121"/>
      <c r="P103" s="121"/>
      <c r="Q103" s="121"/>
      <c r="R103" s="121"/>
      <c r="S103" s="121"/>
      <c r="T103" s="121"/>
      <c r="U103" s="121"/>
      <c r="V103" s="324"/>
      <c r="W103" s="324"/>
      <c r="X103" s="324"/>
      <c r="Y103" s="324"/>
      <c r="Z103" s="324"/>
      <c r="AA103" s="324"/>
      <c r="AB103" s="324"/>
      <c r="AC103" s="324"/>
      <c r="AD103" s="324"/>
      <c r="AE103" s="324"/>
      <c r="AF103" s="324"/>
      <c r="AG103" s="324"/>
      <c r="AH103" s="324"/>
      <c r="AI103" s="324"/>
      <c r="AJ103" s="324"/>
      <c r="AK103" s="324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</row>
    <row r="104" spans="2:53" s="117" customFormat="1" x14ac:dyDescent="0.25">
      <c r="B104" s="118"/>
      <c r="E104" s="119"/>
      <c r="J104" s="120"/>
      <c r="N104" s="121"/>
      <c r="O104" s="121"/>
      <c r="P104" s="121"/>
      <c r="Q104" s="121"/>
      <c r="R104" s="121"/>
      <c r="S104" s="121"/>
      <c r="T104" s="121"/>
      <c r="U104" s="121"/>
      <c r="V104" s="324"/>
      <c r="W104" s="324"/>
      <c r="X104" s="324"/>
      <c r="Y104" s="324"/>
      <c r="Z104" s="324"/>
      <c r="AA104" s="324"/>
      <c r="AB104" s="324"/>
      <c r="AC104" s="324"/>
      <c r="AD104" s="324"/>
      <c r="AE104" s="324"/>
      <c r="AF104" s="324"/>
      <c r="AG104" s="324"/>
      <c r="AH104" s="324"/>
      <c r="AI104" s="324"/>
      <c r="AJ104" s="324"/>
      <c r="AK104" s="324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</row>
    <row r="105" spans="2:53" s="117" customFormat="1" x14ac:dyDescent="0.25">
      <c r="B105" s="118"/>
      <c r="E105" s="119"/>
      <c r="J105" s="120"/>
      <c r="N105" s="121"/>
      <c r="O105" s="121"/>
      <c r="P105" s="121"/>
      <c r="Q105" s="121"/>
      <c r="R105" s="121"/>
      <c r="S105" s="121"/>
      <c r="T105" s="121"/>
      <c r="U105" s="121"/>
      <c r="V105" s="324"/>
      <c r="W105" s="324"/>
      <c r="X105" s="324"/>
      <c r="Y105" s="324"/>
      <c r="Z105" s="324"/>
      <c r="AA105" s="324"/>
      <c r="AB105" s="324"/>
      <c r="AC105" s="324"/>
      <c r="AD105" s="324"/>
      <c r="AE105" s="324"/>
      <c r="AF105" s="324"/>
      <c r="AG105" s="324"/>
      <c r="AH105" s="324"/>
      <c r="AI105" s="324"/>
      <c r="AJ105" s="324"/>
      <c r="AK105" s="324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</row>
    <row r="106" spans="2:53" s="117" customFormat="1" x14ac:dyDescent="0.25">
      <c r="B106" s="118"/>
      <c r="E106" s="119"/>
      <c r="J106" s="120"/>
      <c r="N106" s="121"/>
      <c r="O106" s="121"/>
      <c r="P106" s="121"/>
      <c r="Q106" s="121"/>
      <c r="R106" s="121"/>
      <c r="S106" s="121"/>
      <c r="T106" s="121"/>
      <c r="U106" s="121"/>
      <c r="V106" s="324"/>
      <c r="W106" s="324"/>
      <c r="X106" s="324"/>
      <c r="Y106" s="324"/>
      <c r="Z106" s="324"/>
      <c r="AA106" s="324"/>
      <c r="AB106" s="324"/>
      <c r="AC106" s="324"/>
      <c r="AD106" s="324"/>
      <c r="AE106" s="324"/>
      <c r="AF106" s="324"/>
      <c r="AG106" s="324"/>
      <c r="AH106" s="324"/>
      <c r="AI106" s="324"/>
      <c r="AJ106" s="324"/>
      <c r="AK106" s="324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</row>
    <row r="107" spans="2:53" s="117" customFormat="1" x14ac:dyDescent="0.25">
      <c r="B107" s="118"/>
      <c r="E107" s="119"/>
      <c r="J107" s="120"/>
      <c r="N107" s="121"/>
      <c r="O107" s="121"/>
      <c r="P107" s="121"/>
      <c r="Q107" s="121"/>
      <c r="R107" s="121"/>
      <c r="S107" s="121"/>
      <c r="T107" s="121"/>
      <c r="U107" s="121"/>
      <c r="V107" s="324"/>
      <c r="W107" s="324"/>
      <c r="X107" s="324"/>
      <c r="Y107" s="324"/>
      <c r="Z107" s="324"/>
      <c r="AA107" s="324"/>
      <c r="AB107" s="324"/>
      <c r="AC107" s="324"/>
      <c r="AD107" s="324"/>
      <c r="AE107" s="324"/>
      <c r="AF107" s="324"/>
      <c r="AG107" s="324"/>
      <c r="AH107" s="324"/>
      <c r="AI107" s="324"/>
      <c r="AJ107" s="324"/>
      <c r="AK107" s="324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</row>
    <row r="108" spans="2:53" s="117" customFormat="1" x14ac:dyDescent="0.25">
      <c r="B108" s="118"/>
      <c r="E108" s="119"/>
      <c r="J108" s="120"/>
      <c r="N108" s="121"/>
      <c r="O108" s="121"/>
      <c r="P108" s="121"/>
      <c r="Q108" s="121"/>
      <c r="R108" s="121"/>
      <c r="S108" s="121"/>
      <c r="T108" s="121"/>
      <c r="U108" s="121"/>
      <c r="V108" s="324"/>
      <c r="W108" s="324"/>
      <c r="X108" s="324"/>
      <c r="Y108" s="324"/>
      <c r="Z108" s="324"/>
      <c r="AA108" s="324"/>
      <c r="AB108" s="324"/>
      <c r="AC108" s="324"/>
      <c r="AD108" s="324"/>
      <c r="AE108" s="324"/>
      <c r="AF108" s="324"/>
      <c r="AG108" s="324"/>
      <c r="AH108" s="324"/>
      <c r="AI108" s="324"/>
      <c r="AJ108" s="324"/>
      <c r="AK108" s="324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</row>
    <row r="109" spans="2:53" s="117" customFormat="1" x14ac:dyDescent="0.25">
      <c r="B109" s="118"/>
      <c r="E109" s="119"/>
      <c r="J109" s="120"/>
      <c r="N109" s="121"/>
      <c r="O109" s="121"/>
      <c r="P109" s="121"/>
      <c r="Q109" s="121"/>
      <c r="R109" s="121"/>
      <c r="S109" s="121"/>
      <c r="T109" s="121"/>
      <c r="U109" s="121"/>
      <c r="V109" s="324"/>
      <c r="W109" s="324"/>
      <c r="X109" s="324"/>
      <c r="Y109" s="324"/>
      <c r="Z109" s="324"/>
      <c r="AA109" s="324"/>
      <c r="AB109" s="324"/>
      <c r="AC109" s="324"/>
      <c r="AD109" s="324"/>
      <c r="AE109" s="324"/>
      <c r="AF109" s="324"/>
      <c r="AG109" s="324"/>
      <c r="AH109" s="324"/>
      <c r="AI109" s="324"/>
      <c r="AJ109" s="324"/>
      <c r="AK109" s="324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</row>
    <row r="110" spans="2:53" s="117" customFormat="1" x14ac:dyDescent="0.25">
      <c r="B110" s="118"/>
      <c r="E110" s="119"/>
      <c r="J110" s="120"/>
      <c r="N110" s="121"/>
      <c r="O110" s="121"/>
      <c r="P110" s="121"/>
      <c r="Q110" s="121"/>
      <c r="R110" s="121"/>
      <c r="S110" s="121"/>
      <c r="T110" s="121"/>
      <c r="U110" s="121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24"/>
      <c r="AJ110" s="324"/>
      <c r="AK110" s="324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</row>
    <row r="111" spans="2:53" s="117" customFormat="1" x14ac:dyDescent="0.25">
      <c r="B111" s="118"/>
      <c r="E111" s="119"/>
      <c r="J111" s="120"/>
      <c r="N111" s="121"/>
      <c r="O111" s="121"/>
      <c r="P111" s="121"/>
      <c r="Q111" s="121"/>
      <c r="R111" s="121"/>
      <c r="S111" s="121"/>
      <c r="T111" s="121"/>
      <c r="U111" s="121"/>
      <c r="V111" s="324"/>
      <c r="W111" s="324"/>
      <c r="X111" s="324"/>
      <c r="Y111" s="324"/>
      <c r="Z111" s="324"/>
      <c r="AA111" s="324"/>
      <c r="AB111" s="324"/>
      <c r="AC111" s="324"/>
      <c r="AD111" s="324"/>
      <c r="AE111" s="324"/>
      <c r="AF111" s="324"/>
      <c r="AG111" s="324"/>
      <c r="AH111" s="324"/>
      <c r="AI111" s="324"/>
      <c r="AJ111" s="324"/>
      <c r="AK111" s="324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</row>
    <row r="112" spans="2:53" s="117" customFormat="1" x14ac:dyDescent="0.25">
      <c r="B112" s="118"/>
      <c r="E112" s="119"/>
      <c r="J112" s="120"/>
      <c r="N112" s="121"/>
      <c r="O112" s="121"/>
      <c r="P112" s="121"/>
      <c r="Q112" s="121"/>
      <c r="R112" s="121"/>
      <c r="S112" s="121"/>
      <c r="T112" s="121"/>
      <c r="U112" s="121"/>
      <c r="V112" s="324"/>
      <c r="W112" s="324"/>
      <c r="X112" s="324"/>
      <c r="Y112" s="324"/>
      <c r="Z112" s="324"/>
      <c r="AA112" s="324"/>
      <c r="AB112" s="324"/>
      <c r="AC112" s="324"/>
      <c r="AD112" s="324"/>
      <c r="AE112" s="324"/>
      <c r="AF112" s="324"/>
      <c r="AG112" s="324"/>
      <c r="AH112" s="324"/>
      <c r="AI112" s="324"/>
      <c r="AJ112" s="324"/>
      <c r="AK112" s="324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</row>
    <row r="113" spans="2:53" s="117" customFormat="1" x14ac:dyDescent="0.25">
      <c r="B113" s="118"/>
      <c r="E113" s="119"/>
      <c r="J113" s="120"/>
      <c r="N113" s="121"/>
      <c r="O113" s="121"/>
      <c r="P113" s="121"/>
      <c r="Q113" s="121"/>
      <c r="R113" s="121"/>
      <c r="S113" s="121"/>
      <c r="T113" s="121"/>
      <c r="U113" s="121"/>
      <c r="V113" s="324"/>
      <c r="W113" s="324"/>
      <c r="X113" s="324"/>
      <c r="Y113" s="324"/>
      <c r="Z113" s="324"/>
      <c r="AA113" s="324"/>
      <c r="AB113" s="324"/>
      <c r="AC113" s="324"/>
      <c r="AD113" s="324"/>
      <c r="AE113" s="324"/>
      <c r="AF113" s="324"/>
      <c r="AG113" s="324"/>
      <c r="AH113" s="324"/>
      <c r="AI113" s="324"/>
      <c r="AJ113" s="324"/>
      <c r="AK113" s="324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</row>
    <row r="114" spans="2:53" s="117" customFormat="1" x14ac:dyDescent="0.25">
      <c r="B114" s="118"/>
      <c r="E114" s="119"/>
      <c r="J114" s="120"/>
      <c r="N114" s="121"/>
      <c r="O114" s="121"/>
      <c r="P114" s="121"/>
      <c r="Q114" s="121"/>
      <c r="R114" s="121"/>
      <c r="S114" s="121"/>
      <c r="T114" s="121"/>
      <c r="U114" s="121"/>
      <c r="V114" s="324"/>
      <c r="W114" s="324"/>
      <c r="X114" s="324"/>
      <c r="Y114" s="324"/>
      <c r="Z114" s="324"/>
      <c r="AA114" s="324"/>
      <c r="AB114" s="324"/>
      <c r="AC114" s="324"/>
      <c r="AD114" s="324"/>
      <c r="AE114" s="324"/>
      <c r="AF114" s="324"/>
      <c r="AG114" s="324"/>
      <c r="AH114" s="324"/>
      <c r="AI114" s="324"/>
      <c r="AJ114" s="324"/>
      <c r="AK114" s="324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</row>
    <row r="115" spans="2:53" s="117" customFormat="1" x14ac:dyDescent="0.25">
      <c r="B115" s="118"/>
      <c r="E115" s="119"/>
      <c r="J115" s="120"/>
      <c r="N115" s="121"/>
      <c r="O115" s="121"/>
      <c r="P115" s="121"/>
      <c r="Q115" s="121"/>
      <c r="R115" s="121"/>
      <c r="S115" s="121"/>
      <c r="T115" s="121"/>
      <c r="U115" s="121"/>
      <c r="V115" s="324"/>
      <c r="W115" s="324"/>
      <c r="X115" s="324"/>
      <c r="Y115" s="324"/>
      <c r="Z115" s="324"/>
      <c r="AA115" s="324"/>
      <c r="AB115" s="324"/>
      <c r="AC115" s="324"/>
      <c r="AD115" s="324"/>
      <c r="AE115" s="324"/>
      <c r="AF115" s="324"/>
      <c r="AG115" s="324"/>
      <c r="AH115" s="324"/>
      <c r="AI115" s="324"/>
      <c r="AJ115" s="324"/>
      <c r="AK115" s="324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</row>
    <row r="116" spans="2:53" s="117" customFormat="1" x14ac:dyDescent="0.25">
      <c r="B116" s="118"/>
      <c r="E116" s="119"/>
      <c r="J116" s="120"/>
      <c r="N116" s="121"/>
      <c r="O116" s="121"/>
      <c r="P116" s="121"/>
      <c r="Q116" s="121"/>
      <c r="R116" s="121"/>
      <c r="S116" s="121"/>
      <c r="T116" s="121"/>
      <c r="U116" s="121"/>
      <c r="V116" s="324"/>
      <c r="W116" s="324"/>
      <c r="X116" s="324"/>
      <c r="Y116" s="324"/>
      <c r="Z116" s="324"/>
      <c r="AA116" s="324"/>
      <c r="AB116" s="324"/>
      <c r="AC116" s="324"/>
      <c r="AD116" s="324"/>
      <c r="AE116" s="324"/>
      <c r="AF116" s="324"/>
      <c r="AG116" s="324"/>
      <c r="AH116" s="324"/>
      <c r="AI116" s="324"/>
      <c r="AJ116" s="324"/>
      <c r="AK116" s="324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</row>
    <row r="117" spans="2:53" s="117" customFormat="1" x14ac:dyDescent="0.25">
      <c r="B117" s="118"/>
      <c r="E117" s="119"/>
      <c r="J117" s="120"/>
      <c r="N117" s="121"/>
      <c r="O117" s="121"/>
      <c r="P117" s="121"/>
      <c r="Q117" s="121"/>
      <c r="R117" s="121"/>
      <c r="S117" s="121"/>
      <c r="T117" s="121"/>
      <c r="U117" s="121"/>
      <c r="V117" s="324"/>
      <c r="W117" s="324"/>
      <c r="X117" s="324"/>
      <c r="Y117" s="324"/>
      <c r="Z117" s="324"/>
      <c r="AA117" s="324"/>
      <c r="AB117" s="324"/>
      <c r="AC117" s="324"/>
      <c r="AD117" s="324"/>
      <c r="AE117" s="324"/>
      <c r="AF117" s="324"/>
      <c r="AG117" s="324"/>
      <c r="AH117" s="324"/>
      <c r="AI117" s="324"/>
      <c r="AJ117" s="324"/>
      <c r="AK117" s="324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</row>
    <row r="118" spans="2:53" s="117" customFormat="1" x14ac:dyDescent="0.25">
      <c r="B118" s="118"/>
      <c r="E118" s="119"/>
      <c r="J118" s="120"/>
      <c r="N118" s="121"/>
      <c r="O118" s="121"/>
      <c r="P118" s="121"/>
      <c r="Q118" s="121"/>
      <c r="R118" s="121"/>
      <c r="S118" s="121"/>
      <c r="T118" s="121"/>
      <c r="U118" s="121"/>
      <c r="V118" s="324"/>
      <c r="W118" s="324"/>
      <c r="X118" s="324"/>
      <c r="Y118" s="324"/>
      <c r="Z118" s="324"/>
      <c r="AA118" s="324"/>
      <c r="AB118" s="324"/>
      <c r="AC118" s="324"/>
      <c r="AD118" s="324"/>
      <c r="AE118" s="324"/>
      <c r="AF118" s="324"/>
      <c r="AG118" s="324"/>
      <c r="AH118" s="324"/>
      <c r="AI118" s="324"/>
      <c r="AJ118" s="324"/>
      <c r="AK118" s="324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</row>
    <row r="119" spans="2:53" s="117" customFormat="1" x14ac:dyDescent="0.25">
      <c r="B119" s="118"/>
      <c r="E119" s="119"/>
      <c r="J119" s="120"/>
      <c r="N119" s="121"/>
      <c r="O119" s="121"/>
      <c r="P119" s="121"/>
      <c r="Q119" s="121"/>
      <c r="R119" s="121"/>
      <c r="S119" s="121"/>
      <c r="T119" s="121"/>
      <c r="U119" s="121"/>
      <c r="V119" s="324"/>
      <c r="W119" s="324"/>
      <c r="X119" s="324"/>
      <c r="Y119" s="324"/>
      <c r="Z119" s="324"/>
      <c r="AA119" s="324"/>
      <c r="AB119" s="324"/>
      <c r="AC119" s="324"/>
      <c r="AD119" s="324"/>
      <c r="AE119" s="324"/>
      <c r="AF119" s="324"/>
      <c r="AG119" s="324"/>
      <c r="AH119" s="324"/>
      <c r="AI119" s="324"/>
      <c r="AJ119" s="324"/>
      <c r="AK119" s="324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</row>
    <row r="120" spans="2:53" s="117" customFormat="1" x14ac:dyDescent="0.25">
      <c r="B120" s="118"/>
      <c r="E120" s="119"/>
      <c r="J120" s="120"/>
      <c r="N120" s="121"/>
      <c r="O120" s="121"/>
      <c r="P120" s="121"/>
      <c r="Q120" s="121"/>
      <c r="R120" s="121"/>
      <c r="S120" s="121"/>
      <c r="T120" s="121"/>
      <c r="U120" s="121"/>
      <c r="V120" s="324"/>
      <c r="W120" s="324"/>
      <c r="X120" s="324"/>
      <c r="Y120" s="324"/>
      <c r="Z120" s="324"/>
      <c r="AA120" s="324"/>
      <c r="AB120" s="324"/>
      <c r="AC120" s="324"/>
      <c r="AD120" s="324"/>
      <c r="AE120" s="324"/>
      <c r="AF120" s="324"/>
      <c r="AG120" s="324"/>
      <c r="AH120" s="324"/>
      <c r="AI120" s="324"/>
      <c r="AJ120" s="324"/>
      <c r="AK120" s="324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</row>
    <row r="121" spans="2:53" s="117" customFormat="1" x14ac:dyDescent="0.25">
      <c r="B121" s="118"/>
      <c r="E121" s="119"/>
      <c r="J121" s="120"/>
      <c r="N121" s="121"/>
      <c r="O121" s="121"/>
      <c r="P121" s="121"/>
      <c r="Q121" s="121"/>
      <c r="R121" s="121"/>
      <c r="S121" s="121"/>
      <c r="T121" s="121"/>
      <c r="U121" s="121"/>
      <c r="V121" s="324"/>
      <c r="W121" s="324"/>
      <c r="X121" s="324"/>
      <c r="Y121" s="324"/>
      <c r="Z121" s="324"/>
      <c r="AA121" s="324"/>
      <c r="AB121" s="324"/>
      <c r="AC121" s="324"/>
      <c r="AD121" s="324"/>
      <c r="AE121" s="324"/>
      <c r="AF121" s="324"/>
      <c r="AG121" s="324"/>
      <c r="AH121" s="324"/>
      <c r="AI121" s="324"/>
      <c r="AJ121" s="324"/>
      <c r="AK121" s="324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</row>
    <row r="122" spans="2:53" s="117" customFormat="1" x14ac:dyDescent="0.25">
      <c r="B122" s="118"/>
      <c r="E122" s="119"/>
      <c r="J122" s="120"/>
      <c r="N122" s="121"/>
      <c r="O122" s="121"/>
      <c r="P122" s="121"/>
      <c r="Q122" s="121"/>
      <c r="R122" s="121"/>
      <c r="S122" s="121"/>
      <c r="T122" s="121"/>
      <c r="U122" s="121"/>
      <c r="V122" s="324"/>
      <c r="W122" s="324"/>
      <c r="X122" s="324"/>
      <c r="Y122" s="324"/>
      <c r="Z122" s="324"/>
      <c r="AA122" s="324"/>
      <c r="AB122" s="324"/>
      <c r="AC122" s="324"/>
      <c r="AD122" s="324"/>
      <c r="AE122" s="324"/>
      <c r="AF122" s="324"/>
      <c r="AG122" s="324"/>
      <c r="AH122" s="324"/>
      <c r="AI122" s="324"/>
      <c r="AJ122" s="324"/>
      <c r="AK122" s="324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</row>
    <row r="123" spans="2:53" s="117" customFormat="1" x14ac:dyDescent="0.25">
      <c r="B123" s="118"/>
      <c r="E123" s="119"/>
      <c r="J123" s="120"/>
      <c r="N123" s="121"/>
      <c r="O123" s="121"/>
      <c r="P123" s="121"/>
      <c r="Q123" s="121"/>
      <c r="R123" s="121"/>
      <c r="S123" s="121"/>
      <c r="T123" s="121"/>
      <c r="U123" s="121"/>
      <c r="V123" s="324"/>
      <c r="W123" s="324"/>
      <c r="X123" s="324"/>
      <c r="Y123" s="324"/>
      <c r="Z123" s="324"/>
      <c r="AA123" s="324"/>
      <c r="AB123" s="324"/>
      <c r="AC123" s="324"/>
      <c r="AD123" s="324"/>
      <c r="AE123" s="324"/>
      <c r="AF123" s="324"/>
      <c r="AG123" s="324"/>
      <c r="AH123" s="324"/>
      <c r="AI123" s="324"/>
      <c r="AJ123" s="324"/>
      <c r="AK123" s="324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</row>
    <row r="124" spans="2:53" s="117" customFormat="1" x14ac:dyDescent="0.25">
      <c r="B124" s="118"/>
      <c r="E124" s="119"/>
      <c r="J124" s="120"/>
      <c r="N124" s="121"/>
      <c r="O124" s="121"/>
      <c r="P124" s="121"/>
      <c r="Q124" s="121"/>
      <c r="R124" s="121"/>
      <c r="S124" s="121"/>
      <c r="T124" s="121"/>
      <c r="U124" s="121"/>
      <c r="V124" s="324"/>
      <c r="W124" s="324"/>
      <c r="X124" s="324"/>
      <c r="Y124" s="324"/>
      <c r="Z124" s="324"/>
      <c r="AA124" s="324"/>
      <c r="AB124" s="324"/>
      <c r="AC124" s="324"/>
      <c r="AD124" s="324"/>
      <c r="AE124" s="324"/>
      <c r="AF124" s="324"/>
      <c r="AG124" s="324"/>
      <c r="AH124" s="324"/>
      <c r="AI124" s="324"/>
      <c r="AJ124" s="324"/>
      <c r="AK124" s="324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</row>
    <row r="125" spans="2:53" s="117" customFormat="1" x14ac:dyDescent="0.25">
      <c r="B125" s="118"/>
      <c r="E125" s="119"/>
      <c r="J125" s="120"/>
      <c r="N125" s="121"/>
      <c r="O125" s="121"/>
      <c r="P125" s="121"/>
      <c r="Q125" s="121"/>
      <c r="R125" s="121"/>
      <c r="S125" s="121"/>
      <c r="T125" s="121"/>
      <c r="U125" s="121"/>
      <c r="V125" s="324"/>
      <c r="W125" s="324"/>
      <c r="X125" s="324"/>
      <c r="Y125" s="324"/>
      <c r="Z125" s="324"/>
      <c r="AA125" s="324"/>
      <c r="AB125" s="324"/>
      <c r="AC125" s="324"/>
      <c r="AD125" s="324"/>
      <c r="AE125" s="324"/>
      <c r="AF125" s="324"/>
      <c r="AG125" s="324"/>
      <c r="AH125" s="324"/>
      <c r="AI125" s="324"/>
      <c r="AJ125" s="324"/>
      <c r="AK125" s="324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</row>
    <row r="126" spans="2:53" s="117" customFormat="1" x14ac:dyDescent="0.25">
      <c r="B126" s="118"/>
      <c r="E126" s="119"/>
      <c r="J126" s="120"/>
      <c r="N126" s="121"/>
      <c r="O126" s="121"/>
      <c r="P126" s="121"/>
      <c r="Q126" s="121"/>
      <c r="R126" s="121"/>
      <c r="S126" s="121"/>
      <c r="T126" s="121"/>
      <c r="U126" s="121"/>
      <c r="V126" s="324"/>
      <c r="W126" s="324"/>
      <c r="X126" s="324"/>
      <c r="Y126" s="324"/>
      <c r="Z126" s="324"/>
      <c r="AA126" s="324"/>
      <c r="AB126" s="324"/>
      <c r="AC126" s="324"/>
      <c r="AD126" s="324"/>
      <c r="AE126" s="324"/>
      <c r="AF126" s="324"/>
      <c r="AG126" s="324"/>
      <c r="AH126" s="324"/>
      <c r="AI126" s="324"/>
      <c r="AJ126" s="324"/>
      <c r="AK126" s="324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</row>
    <row r="127" spans="2:53" s="117" customFormat="1" x14ac:dyDescent="0.25">
      <c r="B127" s="118"/>
      <c r="E127" s="119"/>
      <c r="J127" s="120"/>
      <c r="N127" s="121"/>
      <c r="O127" s="121"/>
      <c r="P127" s="121"/>
      <c r="Q127" s="121"/>
      <c r="R127" s="121"/>
      <c r="S127" s="121"/>
      <c r="T127" s="121"/>
      <c r="U127" s="121"/>
      <c r="V127" s="324"/>
      <c r="W127" s="324"/>
      <c r="X127" s="324"/>
      <c r="Y127" s="324"/>
      <c r="Z127" s="324"/>
      <c r="AA127" s="324"/>
      <c r="AB127" s="324"/>
      <c r="AC127" s="324"/>
      <c r="AD127" s="324"/>
      <c r="AE127" s="324"/>
      <c r="AF127" s="324"/>
      <c r="AG127" s="324"/>
      <c r="AH127" s="324"/>
      <c r="AI127" s="324"/>
      <c r="AJ127" s="324"/>
      <c r="AK127" s="324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</row>
    <row r="128" spans="2:53" s="117" customFormat="1" x14ac:dyDescent="0.25">
      <c r="B128" s="118"/>
      <c r="E128" s="119"/>
      <c r="J128" s="120"/>
      <c r="N128" s="121"/>
      <c r="O128" s="121"/>
      <c r="P128" s="121"/>
      <c r="Q128" s="121"/>
      <c r="R128" s="121"/>
      <c r="S128" s="121"/>
      <c r="T128" s="121"/>
      <c r="U128" s="121"/>
      <c r="V128" s="324"/>
      <c r="W128" s="324"/>
      <c r="X128" s="324"/>
      <c r="Y128" s="324"/>
      <c r="Z128" s="324"/>
      <c r="AA128" s="324"/>
      <c r="AB128" s="324"/>
      <c r="AC128" s="324"/>
      <c r="AD128" s="324"/>
      <c r="AE128" s="324"/>
      <c r="AF128" s="324"/>
      <c r="AG128" s="324"/>
      <c r="AH128" s="324"/>
      <c r="AI128" s="324"/>
      <c r="AJ128" s="324"/>
      <c r="AK128" s="324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</row>
    <row r="129" spans="2:53" s="117" customFormat="1" x14ac:dyDescent="0.25">
      <c r="B129" s="118"/>
      <c r="E129" s="119"/>
      <c r="J129" s="120"/>
      <c r="N129" s="121"/>
      <c r="O129" s="121"/>
      <c r="P129" s="121"/>
      <c r="Q129" s="121"/>
      <c r="R129" s="121"/>
      <c r="S129" s="121"/>
      <c r="T129" s="121"/>
      <c r="U129" s="121"/>
      <c r="V129" s="324"/>
      <c r="W129" s="324"/>
      <c r="X129" s="324"/>
      <c r="Y129" s="324"/>
      <c r="Z129" s="324"/>
      <c r="AA129" s="324"/>
      <c r="AB129" s="324"/>
      <c r="AC129" s="324"/>
      <c r="AD129" s="324"/>
      <c r="AE129" s="324"/>
      <c r="AF129" s="324"/>
      <c r="AG129" s="324"/>
      <c r="AH129" s="324"/>
      <c r="AI129" s="324"/>
      <c r="AJ129" s="324"/>
      <c r="AK129" s="324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</row>
    <row r="130" spans="2:53" s="117" customFormat="1" x14ac:dyDescent="0.25">
      <c r="B130" s="118"/>
      <c r="E130" s="119"/>
      <c r="J130" s="120"/>
      <c r="N130" s="121"/>
      <c r="O130" s="121"/>
      <c r="P130" s="121"/>
      <c r="Q130" s="121"/>
      <c r="R130" s="121"/>
      <c r="S130" s="121"/>
      <c r="T130" s="121"/>
      <c r="U130" s="121"/>
      <c r="V130" s="324"/>
      <c r="W130" s="324"/>
      <c r="X130" s="324"/>
      <c r="Y130" s="324"/>
      <c r="Z130" s="324"/>
      <c r="AA130" s="324"/>
      <c r="AB130" s="324"/>
      <c r="AC130" s="324"/>
      <c r="AD130" s="324"/>
      <c r="AE130" s="324"/>
      <c r="AF130" s="324"/>
      <c r="AG130" s="324"/>
      <c r="AH130" s="324"/>
      <c r="AI130" s="324"/>
      <c r="AJ130" s="324"/>
      <c r="AK130" s="324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</row>
    <row r="131" spans="2:53" s="117" customFormat="1" x14ac:dyDescent="0.25">
      <c r="B131" s="118"/>
      <c r="E131" s="119"/>
      <c r="J131" s="120"/>
      <c r="N131" s="121"/>
      <c r="O131" s="121"/>
      <c r="P131" s="121"/>
      <c r="Q131" s="121"/>
      <c r="R131" s="121"/>
      <c r="S131" s="121"/>
      <c r="T131" s="121"/>
      <c r="U131" s="121"/>
      <c r="V131" s="324"/>
      <c r="W131" s="324"/>
      <c r="X131" s="324"/>
      <c r="Y131" s="324"/>
      <c r="Z131" s="324"/>
      <c r="AA131" s="324"/>
      <c r="AB131" s="324"/>
      <c r="AC131" s="324"/>
      <c r="AD131" s="324"/>
      <c r="AE131" s="324"/>
      <c r="AF131" s="324"/>
      <c r="AG131" s="324"/>
      <c r="AH131" s="324"/>
      <c r="AI131" s="324"/>
      <c r="AJ131" s="324"/>
      <c r="AK131" s="324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</row>
    <row r="132" spans="2:53" s="117" customFormat="1" x14ac:dyDescent="0.25">
      <c r="B132" s="118"/>
      <c r="E132" s="119"/>
      <c r="J132" s="120"/>
      <c r="N132" s="121"/>
      <c r="O132" s="121"/>
      <c r="P132" s="121"/>
      <c r="Q132" s="121"/>
      <c r="R132" s="121"/>
      <c r="S132" s="121"/>
      <c r="T132" s="121"/>
      <c r="U132" s="121"/>
      <c r="V132" s="324"/>
      <c r="W132" s="324"/>
      <c r="X132" s="324"/>
      <c r="Y132" s="324"/>
      <c r="Z132" s="324"/>
      <c r="AA132" s="324"/>
      <c r="AB132" s="324"/>
      <c r="AC132" s="324"/>
      <c r="AD132" s="324"/>
      <c r="AE132" s="324"/>
      <c r="AF132" s="324"/>
      <c r="AG132" s="324"/>
      <c r="AH132" s="324"/>
      <c r="AI132" s="324"/>
      <c r="AJ132" s="324"/>
      <c r="AK132" s="324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</row>
    <row r="133" spans="2:53" s="117" customFormat="1" x14ac:dyDescent="0.25">
      <c r="B133" s="118"/>
      <c r="E133" s="119"/>
      <c r="J133" s="120"/>
      <c r="N133" s="121"/>
      <c r="O133" s="121"/>
      <c r="P133" s="121"/>
      <c r="Q133" s="121"/>
      <c r="R133" s="121"/>
      <c r="S133" s="121"/>
      <c r="T133" s="121"/>
      <c r="U133" s="121"/>
      <c r="V133" s="324"/>
      <c r="W133" s="324"/>
      <c r="X133" s="324"/>
      <c r="Y133" s="324"/>
      <c r="Z133" s="324"/>
      <c r="AA133" s="324"/>
      <c r="AB133" s="324"/>
      <c r="AC133" s="324"/>
      <c r="AD133" s="324"/>
      <c r="AE133" s="324"/>
      <c r="AF133" s="324"/>
      <c r="AG133" s="324"/>
      <c r="AH133" s="324"/>
      <c r="AI133" s="324"/>
      <c r="AJ133" s="324"/>
      <c r="AK133" s="324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</row>
    <row r="134" spans="2:53" s="117" customFormat="1" x14ac:dyDescent="0.25">
      <c r="B134" s="118"/>
      <c r="E134" s="119"/>
      <c r="J134" s="120"/>
      <c r="N134" s="121"/>
      <c r="O134" s="121"/>
      <c r="P134" s="121"/>
      <c r="Q134" s="121"/>
      <c r="R134" s="121"/>
      <c r="S134" s="121"/>
      <c r="T134" s="121"/>
      <c r="U134" s="121"/>
      <c r="V134" s="324"/>
      <c r="W134" s="324"/>
      <c r="X134" s="324"/>
      <c r="Y134" s="324"/>
      <c r="Z134" s="324"/>
      <c r="AA134" s="324"/>
      <c r="AB134" s="324"/>
      <c r="AC134" s="324"/>
      <c r="AD134" s="324"/>
      <c r="AE134" s="324"/>
      <c r="AF134" s="324"/>
      <c r="AG134" s="324"/>
      <c r="AH134" s="324"/>
      <c r="AI134" s="324"/>
      <c r="AJ134" s="324"/>
      <c r="AK134" s="324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</row>
    <row r="135" spans="2:53" s="117" customFormat="1" x14ac:dyDescent="0.25">
      <c r="B135" s="118"/>
      <c r="E135" s="119"/>
      <c r="J135" s="120"/>
      <c r="N135" s="121"/>
      <c r="O135" s="121"/>
      <c r="P135" s="121"/>
      <c r="Q135" s="121"/>
      <c r="R135" s="121"/>
      <c r="S135" s="121"/>
      <c r="T135" s="121"/>
      <c r="U135" s="121"/>
      <c r="V135" s="324"/>
      <c r="W135" s="324"/>
      <c r="X135" s="324"/>
      <c r="Y135" s="324"/>
      <c r="Z135" s="324"/>
      <c r="AA135" s="324"/>
      <c r="AB135" s="324"/>
      <c r="AC135" s="324"/>
      <c r="AD135" s="324"/>
      <c r="AE135" s="324"/>
      <c r="AF135" s="324"/>
      <c r="AG135" s="324"/>
      <c r="AH135" s="324"/>
      <c r="AI135" s="324"/>
      <c r="AJ135" s="324"/>
      <c r="AK135" s="324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</row>
    <row r="136" spans="2:53" s="117" customFormat="1" x14ac:dyDescent="0.25">
      <c r="B136" s="118"/>
      <c r="E136" s="119"/>
      <c r="J136" s="120"/>
      <c r="N136" s="121"/>
      <c r="O136" s="121"/>
      <c r="P136" s="121"/>
      <c r="Q136" s="121"/>
      <c r="R136" s="121"/>
      <c r="S136" s="121"/>
      <c r="T136" s="121"/>
      <c r="U136" s="121"/>
      <c r="V136" s="324"/>
      <c r="W136" s="324"/>
      <c r="X136" s="324"/>
      <c r="Y136" s="324"/>
      <c r="Z136" s="324"/>
      <c r="AA136" s="324"/>
      <c r="AB136" s="324"/>
      <c r="AC136" s="324"/>
      <c r="AD136" s="324"/>
      <c r="AE136" s="324"/>
      <c r="AF136" s="324"/>
      <c r="AG136" s="324"/>
      <c r="AH136" s="324"/>
      <c r="AI136" s="324"/>
      <c r="AJ136" s="324"/>
      <c r="AK136" s="324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</row>
    <row r="137" spans="2:53" s="117" customFormat="1" x14ac:dyDescent="0.25">
      <c r="B137" s="118"/>
      <c r="E137" s="119"/>
      <c r="J137" s="120"/>
      <c r="N137" s="121"/>
      <c r="O137" s="121"/>
      <c r="P137" s="121"/>
      <c r="Q137" s="121"/>
      <c r="R137" s="121"/>
      <c r="S137" s="121"/>
      <c r="T137" s="121"/>
      <c r="U137" s="121"/>
      <c r="V137" s="324"/>
      <c r="W137" s="324"/>
      <c r="X137" s="324"/>
      <c r="Y137" s="324"/>
      <c r="Z137" s="324"/>
      <c r="AA137" s="324"/>
      <c r="AB137" s="324"/>
      <c r="AC137" s="324"/>
      <c r="AD137" s="324"/>
      <c r="AE137" s="324"/>
      <c r="AF137" s="324"/>
      <c r="AG137" s="324"/>
      <c r="AH137" s="324"/>
      <c r="AI137" s="324"/>
      <c r="AJ137" s="324"/>
      <c r="AK137" s="324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</row>
    <row r="138" spans="2:53" s="117" customFormat="1" x14ac:dyDescent="0.25">
      <c r="B138" s="118"/>
      <c r="E138" s="119"/>
      <c r="J138" s="120"/>
      <c r="N138" s="121"/>
      <c r="O138" s="121"/>
      <c r="P138" s="121"/>
      <c r="Q138" s="121"/>
      <c r="R138" s="121"/>
      <c r="S138" s="121"/>
      <c r="T138" s="121"/>
      <c r="U138" s="121"/>
      <c r="V138" s="324"/>
      <c r="W138" s="324"/>
      <c r="X138" s="324"/>
      <c r="Y138" s="324"/>
      <c r="Z138" s="324"/>
      <c r="AA138" s="324"/>
      <c r="AB138" s="324"/>
      <c r="AC138" s="324"/>
      <c r="AD138" s="324"/>
      <c r="AE138" s="324"/>
      <c r="AF138" s="324"/>
      <c r="AG138" s="324"/>
      <c r="AH138" s="324"/>
      <c r="AI138" s="324"/>
      <c r="AJ138" s="324"/>
      <c r="AK138" s="324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</row>
    <row r="139" spans="2:53" s="117" customFormat="1" x14ac:dyDescent="0.25">
      <c r="B139" s="118"/>
      <c r="E139" s="119"/>
      <c r="J139" s="120"/>
      <c r="N139" s="121"/>
      <c r="O139" s="121"/>
      <c r="P139" s="121"/>
      <c r="Q139" s="121"/>
      <c r="R139" s="121"/>
      <c r="S139" s="121"/>
      <c r="T139" s="121"/>
      <c r="U139" s="121"/>
      <c r="V139" s="324"/>
      <c r="W139" s="324"/>
      <c r="X139" s="324"/>
      <c r="Y139" s="324"/>
      <c r="Z139" s="324"/>
      <c r="AA139" s="324"/>
      <c r="AB139" s="324"/>
      <c r="AC139" s="324"/>
      <c r="AD139" s="324"/>
      <c r="AE139" s="324"/>
      <c r="AF139" s="324"/>
      <c r="AG139" s="324"/>
      <c r="AH139" s="324"/>
      <c r="AI139" s="324"/>
      <c r="AJ139" s="324"/>
      <c r="AK139" s="324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</row>
    <row r="140" spans="2:53" s="117" customFormat="1" x14ac:dyDescent="0.25">
      <c r="B140" s="118"/>
      <c r="E140" s="119"/>
      <c r="J140" s="120"/>
      <c r="N140" s="121"/>
      <c r="O140" s="121"/>
      <c r="P140" s="121"/>
      <c r="Q140" s="121"/>
      <c r="R140" s="121"/>
      <c r="S140" s="121"/>
      <c r="T140" s="121"/>
      <c r="U140" s="121"/>
      <c r="V140" s="324"/>
      <c r="W140" s="324"/>
      <c r="X140" s="324"/>
      <c r="Y140" s="324"/>
      <c r="Z140" s="324"/>
      <c r="AA140" s="324"/>
      <c r="AB140" s="324"/>
      <c r="AC140" s="324"/>
      <c r="AD140" s="324"/>
      <c r="AE140" s="324"/>
      <c r="AF140" s="324"/>
      <c r="AG140" s="324"/>
      <c r="AH140" s="324"/>
      <c r="AI140" s="324"/>
      <c r="AJ140" s="324"/>
      <c r="AK140" s="324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</row>
    <row r="141" spans="2:53" s="117" customFormat="1" x14ac:dyDescent="0.25">
      <c r="B141" s="118"/>
      <c r="E141" s="119"/>
      <c r="J141" s="120"/>
      <c r="N141" s="121"/>
      <c r="O141" s="121"/>
      <c r="P141" s="121"/>
      <c r="Q141" s="121"/>
      <c r="R141" s="121"/>
      <c r="S141" s="121"/>
      <c r="T141" s="121"/>
      <c r="U141" s="121"/>
      <c r="V141" s="324"/>
      <c r="W141" s="324"/>
      <c r="X141" s="324"/>
      <c r="Y141" s="324"/>
      <c r="Z141" s="324"/>
      <c r="AA141" s="324"/>
      <c r="AB141" s="324"/>
      <c r="AC141" s="324"/>
      <c r="AD141" s="324"/>
      <c r="AE141" s="324"/>
      <c r="AF141" s="324"/>
      <c r="AG141" s="324"/>
      <c r="AH141" s="324"/>
      <c r="AI141" s="324"/>
      <c r="AJ141" s="324"/>
      <c r="AK141" s="324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</row>
    <row r="142" spans="2:53" s="117" customFormat="1" x14ac:dyDescent="0.25">
      <c r="B142" s="118"/>
      <c r="E142" s="119"/>
      <c r="J142" s="120"/>
      <c r="N142" s="121"/>
      <c r="O142" s="121"/>
      <c r="P142" s="121"/>
      <c r="Q142" s="121"/>
      <c r="R142" s="121"/>
      <c r="S142" s="121"/>
      <c r="T142" s="121"/>
      <c r="U142" s="121"/>
      <c r="V142" s="324"/>
      <c r="W142" s="324"/>
      <c r="X142" s="324"/>
      <c r="Y142" s="324"/>
      <c r="Z142" s="324"/>
      <c r="AA142" s="324"/>
      <c r="AB142" s="324"/>
      <c r="AC142" s="324"/>
      <c r="AD142" s="324"/>
      <c r="AE142" s="324"/>
      <c r="AF142" s="324"/>
      <c r="AG142" s="324"/>
      <c r="AH142" s="324"/>
      <c r="AI142" s="324"/>
      <c r="AJ142" s="324"/>
      <c r="AK142" s="324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</row>
    <row r="143" spans="2:53" s="117" customFormat="1" x14ac:dyDescent="0.25">
      <c r="B143" s="118"/>
      <c r="E143" s="119"/>
      <c r="J143" s="120"/>
      <c r="N143" s="121"/>
      <c r="O143" s="121"/>
      <c r="P143" s="121"/>
      <c r="Q143" s="121"/>
      <c r="R143" s="121"/>
      <c r="S143" s="121"/>
      <c r="T143" s="121"/>
      <c r="U143" s="121"/>
      <c r="V143" s="324"/>
      <c r="W143" s="324"/>
      <c r="X143" s="324"/>
      <c r="Y143" s="324"/>
      <c r="Z143" s="324"/>
      <c r="AA143" s="324"/>
      <c r="AB143" s="324"/>
      <c r="AC143" s="324"/>
      <c r="AD143" s="324"/>
      <c r="AE143" s="324"/>
      <c r="AF143" s="324"/>
      <c r="AG143" s="324"/>
      <c r="AH143" s="324"/>
      <c r="AI143" s="324"/>
      <c r="AJ143" s="324"/>
      <c r="AK143" s="324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</row>
    <row r="144" spans="2:53" s="117" customFormat="1" x14ac:dyDescent="0.25">
      <c r="B144" s="118"/>
      <c r="E144" s="119"/>
      <c r="J144" s="120"/>
      <c r="N144" s="121"/>
      <c r="O144" s="121"/>
      <c r="P144" s="121"/>
      <c r="Q144" s="121"/>
      <c r="R144" s="121"/>
      <c r="S144" s="121"/>
      <c r="T144" s="121"/>
      <c r="U144" s="121"/>
      <c r="V144" s="324"/>
      <c r="W144" s="324"/>
      <c r="X144" s="324"/>
      <c r="Y144" s="324"/>
      <c r="Z144" s="324"/>
      <c r="AA144" s="324"/>
      <c r="AB144" s="324"/>
      <c r="AC144" s="324"/>
      <c r="AD144" s="324"/>
      <c r="AE144" s="324"/>
      <c r="AF144" s="324"/>
      <c r="AG144" s="324"/>
      <c r="AH144" s="324"/>
      <c r="AI144" s="324"/>
      <c r="AJ144" s="324"/>
      <c r="AK144" s="324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</row>
    <row r="145" spans="2:53" s="117" customFormat="1" x14ac:dyDescent="0.25">
      <c r="B145" s="118"/>
      <c r="E145" s="119"/>
      <c r="J145" s="120"/>
      <c r="N145" s="121"/>
      <c r="O145" s="121"/>
      <c r="P145" s="121"/>
      <c r="Q145" s="121"/>
      <c r="R145" s="121"/>
      <c r="S145" s="121"/>
      <c r="T145" s="121"/>
      <c r="U145" s="121"/>
      <c r="V145" s="324"/>
      <c r="W145" s="324"/>
      <c r="X145" s="324"/>
      <c r="Y145" s="324"/>
      <c r="Z145" s="324"/>
      <c r="AA145" s="324"/>
      <c r="AB145" s="324"/>
      <c r="AC145" s="324"/>
      <c r="AD145" s="324"/>
      <c r="AE145" s="324"/>
      <c r="AF145" s="324"/>
      <c r="AG145" s="324"/>
      <c r="AH145" s="324"/>
      <c r="AI145" s="324"/>
      <c r="AJ145" s="324"/>
      <c r="AK145" s="324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</row>
    <row r="146" spans="2:53" s="117" customFormat="1" x14ac:dyDescent="0.25">
      <c r="B146" s="118"/>
      <c r="E146" s="119"/>
      <c r="J146" s="120"/>
      <c r="N146" s="121"/>
      <c r="O146" s="121"/>
      <c r="P146" s="121"/>
      <c r="Q146" s="121"/>
      <c r="R146" s="121"/>
      <c r="S146" s="121"/>
      <c r="T146" s="121"/>
      <c r="U146" s="121"/>
      <c r="V146" s="324"/>
      <c r="W146" s="324"/>
      <c r="X146" s="324"/>
      <c r="Y146" s="324"/>
      <c r="Z146" s="324"/>
      <c r="AA146" s="324"/>
      <c r="AB146" s="324"/>
      <c r="AC146" s="324"/>
      <c r="AD146" s="324"/>
      <c r="AE146" s="324"/>
      <c r="AF146" s="324"/>
      <c r="AG146" s="324"/>
      <c r="AH146" s="324"/>
      <c r="AI146" s="324"/>
      <c r="AJ146" s="324"/>
      <c r="AK146" s="324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</row>
    <row r="147" spans="2:53" s="117" customFormat="1" x14ac:dyDescent="0.25">
      <c r="B147" s="118"/>
      <c r="E147" s="119"/>
      <c r="J147" s="120"/>
      <c r="N147" s="121"/>
      <c r="O147" s="121"/>
      <c r="P147" s="121"/>
      <c r="Q147" s="121"/>
      <c r="R147" s="121"/>
      <c r="S147" s="121"/>
      <c r="T147" s="121"/>
      <c r="U147" s="121"/>
      <c r="V147" s="324"/>
      <c r="W147" s="324"/>
      <c r="X147" s="324"/>
      <c r="Y147" s="324"/>
      <c r="Z147" s="324"/>
      <c r="AA147" s="324"/>
      <c r="AB147" s="324"/>
      <c r="AC147" s="324"/>
      <c r="AD147" s="324"/>
      <c r="AE147" s="324"/>
      <c r="AF147" s="324"/>
      <c r="AG147" s="324"/>
      <c r="AH147" s="324"/>
      <c r="AI147" s="324"/>
      <c r="AJ147" s="324"/>
      <c r="AK147" s="324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</row>
    <row r="148" spans="2:53" x14ac:dyDescent="0.25">
      <c r="J148" s="124"/>
    </row>
    <row r="149" spans="2:53" x14ac:dyDescent="0.25">
      <c r="J149" s="124"/>
    </row>
    <row r="150" spans="2:53" x14ac:dyDescent="0.25">
      <c r="J150" s="124"/>
    </row>
    <row r="151" spans="2:53" x14ac:dyDescent="0.25">
      <c r="J151" s="124"/>
    </row>
    <row r="152" spans="2:53" x14ac:dyDescent="0.25">
      <c r="J152" s="124"/>
    </row>
    <row r="153" spans="2:53" x14ac:dyDescent="0.25">
      <c r="J153" s="124"/>
    </row>
    <row r="154" spans="2:53" x14ac:dyDescent="0.25">
      <c r="J154" s="124"/>
    </row>
    <row r="155" spans="2:53" x14ac:dyDescent="0.25">
      <c r="J155" s="124"/>
    </row>
    <row r="156" spans="2:53" x14ac:dyDescent="0.25">
      <c r="J156" s="124"/>
    </row>
    <row r="157" spans="2:53" x14ac:dyDescent="0.25">
      <c r="J157" s="124"/>
    </row>
    <row r="158" spans="2:53" x14ac:dyDescent="0.25">
      <c r="J158" s="124"/>
    </row>
  </sheetData>
  <sheetProtection formatCells="0" formatColumns="0" formatRows="0" insertRows="0" deleteRows="0"/>
  <protectedRanges>
    <protectedRange password="CF5E" sqref="E70:M70 E52:M52 E69:F69 E59:M59 E65:M65 E1:M8 K74:M74 E51:AS51 L37:M50 E32:AS32 E26:AS26 E36:AS36 E77:M1048576 E74:E76 L53:M58 L66:M69 L71:M73 L60:M64 L33:M35 F75:M76 L27:M31 H69" name="Диапазон1"/>
    <protectedRange password="CF5E" sqref="E9:M10 V10:BA25 K71:K73 K66:K69 K60:K64 K33:K35 K12:K25 K27:K31 K37:K50 K53:K58" name="Диапазон1_2"/>
    <protectedRange password="CF5E" sqref="E11:M11 E12:J12 E60:J64 F13:J25 L12:M25 E27:J31 E37:J50 E33:J35 E66:J68 G69 E71:J73 E53:J58" name="Диапазон1_1_2"/>
  </protectedRanges>
  <mergeCells count="175">
    <mergeCell ref="AD81:AG81"/>
    <mergeCell ref="AD79:AG79"/>
    <mergeCell ref="R81:U81"/>
    <mergeCell ref="N80:Q80"/>
    <mergeCell ref="N81:Q81"/>
    <mergeCell ref="R76:U76"/>
    <mergeCell ref="V76:Y76"/>
    <mergeCell ref="Z76:AC76"/>
    <mergeCell ref="AD76:AG76"/>
    <mergeCell ref="AL76:AO76"/>
    <mergeCell ref="AP76:AS76"/>
    <mergeCell ref="R77:U77"/>
    <mergeCell ref="V77:Y77"/>
    <mergeCell ref="Z77:AC77"/>
    <mergeCell ref="AD77:AG77"/>
    <mergeCell ref="AH77:AK77"/>
    <mergeCell ref="AL77:AO77"/>
    <mergeCell ref="AP77:AS77"/>
    <mergeCell ref="AL74:AO74"/>
    <mergeCell ref="AP74:AS74"/>
    <mergeCell ref="R75:U75"/>
    <mergeCell ref="V75:Y75"/>
    <mergeCell ref="Z75:AC75"/>
    <mergeCell ref="AD75:AG75"/>
    <mergeCell ref="AH75:AK75"/>
    <mergeCell ref="AL75:AO75"/>
    <mergeCell ref="AP75:AS75"/>
    <mergeCell ref="Z74:AC74"/>
    <mergeCell ref="AD74:AG74"/>
    <mergeCell ref="AH74:AK74"/>
    <mergeCell ref="N9:Q9"/>
    <mergeCell ref="F3:F6"/>
    <mergeCell ref="M5:M6"/>
    <mergeCell ref="L5:L6"/>
    <mergeCell ref="K4:M4"/>
    <mergeCell ref="P5:P6"/>
    <mergeCell ref="Q5:Q6"/>
    <mergeCell ref="H78:M78"/>
    <mergeCell ref="N79:Q79"/>
    <mergeCell ref="N78:Q78"/>
    <mergeCell ref="N75:Q75"/>
    <mergeCell ref="N74:Q74"/>
    <mergeCell ref="N76:Q76"/>
    <mergeCell ref="N77:Q77"/>
    <mergeCell ref="A9:B9"/>
    <mergeCell ref="E3:E6"/>
    <mergeCell ref="C79:D79"/>
    <mergeCell ref="C80:D80"/>
    <mergeCell ref="E2:M2"/>
    <mergeCell ref="G3:M3"/>
    <mergeCell ref="D3:D6"/>
    <mergeCell ref="E80:M80"/>
    <mergeCell ref="E79:M79"/>
    <mergeCell ref="A78:A81"/>
    <mergeCell ref="C81:D81"/>
    <mergeCell ref="E78:G78"/>
    <mergeCell ref="E81:M81"/>
    <mergeCell ref="A1:A6"/>
    <mergeCell ref="B1:B6"/>
    <mergeCell ref="C3:C6"/>
    <mergeCell ref="C1:D2"/>
    <mergeCell ref="N1:BA1"/>
    <mergeCell ref="AT2:BA2"/>
    <mergeCell ref="AD2:AK2"/>
    <mergeCell ref="AE5:AE6"/>
    <mergeCell ref="G4:G6"/>
    <mergeCell ref="O5:O6"/>
    <mergeCell ref="I4:I6"/>
    <mergeCell ref="N5:N6"/>
    <mergeCell ref="H4:H6"/>
    <mergeCell ref="R4:U4"/>
    <mergeCell ref="Y5:Y6"/>
    <mergeCell ref="J4:J6"/>
    <mergeCell ref="K5:K6"/>
    <mergeCell ref="V2:AC2"/>
    <mergeCell ref="N2:U2"/>
    <mergeCell ref="V5:V6"/>
    <mergeCell ref="R3:U3"/>
    <mergeCell ref="V3:Y3"/>
    <mergeCell ref="X5:X6"/>
    <mergeCell ref="T5:T6"/>
    <mergeCell ref="R5:R6"/>
    <mergeCell ref="N3:Q3"/>
    <mergeCell ref="N4:Q4"/>
    <mergeCell ref="AC5:AC6"/>
    <mergeCell ref="V9:Y9"/>
    <mergeCell ref="Z9:AC9"/>
    <mergeCell ref="AD9:AG9"/>
    <mergeCell ref="AH81:AK81"/>
    <mergeCell ref="Z79:AC79"/>
    <mergeCell ref="R80:U80"/>
    <mergeCell ref="V80:Y80"/>
    <mergeCell ref="Z80:AC80"/>
    <mergeCell ref="AD80:AG80"/>
    <mergeCell ref="AH80:AK80"/>
    <mergeCell ref="R9:U9"/>
    <mergeCell ref="AH79:AK79"/>
    <mergeCell ref="AD78:AG78"/>
    <mergeCell ref="AH78:AK78"/>
    <mergeCell ref="V81:Y81"/>
    <mergeCell ref="V78:Y78"/>
    <mergeCell ref="Z78:AC78"/>
    <mergeCell ref="R78:U78"/>
    <mergeCell ref="V79:Y79"/>
    <mergeCell ref="R74:U74"/>
    <mergeCell ref="V74:Y74"/>
    <mergeCell ref="AH76:AK76"/>
    <mergeCell ref="R79:U79"/>
    <mergeCell ref="Z81:AC81"/>
    <mergeCell ref="V4:Y4"/>
    <mergeCell ref="Z5:Z6"/>
    <mergeCell ref="AA5:AA6"/>
    <mergeCell ref="AB5:AB6"/>
    <mergeCell ref="S5:S6"/>
    <mergeCell ref="U5:U6"/>
    <mergeCell ref="Z3:AC3"/>
    <mergeCell ref="Z4:AC4"/>
    <mergeCell ref="W5:W6"/>
    <mergeCell ref="AL2:AS2"/>
    <mergeCell ref="AL3:AO3"/>
    <mergeCell ref="AP3:AS3"/>
    <mergeCell ref="AL4:AO4"/>
    <mergeCell ref="AP4:AS4"/>
    <mergeCell ref="AL5:AL6"/>
    <mergeCell ref="AM5:AM6"/>
    <mergeCell ref="AN5:AN6"/>
    <mergeCell ref="AO5:AO6"/>
    <mergeCell ref="AP5:AP6"/>
    <mergeCell ref="AQ5:AQ6"/>
    <mergeCell ref="AD3:AG3"/>
    <mergeCell ref="AH3:AK3"/>
    <mergeCell ref="AH4:AK4"/>
    <mergeCell ref="AL79:AO79"/>
    <mergeCell ref="AP79:AS79"/>
    <mergeCell ref="AL80:AO80"/>
    <mergeCell ref="AP80:AS80"/>
    <mergeCell ref="AL81:AO81"/>
    <mergeCell ref="AP81:AS81"/>
    <mergeCell ref="AR5:AR6"/>
    <mergeCell ref="AS5:AS6"/>
    <mergeCell ref="AL9:AO9"/>
    <mergeCell ref="AP9:AS9"/>
    <mergeCell ref="AL78:AO78"/>
    <mergeCell ref="AP78:AS78"/>
    <mergeCell ref="AI5:AI6"/>
    <mergeCell ref="AJ5:AJ6"/>
    <mergeCell ref="AF5:AF6"/>
    <mergeCell ref="AD5:AD6"/>
    <mergeCell ref="AK5:AK6"/>
    <mergeCell ref="AD4:AG4"/>
    <mergeCell ref="AH5:AH6"/>
    <mergeCell ref="AG5:AG6"/>
    <mergeCell ref="AH9:AK9"/>
    <mergeCell ref="AT79:AW79"/>
    <mergeCell ref="AX79:BA79"/>
    <mergeCell ref="AT80:AW80"/>
    <mergeCell ref="AX80:BA80"/>
    <mergeCell ref="AT81:AW81"/>
    <mergeCell ref="AX81:BA81"/>
    <mergeCell ref="AY5:AY6"/>
    <mergeCell ref="AZ5:AZ6"/>
    <mergeCell ref="BA5:BA6"/>
    <mergeCell ref="AT9:AW9"/>
    <mergeCell ref="AX9:BA9"/>
    <mergeCell ref="AT78:AW78"/>
    <mergeCell ref="AX78:BA78"/>
    <mergeCell ref="AT3:AW3"/>
    <mergeCell ref="AX3:BA3"/>
    <mergeCell ref="AT4:AW4"/>
    <mergeCell ref="AX4:BA4"/>
    <mergeCell ref="AT5:AT6"/>
    <mergeCell ref="AU5:AU6"/>
    <mergeCell ref="AV5:AV6"/>
    <mergeCell ref="AW5:AW6"/>
    <mergeCell ref="AX5:AX6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50" fitToHeight="0" orientation="landscape" r:id="rId1"/>
  <rowBreaks count="1" manualBreakCount="1">
    <brk id="50" max="16383" man="1"/>
  </rowBreaks>
  <ignoredErrors>
    <ignoredError sqref="G36:I36 F52:I52 F59:H59 E65:H65 F70:H70 E69:F6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>
      <selection activeCell="G14" sqref="G14"/>
    </sheetView>
  </sheetViews>
  <sheetFormatPr defaultRowHeight="15.75" x14ac:dyDescent="0.25"/>
  <cols>
    <col min="1" max="1" width="8.5703125" style="78" customWidth="1"/>
    <col min="2" max="2" width="47" style="78" customWidth="1"/>
    <col min="3" max="3" width="11.28515625" style="78" customWidth="1"/>
    <col min="4" max="4" width="3.5703125" style="78" customWidth="1"/>
    <col min="5" max="5" width="5.5703125" style="78" customWidth="1"/>
    <col min="6" max="6" width="4.85546875" style="78" customWidth="1"/>
    <col min="7" max="7" width="88" style="78" customWidth="1"/>
  </cols>
  <sheetData>
    <row r="1" spans="1:8" ht="16.5" thickBot="1" x14ac:dyDescent="0.3">
      <c r="A1" s="488" t="s">
        <v>181</v>
      </c>
      <c r="B1" s="488"/>
      <c r="C1" s="488"/>
      <c r="D1" s="488"/>
      <c r="E1" s="488"/>
      <c r="F1" s="488" t="s">
        <v>182</v>
      </c>
      <c r="G1" s="488"/>
    </row>
    <row r="2" spans="1:8" ht="31.5" x14ac:dyDescent="0.25">
      <c r="A2" s="57" t="s">
        <v>183</v>
      </c>
      <c r="B2" s="58" t="s">
        <v>184</v>
      </c>
      <c r="C2" s="58" t="s">
        <v>185</v>
      </c>
      <c r="D2" s="489" t="s">
        <v>186</v>
      </c>
      <c r="E2" s="490"/>
      <c r="F2" s="57" t="s">
        <v>183</v>
      </c>
      <c r="G2" s="59" t="s">
        <v>184</v>
      </c>
    </row>
    <row r="3" spans="1:8" x14ac:dyDescent="0.25">
      <c r="A3" s="60" t="s">
        <v>187</v>
      </c>
      <c r="B3" s="61" t="s">
        <v>20</v>
      </c>
      <c r="C3" s="62" t="s">
        <v>275</v>
      </c>
      <c r="D3" s="491">
        <v>7</v>
      </c>
      <c r="E3" s="492"/>
      <c r="F3" s="60"/>
      <c r="G3" s="63" t="s">
        <v>188</v>
      </c>
    </row>
    <row r="4" spans="1:8" ht="31.5" x14ac:dyDescent="0.25">
      <c r="A4" s="60" t="s">
        <v>189</v>
      </c>
      <c r="B4" s="61" t="s">
        <v>190</v>
      </c>
      <c r="C4" s="62" t="s">
        <v>259</v>
      </c>
      <c r="D4" s="491">
        <v>12</v>
      </c>
      <c r="E4" s="492"/>
      <c r="F4" s="64">
        <v>1</v>
      </c>
      <c r="G4" s="327" t="s">
        <v>260</v>
      </c>
    </row>
    <row r="5" spans="1:8" x14ac:dyDescent="0.25">
      <c r="A5" s="60" t="s">
        <v>191</v>
      </c>
      <c r="B5" s="61" t="s">
        <v>192</v>
      </c>
      <c r="C5" s="62">
        <v>8</v>
      </c>
      <c r="D5" s="491">
        <v>4</v>
      </c>
      <c r="E5" s="492"/>
      <c r="F5" s="64">
        <v>2</v>
      </c>
      <c r="G5" s="327" t="s">
        <v>261</v>
      </c>
    </row>
    <row r="6" spans="1:8" ht="16.5" thickBot="1" x14ac:dyDescent="0.3">
      <c r="A6" s="484" t="s">
        <v>13</v>
      </c>
      <c r="B6" s="485"/>
      <c r="C6" s="66"/>
      <c r="D6" s="486">
        <f>SUM(D3:E5)</f>
        <v>23</v>
      </c>
      <c r="E6" s="487"/>
      <c r="F6" s="64">
        <v>3</v>
      </c>
      <c r="G6" s="327" t="s">
        <v>296</v>
      </c>
    </row>
    <row r="7" spans="1:8" x14ac:dyDescent="0.25">
      <c r="A7" s="67"/>
      <c r="B7" s="68"/>
      <c r="C7" s="68"/>
      <c r="D7" s="68"/>
      <c r="E7" s="69"/>
      <c r="F7" s="64">
        <v>4</v>
      </c>
      <c r="G7" s="327" t="s">
        <v>297</v>
      </c>
    </row>
    <row r="8" spans="1:8" x14ac:dyDescent="0.25">
      <c r="A8" s="67"/>
      <c r="B8" s="67"/>
      <c r="C8" s="67"/>
      <c r="D8" s="67"/>
      <c r="E8" s="69"/>
      <c r="F8" s="64">
        <v>5</v>
      </c>
      <c r="G8" s="328" t="s">
        <v>262</v>
      </c>
    </row>
    <row r="9" spans="1:8" x14ac:dyDescent="0.25">
      <c r="A9" s="70"/>
      <c r="B9" s="70"/>
      <c r="C9" s="70"/>
      <c r="D9" s="70"/>
      <c r="E9" s="69"/>
      <c r="F9" s="64">
        <v>6</v>
      </c>
      <c r="G9" s="328" t="s">
        <v>263</v>
      </c>
    </row>
    <row r="10" spans="1:8" x14ac:dyDescent="0.25">
      <c r="A10" s="70"/>
      <c r="B10" s="70"/>
      <c r="C10" s="70"/>
      <c r="D10" s="70"/>
      <c r="E10" s="71"/>
      <c r="F10" s="64">
        <v>7</v>
      </c>
      <c r="G10" s="328" t="s">
        <v>298</v>
      </c>
    </row>
    <row r="11" spans="1:8" x14ac:dyDescent="0.25">
      <c r="A11" s="70"/>
      <c r="B11" s="70"/>
      <c r="C11" s="70"/>
      <c r="D11" s="70"/>
      <c r="E11" s="71"/>
      <c r="F11" s="64">
        <v>8</v>
      </c>
      <c r="G11" s="327" t="s">
        <v>267</v>
      </c>
    </row>
    <row r="12" spans="1:8" x14ac:dyDescent="0.25">
      <c r="A12" s="67"/>
      <c r="B12" s="67"/>
      <c r="C12" s="67"/>
      <c r="D12" s="67"/>
      <c r="E12" s="69"/>
      <c r="F12" s="64">
        <v>9</v>
      </c>
      <c r="G12" s="329" t="s">
        <v>268</v>
      </c>
    </row>
    <row r="13" spans="1:8" x14ac:dyDescent="0.25">
      <c r="A13" s="69"/>
      <c r="B13" s="69"/>
      <c r="C13" s="69"/>
      <c r="D13" s="69"/>
      <c r="E13" s="69"/>
      <c r="F13" s="64">
        <v>10</v>
      </c>
      <c r="G13" s="329" t="s">
        <v>299</v>
      </c>
    </row>
    <row r="14" spans="1:8" x14ac:dyDescent="0.25">
      <c r="A14" s="69"/>
      <c r="B14" s="69"/>
      <c r="C14" s="69"/>
      <c r="D14" s="69"/>
      <c r="E14" s="69"/>
      <c r="F14" s="64">
        <v>11</v>
      </c>
      <c r="G14" s="329" t="s">
        <v>269</v>
      </c>
    </row>
    <row r="15" spans="1:8" x14ac:dyDescent="0.25">
      <c r="A15" s="67"/>
      <c r="B15" s="67"/>
      <c r="C15" s="67"/>
      <c r="D15" s="67"/>
      <c r="E15" s="71"/>
      <c r="F15" s="60"/>
      <c r="G15" s="63" t="s">
        <v>193</v>
      </c>
    </row>
    <row r="16" spans="1:8" x14ac:dyDescent="0.25">
      <c r="A16" s="67"/>
      <c r="B16" s="67"/>
      <c r="C16" s="67"/>
      <c r="D16" s="67"/>
      <c r="E16" s="71"/>
      <c r="F16" s="64" t="s">
        <v>194</v>
      </c>
      <c r="G16" s="332" t="s">
        <v>300</v>
      </c>
      <c r="H16" s="330"/>
    </row>
    <row r="17" spans="1:8" x14ac:dyDescent="0.25">
      <c r="A17" s="67"/>
      <c r="B17" s="70"/>
      <c r="C17" s="70"/>
      <c r="D17" s="70"/>
      <c r="E17" s="71"/>
      <c r="F17" s="64" t="s">
        <v>195</v>
      </c>
      <c r="G17" s="332" t="s">
        <v>301</v>
      </c>
      <c r="H17" s="330"/>
    </row>
    <row r="18" spans="1:8" ht="31.5" x14ac:dyDescent="0.25">
      <c r="A18" s="70"/>
      <c r="B18" s="70"/>
      <c r="C18" s="70"/>
      <c r="D18" s="70"/>
      <c r="E18" s="71"/>
      <c r="F18" s="64" t="s">
        <v>196</v>
      </c>
      <c r="G18" s="332" t="s">
        <v>302</v>
      </c>
      <c r="H18" s="330"/>
    </row>
    <row r="19" spans="1:8" x14ac:dyDescent="0.25">
      <c r="A19" s="67"/>
      <c r="B19" s="67"/>
      <c r="C19" s="67"/>
      <c r="D19" s="67"/>
      <c r="E19" s="69"/>
      <c r="F19" s="64" t="s">
        <v>197</v>
      </c>
      <c r="G19" s="332" t="s">
        <v>303</v>
      </c>
      <c r="H19" s="331"/>
    </row>
    <row r="20" spans="1:8" x14ac:dyDescent="0.25">
      <c r="A20" s="67"/>
      <c r="B20" s="67"/>
      <c r="C20" s="67"/>
      <c r="D20" s="67"/>
      <c r="E20" s="69"/>
      <c r="H20" s="331"/>
    </row>
    <row r="21" spans="1:8" x14ac:dyDescent="0.25">
      <c r="A21" s="72"/>
      <c r="B21" s="72"/>
      <c r="C21" s="72"/>
      <c r="D21" s="72"/>
      <c r="E21" s="69"/>
      <c r="F21" s="60"/>
      <c r="G21" s="63" t="s">
        <v>198</v>
      </c>
    </row>
    <row r="22" spans="1:8" x14ac:dyDescent="0.25">
      <c r="A22" s="72"/>
      <c r="B22" s="72"/>
      <c r="C22" s="72"/>
      <c r="D22" s="72"/>
      <c r="E22" s="69"/>
      <c r="F22" s="64" t="s">
        <v>194</v>
      </c>
      <c r="G22" s="65" t="s">
        <v>264</v>
      </c>
    </row>
    <row r="23" spans="1:8" x14ac:dyDescent="0.25">
      <c r="A23" s="72"/>
      <c r="B23" s="72"/>
      <c r="C23" s="72"/>
      <c r="D23" s="72"/>
      <c r="E23" s="69"/>
      <c r="F23" s="64" t="s">
        <v>195</v>
      </c>
      <c r="G23" s="65" t="s">
        <v>304</v>
      </c>
    </row>
    <row r="24" spans="1:8" x14ac:dyDescent="0.25">
      <c r="A24" s="70"/>
      <c r="B24" s="70"/>
      <c r="C24" s="70"/>
      <c r="D24" s="70"/>
      <c r="E24" s="69"/>
      <c r="F24" s="64"/>
      <c r="G24" s="73" t="s">
        <v>199</v>
      </c>
    </row>
    <row r="25" spans="1:8" x14ac:dyDescent="0.25">
      <c r="A25" s="74"/>
      <c r="B25" s="74"/>
      <c r="C25" s="74"/>
      <c r="D25" s="74"/>
      <c r="E25" s="69"/>
      <c r="F25" s="75">
        <v>1</v>
      </c>
      <c r="G25" s="65" t="s">
        <v>265</v>
      </c>
    </row>
    <row r="26" spans="1:8" ht="16.5" thickBot="1" x14ac:dyDescent="0.3">
      <c r="A26" s="74"/>
      <c r="B26" s="74"/>
      <c r="C26" s="74"/>
      <c r="D26" s="74"/>
      <c r="E26" s="69"/>
      <c r="F26" s="75">
        <v>2</v>
      </c>
      <c r="G26" s="86" t="s">
        <v>266</v>
      </c>
    </row>
    <row r="27" spans="1:8" ht="16.5" thickBot="1" x14ac:dyDescent="0.3">
      <c r="A27" s="74"/>
      <c r="B27" s="74"/>
      <c r="C27" s="74"/>
      <c r="D27" s="74"/>
      <c r="E27" s="69"/>
      <c r="F27" s="76"/>
      <c r="G27" s="77"/>
    </row>
  </sheetData>
  <mergeCells count="8">
    <mergeCell ref="A6:B6"/>
    <mergeCell ref="D6:E6"/>
    <mergeCell ref="A1:E1"/>
    <mergeCell ref="F1:G1"/>
    <mergeCell ref="D2:E2"/>
    <mergeCell ref="D3:E3"/>
    <mergeCell ref="D4:E4"/>
    <mergeCell ref="D5:E5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topLeftCell="A16" workbookViewId="0">
      <selection activeCell="J29" sqref="J29"/>
    </sheetView>
  </sheetViews>
  <sheetFormatPr defaultRowHeight="15.75" x14ac:dyDescent="0.25"/>
  <cols>
    <col min="1" max="3" width="9.140625" style="53"/>
    <col min="4" max="4" width="12.7109375" style="53" customWidth="1"/>
    <col min="5" max="6" width="9.140625" style="53"/>
    <col min="7" max="7" width="1.85546875" style="53" customWidth="1"/>
    <col min="8" max="21" width="9.140625" style="53"/>
  </cols>
  <sheetData>
    <row r="2" spans="1:21" x14ac:dyDescent="0.25">
      <c r="A2" s="498" t="s">
        <v>105</v>
      </c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  <c r="Q2" s="498"/>
      <c r="R2" s="498"/>
      <c r="S2" s="498"/>
      <c r="T2" s="498"/>
      <c r="U2" s="498"/>
    </row>
    <row r="3" spans="1:2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1" ht="191.25" customHeight="1" x14ac:dyDescent="0.25">
      <c r="A4" s="495" t="s">
        <v>305</v>
      </c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495"/>
      <c r="U4" s="495"/>
    </row>
    <row r="5" spans="1:21" x14ac:dyDescent="0.25">
      <c r="A5" s="496" t="s">
        <v>306</v>
      </c>
      <c r="B5" s="496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  <c r="R5" s="496"/>
      <c r="S5" s="496"/>
      <c r="T5" s="496"/>
      <c r="U5" s="496"/>
    </row>
    <row r="6" spans="1:21" x14ac:dyDescent="0.25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</row>
    <row r="7" spans="1:21" x14ac:dyDescent="0.25">
      <c r="A7" s="496" t="s">
        <v>307</v>
      </c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496"/>
      <c r="T7" s="496"/>
      <c r="U7" s="496"/>
    </row>
    <row r="8" spans="1:21" x14ac:dyDescent="0.25">
      <c r="A8" s="339"/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339"/>
      <c r="N8" s="339"/>
      <c r="O8" s="339"/>
      <c r="P8" s="339"/>
      <c r="Q8" s="339"/>
      <c r="R8" s="339"/>
      <c r="S8" s="339"/>
      <c r="T8" s="339"/>
      <c r="U8" s="339"/>
    </row>
    <row r="9" spans="1:21" ht="84.75" customHeight="1" x14ac:dyDescent="0.25">
      <c r="A9" s="497" t="s">
        <v>310</v>
      </c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</row>
    <row r="10" spans="1:21" ht="16.5" customHeight="1" x14ac:dyDescent="0.25">
      <c r="A10" s="340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</row>
    <row r="11" spans="1:21" ht="23.25" customHeight="1" x14ac:dyDescent="0.25">
      <c r="A11" s="497" t="s">
        <v>311</v>
      </c>
      <c r="B11" s="497"/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</row>
    <row r="12" spans="1:21" ht="35.25" customHeight="1" x14ac:dyDescent="0.25">
      <c r="A12" s="497" t="s">
        <v>317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497"/>
      <c r="O12" s="497"/>
      <c r="P12" s="497"/>
      <c r="Q12" s="497"/>
      <c r="R12" s="497"/>
      <c r="S12" s="497"/>
      <c r="T12" s="497"/>
      <c r="U12" s="497"/>
    </row>
    <row r="13" spans="1:21" ht="15" customHeight="1" x14ac:dyDescent="0.25">
      <c r="A13" s="340"/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</row>
    <row r="14" spans="1:21" x14ac:dyDescent="0.25">
      <c r="A14" s="497" t="s">
        <v>309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7"/>
      <c r="N14" s="497"/>
      <c r="O14" s="497"/>
      <c r="P14" s="497"/>
      <c r="Q14" s="497"/>
      <c r="R14" s="497"/>
      <c r="S14" s="497"/>
      <c r="T14" s="497"/>
      <c r="U14" s="497"/>
    </row>
    <row r="15" spans="1:21" x14ac:dyDescent="0.25">
      <c r="A15" s="497" t="s">
        <v>271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497"/>
      <c r="O15" s="497"/>
      <c r="P15" s="497"/>
      <c r="Q15" s="497"/>
      <c r="R15" s="497"/>
      <c r="S15" s="497"/>
      <c r="T15" s="497"/>
      <c r="U15" s="497"/>
    </row>
    <row r="16" spans="1:21" x14ac:dyDescent="0.25">
      <c r="A16" s="340"/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</row>
    <row r="17" spans="1:21" ht="96" customHeight="1" x14ac:dyDescent="0.25">
      <c r="A17" s="497" t="s">
        <v>316</v>
      </c>
      <c r="B17" s="497"/>
      <c r="C17" s="497"/>
      <c r="D17" s="497"/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</row>
    <row r="18" spans="1:21" ht="18" customHeight="1" x14ac:dyDescent="0.25">
      <c r="A18" s="497" t="s">
        <v>273</v>
      </c>
      <c r="B18" s="497"/>
      <c r="C18" s="497"/>
      <c r="D18" s="497"/>
      <c r="E18" s="497"/>
      <c r="F18" s="497"/>
      <c r="G18" s="497"/>
      <c r="H18" s="497"/>
      <c r="I18" s="497"/>
      <c r="J18" s="497"/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</row>
    <row r="19" spans="1:21" ht="16.5" customHeight="1" x14ac:dyDescent="0.25">
      <c r="A19" s="497" t="s">
        <v>274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</row>
    <row r="20" spans="1:21" ht="16.5" customHeight="1" x14ac:dyDescent="0.25">
      <c r="A20" s="340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</row>
    <row r="21" spans="1:21" x14ac:dyDescent="0.25">
      <c r="A21" s="497" t="s">
        <v>312</v>
      </c>
      <c r="B21" s="497"/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</row>
    <row r="22" spans="1:21" x14ac:dyDescent="0.25">
      <c r="A22" s="499"/>
      <c r="B22" s="499"/>
      <c r="C22" s="499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</row>
    <row r="23" spans="1:21" x14ac:dyDescent="0.25">
      <c r="A23" s="499"/>
      <c r="B23" s="499"/>
      <c r="C23" s="499"/>
      <c r="D23" s="499"/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</row>
    <row r="24" spans="1:21" x14ac:dyDescent="0.25">
      <c r="B24" s="54" t="s">
        <v>180</v>
      </c>
    </row>
    <row r="25" spans="1:21" x14ac:dyDescent="0.25">
      <c r="C25" s="53" t="s">
        <v>173</v>
      </c>
    </row>
    <row r="27" spans="1:21" s="51" customFormat="1" ht="30" customHeight="1" x14ac:dyDescent="0.25">
      <c r="A27" s="55"/>
      <c r="B27" s="55"/>
      <c r="C27" s="493" t="s">
        <v>174</v>
      </c>
      <c r="D27" s="493"/>
      <c r="E27" s="494" t="s">
        <v>179</v>
      </c>
      <c r="F27" s="494"/>
      <c r="G27" s="55"/>
      <c r="H27" s="55" t="s">
        <v>318</v>
      </c>
      <c r="I27" s="55"/>
      <c r="J27" s="55"/>
      <c r="K27" s="55"/>
      <c r="L27" s="55"/>
      <c r="M27" s="493" t="s">
        <v>319</v>
      </c>
      <c r="N27" s="493"/>
      <c r="O27" s="494" t="s">
        <v>179</v>
      </c>
      <c r="P27" s="494"/>
      <c r="Q27" s="55"/>
      <c r="R27" s="55" t="s">
        <v>313</v>
      </c>
      <c r="S27" s="55"/>
      <c r="T27" s="55"/>
      <c r="U27" s="55"/>
    </row>
    <row r="28" spans="1:21" s="51" customFormat="1" ht="30" customHeight="1" x14ac:dyDescent="0.25">
      <c r="A28" s="55"/>
      <c r="B28" s="55"/>
      <c r="C28" s="56"/>
      <c r="D28" s="56"/>
      <c r="E28" s="55"/>
      <c r="F28" s="55"/>
      <c r="G28" s="55"/>
      <c r="H28" s="55"/>
      <c r="I28" s="55"/>
      <c r="J28" s="55"/>
      <c r="K28" s="55"/>
      <c r="L28" s="55"/>
      <c r="M28" s="56"/>
      <c r="N28" s="56"/>
      <c r="O28" s="55"/>
      <c r="P28" s="55"/>
      <c r="Q28" s="55"/>
      <c r="R28" s="55"/>
      <c r="S28" s="55"/>
      <c r="T28" s="55"/>
      <c r="U28" s="55"/>
    </row>
    <row r="29" spans="1:21" s="51" customFormat="1" ht="30" customHeight="1" x14ac:dyDescent="0.25">
      <c r="A29" s="55"/>
      <c r="B29" s="55"/>
      <c r="C29" s="493" t="s">
        <v>175</v>
      </c>
      <c r="D29" s="493"/>
      <c r="E29" s="494" t="s">
        <v>179</v>
      </c>
      <c r="F29" s="494"/>
      <c r="G29" s="55"/>
      <c r="H29" s="55" t="s">
        <v>176</v>
      </c>
      <c r="I29" s="55"/>
      <c r="J29" s="55"/>
      <c r="K29" s="55"/>
      <c r="L29" s="55"/>
      <c r="M29" s="493" t="s">
        <v>320</v>
      </c>
      <c r="N29" s="493"/>
      <c r="O29" s="494" t="s">
        <v>179</v>
      </c>
      <c r="P29" s="494"/>
      <c r="Q29" s="55"/>
      <c r="R29" s="55" t="s">
        <v>315</v>
      </c>
      <c r="S29" s="55"/>
      <c r="T29" s="55"/>
      <c r="U29" s="55"/>
    </row>
    <row r="30" spans="1:21" s="51" customFormat="1" ht="30" customHeight="1" x14ac:dyDescent="0.25">
      <c r="A30" s="55"/>
      <c r="B30" s="55"/>
      <c r="C30" s="56"/>
      <c r="D30" s="56"/>
      <c r="E30" s="55"/>
      <c r="F30" s="55"/>
      <c r="G30" s="55"/>
      <c r="H30" s="55"/>
      <c r="I30" s="55"/>
      <c r="J30" s="55"/>
      <c r="K30" s="55"/>
      <c r="L30" s="55"/>
      <c r="M30" s="56"/>
      <c r="N30" s="56"/>
      <c r="O30" s="55"/>
      <c r="P30" s="55"/>
      <c r="Q30" s="55"/>
      <c r="R30" s="55"/>
      <c r="S30" s="55"/>
      <c r="T30" s="55"/>
      <c r="U30" s="55"/>
    </row>
    <row r="31" spans="1:21" s="51" customFormat="1" ht="30" customHeight="1" x14ac:dyDescent="0.25">
      <c r="A31" s="55"/>
      <c r="B31" s="55"/>
      <c r="C31" s="493" t="s">
        <v>177</v>
      </c>
      <c r="D31" s="493"/>
      <c r="E31" s="494" t="s">
        <v>179</v>
      </c>
      <c r="F31" s="494"/>
      <c r="G31" s="55"/>
      <c r="H31" s="55" t="s">
        <v>178</v>
      </c>
      <c r="I31" s="55"/>
      <c r="J31" s="55"/>
      <c r="K31" s="55"/>
      <c r="L31" s="55"/>
      <c r="M31" s="493" t="s">
        <v>321</v>
      </c>
      <c r="N31" s="493"/>
      <c r="O31" s="494" t="s">
        <v>179</v>
      </c>
      <c r="P31" s="494"/>
      <c r="Q31" s="55"/>
      <c r="R31" s="55" t="s">
        <v>314</v>
      </c>
      <c r="S31" s="55"/>
      <c r="T31" s="55"/>
      <c r="U31" s="55"/>
    </row>
    <row r="32" spans="1:21" ht="30" customHeight="1" x14ac:dyDescent="0.25">
      <c r="C32" s="56"/>
      <c r="D32" s="56"/>
      <c r="E32" s="55"/>
      <c r="F32" s="55"/>
      <c r="G32" s="55"/>
      <c r="H32" s="55"/>
      <c r="M32" s="56"/>
      <c r="N32" s="56"/>
      <c r="O32" s="55"/>
      <c r="P32" s="55"/>
      <c r="Q32" s="55"/>
      <c r="R32" s="55"/>
    </row>
    <row r="33" spans="3:18" ht="65.25" customHeight="1" x14ac:dyDescent="0.25">
      <c r="C33" s="493" t="s">
        <v>257</v>
      </c>
      <c r="D33" s="493"/>
      <c r="E33" s="494" t="s">
        <v>179</v>
      </c>
      <c r="F33" s="494"/>
      <c r="G33" s="55"/>
      <c r="H33" s="55" t="s">
        <v>258</v>
      </c>
      <c r="M33" s="493"/>
      <c r="N33" s="493"/>
      <c r="O33" s="494"/>
      <c r="P33" s="494"/>
      <c r="Q33" s="55"/>
      <c r="R33" s="55"/>
    </row>
    <row r="34" spans="3:18" ht="30" customHeight="1" x14ac:dyDescent="0.25">
      <c r="C34" s="493"/>
      <c r="D34" s="493"/>
      <c r="E34" s="494"/>
      <c r="F34" s="494"/>
      <c r="G34" s="55"/>
      <c r="H34" s="55"/>
      <c r="I34" s="334"/>
    </row>
    <row r="35" spans="3:18" ht="30" customHeight="1" x14ac:dyDescent="0.25">
      <c r="C35" s="335"/>
      <c r="D35" s="335"/>
      <c r="E35" s="494"/>
      <c r="F35" s="494"/>
      <c r="G35" s="55"/>
      <c r="H35" s="55"/>
      <c r="I35" s="334"/>
    </row>
    <row r="36" spans="3:18" x14ac:dyDescent="0.25">
      <c r="C36" s="334"/>
      <c r="D36" s="334"/>
      <c r="E36" s="494"/>
      <c r="F36" s="494"/>
      <c r="G36" s="55"/>
      <c r="H36" s="55"/>
      <c r="I36" s="334"/>
    </row>
    <row r="37" spans="3:18" x14ac:dyDescent="0.25">
      <c r="C37" s="334"/>
      <c r="D37" s="334"/>
      <c r="E37" s="334"/>
      <c r="F37" s="334"/>
      <c r="G37" s="334"/>
      <c r="H37" s="334"/>
      <c r="I37" s="334"/>
    </row>
    <row r="38" spans="3:18" x14ac:dyDescent="0.25">
      <c r="C38" s="334"/>
      <c r="D38" s="334"/>
      <c r="E38" s="494"/>
      <c r="F38" s="494"/>
      <c r="G38" s="55"/>
      <c r="H38" s="55"/>
      <c r="I38" s="334"/>
    </row>
  </sheetData>
  <mergeCells count="36">
    <mergeCell ref="M33:N33"/>
    <mergeCell ref="O33:P33"/>
    <mergeCell ref="C33:D33"/>
    <mergeCell ref="E33:F33"/>
    <mergeCell ref="C27:D27"/>
    <mergeCell ref="C29:D29"/>
    <mergeCell ref="C31:D31"/>
    <mergeCell ref="E27:F27"/>
    <mergeCell ref="E29:F29"/>
    <mergeCell ref="E31:F31"/>
    <mergeCell ref="M27:N27"/>
    <mergeCell ref="O27:P27"/>
    <mergeCell ref="M29:N29"/>
    <mergeCell ref="O29:P29"/>
    <mergeCell ref="M31:N31"/>
    <mergeCell ref="O31:P31"/>
    <mergeCell ref="A18:U18"/>
    <mergeCell ref="A19:U19"/>
    <mergeCell ref="A21:U21"/>
    <mergeCell ref="A22:U22"/>
    <mergeCell ref="A23:U23"/>
    <mergeCell ref="A17:U17"/>
    <mergeCell ref="A11:U11"/>
    <mergeCell ref="A12:U12"/>
    <mergeCell ref="A14:U14"/>
    <mergeCell ref="A15:U15"/>
    <mergeCell ref="A4:U4"/>
    <mergeCell ref="A5:U5"/>
    <mergeCell ref="A7:U7"/>
    <mergeCell ref="A9:U9"/>
    <mergeCell ref="A2:U2"/>
    <mergeCell ref="C34:D34"/>
    <mergeCell ref="E34:F34"/>
    <mergeCell ref="E35:F35"/>
    <mergeCell ref="E36:F36"/>
    <mergeCell ref="E38:F38"/>
  </mergeCells>
  <pageMargins left="0.7" right="0.7" top="0.75" bottom="0.75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График</vt:lpstr>
      <vt:lpstr>План</vt:lpstr>
      <vt:lpstr>Практики-Кабинеты</vt:lpstr>
      <vt:lpstr>ПЗ</vt:lpstr>
      <vt:lpstr>План!Заголовки_для_печати</vt:lpstr>
      <vt:lpstr>График!Область_печати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Методист</dc:creator>
  <cp:lastModifiedBy>Черепанова Анна Олеговна</cp:lastModifiedBy>
  <cp:lastPrinted>2019-05-16T09:12:53Z</cp:lastPrinted>
  <dcterms:created xsi:type="dcterms:W3CDTF">2017-02-22T07:11:24Z</dcterms:created>
  <dcterms:modified xsi:type="dcterms:W3CDTF">2022-09-26T08:35:19Z</dcterms:modified>
</cp:coreProperties>
</file>