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32" yWindow="576" windowWidth="19836" windowHeight="10524" activeTab="1"/>
  </bookViews>
  <sheets>
    <sheet name="E0" sheetId="1" r:id="rId1"/>
    <sheet name="A0" sheetId="2" r:id="rId2"/>
    <sheet name="U0" sheetId="3" r:id="rId3"/>
    <sheet name="O0" sheetId="4" r:id="rId4"/>
  </sheets>
  <calcPr calcId="114210"/>
</workbook>
</file>

<file path=xl/calcChain.xml><?xml version="1.0" encoding="utf-8"?>
<calcChain xmlns="http://schemas.openxmlformats.org/spreadsheetml/2006/main">
  <c r="C8" i="4"/>
  <c r="G193" i="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A8"/>
  <c r="A6"/>
  <c r="A4"/>
  <c r="E427" i="2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A12"/>
  <c r="A10"/>
  <c r="A8"/>
  <c r="A6"/>
  <c r="A4"/>
  <c r="A8" i="1"/>
  <c r="A6"/>
  <c r="A4"/>
</calcChain>
</file>

<file path=xl/sharedStrings.xml><?xml version="1.0" encoding="utf-8"?>
<sst xmlns="http://schemas.openxmlformats.org/spreadsheetml/2006/main" count="2420" uniqueCount="69">
  <si>
    <t>Fine-Structure Energy Levels for O III</t>
  </si>
  <si>
    <t>S1: Spectroscopic energy levels by Kramida, A., Ralchenko, Yu., Reader, J., and NIST ASD Team (2013), V5.1</t>
  </si>
  <si>
    <t>S2: Breit Pauli + CI (MCHF) calculation by Tachiev, G. I.; Froese Fischer, C. (ab initio)</t>
  </si>
  <si>
    <t>S3: CI (CIV3) calculation by Aggarwal, K.M.; Keenan, F. P.</t>
  </si>
  <si>
    <t>S1</t>
  </si>
  <si>
    <t>S2</t>
  </si>
  <si>
    <t>S3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</si>
  <si>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</si>
  <si>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</si>
  <si>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</si>
  <si>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</si>
  <si>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</si>
  <si>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</si>
  <si>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</si>
  <si>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</si>
  <si>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</si>
  <si>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E(cm-1)</t>
  </si>
  <si>
    <t>2s2.2p2</t>
  </si>
  <si>
    <t>3Pe</t>
  </si>
  <si>
    <t>1De</t>
  </si>
  <si>
    <t>1Se</t>
  </si>
  <si>
    <t>2s.2p3</t>
  </si>
  <si>
    <t>5So</t>
  </si>
  <si>
    <t>3Do</t>
  </si>
  <si>
    <t>3Po</t>
  </si>
  <si>
    <t>1Do</t>
  </si>
  <si>
    <t>3So</t>
  </si>
  <si>
    <t>1Po</t>
  </si>
  <si>
    <t>2s2.2p.3s</t>
  </si>
  <si>
    <t>2p4</t>
  </si>
  <si>
    <t>2s2.2p.3p</t>
  </si>
  <si>
    <t>1Pe</t>
  </si>
  <si>
    <t>3De</t>
  </si>
  <si>
    <t>3Se</t>
  </si>
  <si>
    <t>2s2.2p.3d</t>
  </si>
  <si>
    <t>3Fo</t>
  </si>
  <si>
    <t>1Fo</t>
  </si>
  <si>
    <t>1S</t>
  </si>
  <si>
    <t>a</t>
  </si>
  <si>
    <t>S2: Breit Pauli A-values by Tachiev, G. I.; Froese Fischer, C. (ab initio)</t>
  </si>
  <si>
    <t>S4: Breit-Pauli A-values by Galavis, M. E.; Mendoza, C.; Zeippen, C. J.</t>
  </si>
  <si>
    <t>S5: Breit-Pauli (improved M1) A-values by Storey, P. J.; Zeippen, C. J.</t>
  </si>
  <si>
    <t>S6: Breit Pauli A-values by Tachiev, G. I.; Froese Fischer, C. (energy adjusted)</t>
  </si>
  <si>
    <t>S7: CI + relativistic effects calculation by Aggarwal, K.M.; Hibbert, A.; Keenan, F.P.</t>
  </si>
  <si>
    <t>S6</t>
  </si>
  <si>
    <t>S7</t>
  </si>
  <si>
    <t>S4</t>
  </si>
  <si>
    <t>S5</t>
  </si>
  <si>
    <t>k</t>
  </si>
  <si>
    <t>WL Vac (A)</t>
  </si>
  <si>
    <t>AE1 (s-1)</t>
  </si>
  <si>
    <t>AE2 (s-1)</t>
  </si>
  <si>
    <t>AM1 (s-1)</t>
  </si>
  <si>
    <t>AM2 (s-1)</t>
  </si>
  <si>
    <t/>
  </si>
  <si>
    <t>Effective Collision Strengths for O III</t>
  </si>
  <si>
    <t>S3: 46-level R-matrix calculation by Aggarwal, K.M.; Keenan, F. P.</t>
  </si>
  <si>
    <t>S7: 19-level R-matrix calculation by Palay, E.; Nahar, S.N.; Pradhan, A.K.; Eissner, W.</t>
  </si>
  <si>
    <t>S8: 12-state R-matrix calculation by Lennon, D.J.; Burke, V.M.</t>
  </si>
  <si>
    <t>S9: 9-state (LS) R-matrix calculation by Mendoza, C.; Bautista, M.A.</t>
  </si>
  <si>
    <t>Unpublished</t>
  </si>
  <si>
    <t>S8</t>
  </si>
  <si>
    <t>S9</t>
  </si>
  <si>
    <t>np</t>
  </si>
  <si>
    <t>Log_T(K)</t>
  </si>
  <si>
    <t>EColSt</t>
  </si>
  <si>
    <t>Collision Strengths for O III</t>
  </si>
  <si>
    <t>To be publsihed</t>
  </si>
  <si>
    <t>Link</t>
  </si>
</sst>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0.000E+00"/>
    <numFmt numFmtId="167" formatCode="0.000"/>
    <numFmt numFmtId="168" formatCode="0.0000E+00"/>
  </numFmts>
  <fonts count="60">
    <font>
      <sz val="10"/>
      <color rgb="FF000000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sz val="10"/>
      <color indexed="8"/>
      <name val="Arial"/>
    </font>
    <font>
      <u/>
      <sz val="10"/>
      <color indexed="12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u/>
      <sz val="10"/>
      <color indexed="12"/>
      <name val="Arial"/>
    </font>
    <font>
      <sz val="10"/>
      <color indexed="8"/>
      <name val="Arial"/>
    </font>
    <font>
      <sz val="11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sz val="10"/>
      <color indexed="8"/>
      <name val="Arial"/>
    </font>
    <font>
      <b/>
      <sz val="11"/>
      <color indexed="8"/>
      <name val="Arial"/>
    </font>
    <font>
      <sz val="11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u/>
      <sz val="11"/>
      <color indexed="12"/>
      <name val="Arial"/>
    </font>
    <font>
      <sz val="10"/>
      <color indexed="8"/>
      <name val="Arial"/>
    </font>
    <font>
      <sz val="10"/>
      <color indexed="8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 applyAlignment="1">
      <alignment wrapText="1"/>
    </xf>
    <xf numFmtId="164" fontId="1" fillId="2" borderId="0" xfId="0" applyNumberFormat="1" applyFont="1" applyFill="1" applyAlignment="1">
      <alignment horizontal="right"/>
    </xf>
    <xf numFmtId="11" fontId="3" fillId="0" borderId="0" xfId="0" applyNumberFormat="1" applyFont="1" applyAlignment="1">
      <alignment horizontal="right" wrapText="1"/>
    </xf>
    <xf numFmtId="165" fontId="5" fillId="3" borderId="0" xfId="0" applyNumberFormat="1" applyFont="1" applyFill="1" applyAlignment="1">
      <alignment horizontal="right"/>
    </xf>
    <xf numFmtId="0" fontId="6" fillId="0" borderId="0" xfId="0" applyFont="1"/>
    <xf numFmtId="0" fontId="7" fillId="0" borderId="0" xfId="0" applyFont="1"/>
    <xf numFmtId="11" fontId="8" fillId="0" borderId="0" xfId="0" applyNumberFormat="1" applyFont="1" applyAlignment="1">
      <alignment horizontal="left" wrapText="1"/>
    </xf>
    <xf numFmtId="166" fontId="9" fillId="4" borderId="0" xfId="0" applyNumberFormat="1" applyFont="1" applyFill="1" applyAlignment="1">
      <alignment horizontal="right" wrapText="1"/>
    </xf>
    <xf numFmtId="0" fontId="10" fillId="2" borderId="0" xfId="0" applyFont="1" applyFill="1" applyAlignment="1">
      <alignment horizontal="center"/>
    </xf>
    <xf numFmtId="11" fontId="11" fillId="2" borderId="0" xfId="0" applyNumberFormat="1" applyFont="1" applyFill="1" applyAlignment="1">
      <alignment horizontal="center"/>
    </xf>
    <xf numFmtId="11" fontId="12" fillId="5" borderId="0" xfId="0" applyNumberFormat="1" applyFont="1" applyFill="1" applyAlignment="1">
      <alignment horizontal="center"/>
    </xf>
    <xf numFmtId="0" fontId="13" fillId="0" borderId="0" xfId="0" applyFont="1" applyAlignment="1">
      <alignment wrapText="1"/>
    </xf>
    <xf numFmtId="11" fontId="14" fillId="3" borderId="0" xfId="0" applyNumberFormat="1" applyFont="1" applyFill="1" applyAlignment="1">
      <alignment horizontal="right" wrapText="1"/>
    </xf>
    <xf numFmtId="11" fontId="15" fillId="2" borderId="0" xfId="0" applyNumberFormat="1" applyFont="1" applyFill="1" applyAlignment="1">
      <alignment horizontal="center" wrapText="1"/>
    </xf>
    <xf numFmtId="167" fontId="17" fillId="0" borderId="0" xfId="0" applyNumberFormat="1" applyFont="1"/>
    <xf numFmtId="165" fontId="18" fillId="0" borderId="0" xfId="0" applyNumberFormat="1" applyFont="1"/>
    <xf numFmtId="11" fontId="19" fillId="0" borderId="0" xfId="0" applyNumberFormat="1" applyFont="1"/>
    <xf numFmtId="0" fontId="20" fillId="0" borderId="0" xfId="0" applyFont="1" applyAlignment="1">
      <alignment wrapText="1"/>
    </xf>
    <xf numFmtId="11" fontId="21" fillId="4" borderId="0" xfId="0" applyNumberFormat="1" applyFont="1" applyFill="1" applyAlignment="1">
      <alignment horizontal="right" wrapText="1"/>
    </xf>
    <xf numFmtId="166" fontId="22" fillId="0" borderId="0" xfId="0" applyNumberFormat="1" applyFont="1"/>
    <xf numFmtId="2" fontId="23" fillId="0" borderId="0" xfId="0" applyNumberFormat="1" applyFont="1" applyAlignment="1">
      <alignment wrapText="1"/>
    </xf>
    <xf numFmtId="0" fontId="24" fillId="3" borderId="0" xfId="0" applyFont="1" applyFill="1" applyAlignment="1">
      <alignment horizontal="center" wrapText="1"/>
    </xf>
    <xf numFmtId="2" fontId="25" fillId="0" borderId="0" xfId="0" applyNumberFormat="1" applyFont="1"/>
    <xf numFmtId="0" fontId="26" fillId="2" borderId="0" xfId="0" applyFont="1" applyFill="1" applyAlignment="1">
      <alignment horizontal="right"/>
    </xf>
    <xf numFmtId="11" fontId="27" fillId="6" borderId="0" xfId="0" applyNumberFormat="1" applyFont="1" applyFill="1" applyAlignment="1">
      <alignment horizontal="right" wrapText="1"/>
    </xf>
    <xf numFmtId="166" fontId="28" fillId="0" borderId="0" xfId="0" applyNumberFormat="1" applyFont="1"/>
    <xf numFmtId="0" fontId="29" fillId="0" borderId="0" xfId="0" applyFont="1"/>
    <xf numFmtId="11" fontId="30" fillId="7" borderId="0" xfId="0" applyNumberFormat="1" applyFont="1" applyFill="1" applyAlignment="1">
      <alignment horizontal="right"/>
    </xf>
    <xf numFmtId="1" fontId="31" fillId="2" borderId="0" xfId="0" applyNumberFormat="1" applyFont="1" applyFill="1" applyAlignment="1">
      <alignment horizontal="right"/>
    </xf>
    <xf numFmtId="11" fontId="32" fillId="5" borderId="0" xfId="0" applyNumberFormat="1" applyFont="1" applyFill="1" applyAlignment="1">
      <alignment horizontal="right" wrapText="1"/>
    </xf>
    <xf numFmtId="11" fontId="35" fillId="0" borderId="0" xfId="0" applyNumberFormat="1" applyFont="1"/>
    <xf numFmtId="0" fontId="36" fillId="2" borderId="0" xfId="0" applyFont="1" applyFill="1" applyAlignment="1">
      <alignment horizontal="left"/>
    </xf>
    <xf numFmtId="168" fontId="37" fillId="0" borderId="0" xfId="0" applyNumberFormat="1" applyFont="1"/>
    <xf numFmtId="0" fontId="38" fillId="2" borderId="0" xfId="0" applyFont="1" applyFill="1" applyAlignment="1">
      <alignment horizontal="right"/>
    </xf>
    <xf numFmtId="0" fontId="41" fillId="2" borderId="0" xfId="0" applyFont="1" applyFill="1" applyAlignment="1">
      <alignment horizontal="right"/>
    </xf>
    <xf numFmtId="0" fontId="42" fillId="0" borderId="0" xfId="0" applyFont="1" applyAlignment="1">
      <alignment horizontal="left"/>
    </xf>
    <xf numFmtId="11" fontId="43" fillId="5" borderId="0" xfId="0" applyNumberFormat="1" applyFont="1" applyFill="1" applyAlignment="1">
      <alignment horizontal="right"/>
    </xf>
    <xf numFmtId="11" fontId="45" fillId="3" borderId="0" xfId="0" applyNumberFormat="1" applyFont="1" applyFill="1" applyAlignment="1">
      <alignment horizontal="right"/>
    </xf>
    <xf numFmtId="0" fontId="46" fillId="0" borderId="0" xfId="0" applyFont="1" applyAlignment="1">
      <alignment horizontal="left" wrapText="1"/>
    </xf>
    <xf numFmtId="11" fontId="47" fillId="6" borderId="0" xfId="0" applyNumberFormat="1" applyFont="1" applyFill="1" applyAlignment="1">
      <alignment horizontal="right"/>
    </xf>
    <xf numFmtId="2" fontId="48" fillId="0" borderId="0" xfId="0" applyNumberFormat="1" applyFont="1"/>
    <xf numFmtId="11" fontId="49" fillId="0" borderId="0" xfId="0" applyNumberFormat="1" applyFont="1" applyAlignment="1">
      <alignment horizontal="center"/>
    </xf>
    <xf numFmtId="165" fontId="51" fillId="2" borderId="0" xfId="0" applyNumberFormat="1" applyFont="1" applyFill="1" applyAlignment="1">
      <alignment horizontal="right"/>
    </xf>
    <xf numFmtId="2" fontId="52" fillId="2" borderId="0" xfId="0" applyNumberFormat="1" applyFont="1" applyFill="1" applyAlignment="1">
      <alignment wrapText="1"/>
    </xf>
    <xf numFmtId="166" fontId="54" fillId="0" borderId="0" xfId="0" applyNumberFormat="1" applyFont="1" applyAlignment="1">
      <alignment wrapText="1"/>
    </xf>
    <xf numFmtId="11" fontId="55" fillId="0" borderId="0" xfId="0" applyNumberFormat="1" applyFont="1" applyAlignment="1">
      <alignment vertical="center"/>
    </xf>
    <xf numFmtId="11" fontId="56" fillId="8" borderId="0" xfId="0" applyNumberFormat="1" applyFont="1" applyFill="1" applyAlignment="1">
      <alignment horizontal="right"/>
    </xf>
    <xf numFmtId="0" fontId="57" fillId="0" borderId="0" xfId="0" applyFont="1"/>
    <xf numFmtId="0" fontId="58" fillId="6" borderId="0" xfId="0" applyFont="1" applyFill="1" applyAlignment="1">
      <alignment horizontal="right"/>
    </xf>
    <xf numFmtId="11" fontId="59" fillId="0" borderId="0" xfId="0" applyNumberFormat="1" applyFont="1" applyAlignment="1">
      <alignment wrapText="1"/>
    </xf>
    <xf numFmtId="0" fontId="29" fillId="0" borderId="0" xfId="0" applyFont="1"/>
    <xf numFmtId="0" fontId="20" fillId="0" borderId="0" xfId="0" applyFont="1" applyAlignment="1">
      <alignment wrapText="1"/>
    </xf>
    <xf numFmtId="0" fontId="7" fillId="0" borderId="0" xfId="0" applyFont="1"/>
    <xf numFmtId="0" fontId="4" fillId="0" borderId="0" xfId="0" applyFont="1"/>
    <xf numFmtId="0" fontId="40" fillId="0" borderId="0" xfId="0" applyFont="1"/>
    <xf numFmtId="0" fontId="6" fillId="0" borderId="0" xfId="0" applyFont="1"/>
    <xf numFmtId="11" fontId="59" fillId="0" borderId="0" xfId="0" applyNumberFormat="1" applyFont="1" applyAlignment="1">
      <alignment wrapText="1"/>
    </xf>
    <xf numFmtId="11" fontId="34" fillId="7" borderId="0" xfId="0" applyNumberFormat="1" applyFont="1" applyFill="1" applyAlignment="1">
      <alignment horizontal="center"/>
    </xf>
    <xf numFmtId="11" fontId="39" fillId="8" borderId="0" xfId="0" applyNumberFormat="1" applyFont="1" applyFill="1" applyAlignment="1">
      <alignment horizontal="center"/>
    </xf>
    <xf numFmtId="11" fontId="16" fillId="6" borderId="0" xfId="0" applyNumberFormat="1" applyFont="1" applyFill="1" applyAlignment="1">
      <alignment horizontal="center"/>
    </xf>
    <xf numFmtId="11" fontId="2" fillId="4" borderId="0" xfId="0" applyNumberFormat="1" applyFont="1" applyFill="1" applyAlignment="1">
      <alignment horizontal="center" wrapText="1"/>
    </xf>
    <xf numFmtId="11" fontId="19" fillId="0" borderId="0" xfId="0" applyNumberFormat="1" applyFont="1"/>
    <xf numFmtId="11" fontId="53" fillId="3" borderId="0" xfId="0" applyNumberFormat="1" applyFont="1" applyFill="1" applyAlignment="1">
      <alignment horizontal="center" wrapText="1"/>
    </xf>
    <xf numFmtId="11" fontId="33" fillId="6" borderId="0" xfId="0" applyNumberFormat="1" applyFont="1" applyFill="1" applyAlignment="1">
      <alignment horizontal="center" wrapText="1"/>
    </xf>
    <xf numFmtId="11" fontId="44" fillId="5" borderId="0" xfId="0" applyNumberFormat="1" applyFont="1" applyFill="1" applyAlignment="1">
      <alignment horizontal="center" wrapText="1"/>
    </xf>
    <xf numFmtId="0" fontId="42" fillId="0" borderId="0" xfId="0" applyFont="1" applyAlignment="1">
      <alignment horizontal="left"/>
    </xf>
    <xf numFmtId="11" fontId="50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7"/>
  <sheetViews>
    <sheetView workbookViewId="0">
      <selection activeCell="A2" sqref="A2:J2"/>
    </sheetView>
  </sheetViews>
  <sheetFormatPr defaultColWidth="9.109375" defaultRowHeight="14.25" customHeight="1"/>
  <cols>
    <col min="1" max="1" width="4.109375" customWidth="1"/>
    <col min="2" max="2" width="3.88671875" customWidth="1"/>
    <col min="3" max="3" width="6.33203125" customWidth="1"/>
    <col min="4" max="4" width="12.6640625" customWidth="1"/>
    <col min="5" max="5" width="6.44140625" customWidth="1"/>
    <col min="6" max="6" width="6.5546875" customWidth="1"/>
    <col min="7" max="9" width="5.109375" customWidth="1"/>
    <col min="10" max="10" width="10.109375" customWidth="1"/>
    <col min="11" max="11" width="11.44140625" customWidth="1"/>
    <col min="12" max="12" width="11.5546875" customWidth="1"/>
  </cols>
  <sheetData>
    <row r="1" spans="1:12" ht="15" customHeight="1">
      <c r="A1" s="53" t="s">
        <v>0</v>
      </c>
      <c r="B1" s="51" t="s">
        <v>0</v>
      </c>
      <c r="C1" s="51"/>
      <c r="D1" s="51"/>
      <c r="E1" s="51"/>
      <c r="F1" s="51"/>
      <c r="G1" s="51"/>
      <c r="H1" s="51"/>
      <c r="I1" s="51"/>
      <c r="J1" s="51"/>
      <c r="K1" s="17"/>
      <c r="L1" s="17"/>
    </row>
    <row r="2" spans="1:12" ht="12.75" customHeight="1">
      <c r="A2" s="51"/>
      <c r="B2" s="51"/>
      <c r="C2" s="51"/>
      <c r="D2" s="51"/>
      <c r="E2" s="51"/>
      <c r="F2" s="51"/>
      <c r="G2" s="51"/>
      <c r="H2" s="51"/>
      <c r="I2" s="51"/>
      <c r="J2" s="51"/>
      <c r="K2" s="17"/>
      <c r="L2" s="17"/>
    </row>
    <row r="3" spans="1:12" ht="12.75" customHeight="1">
      <c r="A3" s="52" t="s">
        <v>1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</row>
    <row r="4" spans="1:12" ht="12.75" customHeight="1">
      <c r="A4" s="50" t="str">
        <f>HYPERLINK("http://www.nist.gov/pml/data/asd.cfm","http://www.nist.gov/pml/data/asd.cfm")</f>
        <v>http://www.nist.gov/pml/data/asd.cfm</v>
      </c>
      <c r="B4" s="51"/>
      <c r="C4" s="51"/>
      <c r="D4" s="51"/>
      <c r="E4" s="51"/>
      <c r="F4" s="51"/>
      <c r="G4" s="51"/>
      <c r="H4" s="51"/>
      <c r="I4" s="51"/>
      <c r="J4" s="51"/>
      <c r="K4" s="17"/>
      <c r="L4" s="17"/>
    </row>
    <row r="5" spans="1:12" ht="12.75" customHeight="1">
      <c r="A5" s="52" t="s">
        <v>2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</row>
    <row r="6" spans="1:12" ht="12.75" customHeight="1">
      <c r="A6" s="50" t="str">
        <f>HYPERLINK("http://adsabs.harvard.edu/abs/2001CaJPh..79..955T","http://adsabs.harvard.edu/abs/2001CaJPh..79..955T")</f>
        <v>http://adsabs.harvard.edu/abs/2001CaJPh..79..955T</v>
      </c>
      <c r="B6" s="51"/>
      <c r="C6" s="51"/>
      <c r="D6" s="51"/>
      <c r="E6" s="51"/>
      <c r="F6" s="51"/>
      <c r="G6" s="51"/>
      <c r="H6" s="51"/>
      <c r="I6" s="51"/>
      <c r="J6" s="51"/>
      <c r="K6" s="17"/>
      <c r="L6" s="17"/>
    </row>
    <row r="7" spans="1:12" ht="12.75" customHeight="1">
      <c r="A7" s="52" t="s">
        <v>3</v>
      </c>
      <c r="B7" s="51"/>
      <c r="C7" s="51"/>
      <c r="D7" s="51"/>
      <c r="E7" s="51"/>
      <c r="F7" s="51"/>
      <c r="G7" s="51"/>
      <c r="H7" s="51"/>
      <c r="I7" s="51"/>
      <c r="J7" s="51"/>
      <c r="K7" s="17"/>
      <c r="L7" s="17"/>
    </row>
    <row r="8" spans="1:12" ht="12.75" customHeight="1">
      <c r="A8" s="50" t="str">
        <f>HYPERLINK("http://adsabs.harvard.edu/abs/1999ApJS..123..311A","http://adsabs.harvard.edu/abs/1999ApJS..123..311A")</f>
        <v>http://adsabs.harvard.edu/abs/1999ApJS..123..311A</v>
      </c>
      <c r="B8" s="51"/>
      <c r="C8" s="51"/>
      <c r="D8" s="51"/>
      <c r="E8" s="51"/>
      <c r="F8" s="51"/>
      <c r="G8" s="51"/>
      <c r="H8" s="51"/>
      <c r="I8" s="51"/>
      <c r="J8" s="51"/>
      <c r="K8" s="17"/>
      <c r="L8" s="17"/>
    </row>
    <row r="9" spans="1:12" ht="12.7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13.2">
      <c r="A10" s="17"/>
      <c r="B10" s="17"/>
      <c r="C10" s="17"/>
      <c r="D10" s="17"/>
      <c r="E10" s="17"/>
      <c r="F10" s="17"/>
      <c r="G10" s="17"/>
      <c r="H10" s="17"/>
      <c r="I10" s="17"/>
      <c r="J10" s="1" t="s">
        <v>4</v>
      </c>
      <c r="K10" s="48" t="s">
        <v>5</v>
      </c>
      <c r="L10" s="3" t="s">
        <v>6</v>
      </c>
    </row>
    <row r="11" spans="1:12" ht="13.2">
      <c r="A11" s="31" t="s">
        <v>7</v>
      </c>
      <c r="B11" s="31" t="s">
        <v>8</v>
      </c>
      <c r="C11" s="31" t="s">
        <v>9</v>
      </c>
      <c r="D11" s="31" t="s">
        <v>10</v>
      </c>
      <c r="E11" s="8" t="s">
        <v>11</v>
      </c>
      <c r="F11" s="23" t="s">
        <v>12</v>
      </c>
      <c r="G11" s="23" t="s">
        <v>13</v>
      </c>
      <c r="H11" s="23" t="s">
        <v>14</v>
      </c>
      <c r="I11" s="42" t="s">
        <v>15</v>
      </c>
      <c r="J11" s="1" t="s">
        <v>16</v>
      </c>
      <c r="K11" s="48" t="s">
        <v>16</v>
      </c>
      <c r="L11" s="3" t="s">
        <v>16</v>
      </c>
    </row>
    <row r="12" spans="1:12" ht="12.75" customHeight="1">
      <c r="A12" s="35">
        <v>8</v>
      </c>
      <c r="B12" s="35">
        <v>6</v>
      </c>
      <c r="C12" s="35">
        <v>1</v>
      </c>
      <c r="D12" s="5" t="s">
        <v>17</v>
      </c>
      <c r="E12" s="5" t="s">
        <v>18</v>
      </c>
      <c r="F12" s="5">
        <v>3</v>
      </c>
      <c r="G12" s="5">
        <v>1</v>
      </c>
      <c r="H12" s="5">
        <v>0</v>
      </c>
      <c r="I12" s="15">
        <v>0</v>
      </c>
      <c r="J12" s="40">
        <v>0</v>
      </c>
      <c r="K12" s="40">
        <v>0</v>
      </c>
      <c r="L12" s="40">
        <v>0</v>
      </c>
    </row>
    <row r="13" spans="1:12" ht="12.75" customHeight="1">
      <c r="A13" s="35">
        <v>8</v>
      </c>
      <c r="B13" s="35">
        <v>6</v>
      </c>
      <c r="C13" s="35">
        <v>2</v>
      </c>
      <c r="D13" s="5" t="s">
        <v>17</v>
      </c>
      <c r="E13" s="5" t="s">
        <v>18</v>
      </c>
      <c r="F13" s="5">
        <v>3</v>
      </c>
      <c r="G13" s="5">
        <v>1</v>
      </c>
      <c r="H13" s="5">
        <v>0</v>
      </c>
      <c r="I13" s="15">
        <v>1</v>
      </c>
      <c r="J13" s="14">
        <v>113.177580532127</v>
      </c>
      <c r="K13" s="40">
        <v>113.369995542517</v>
      </c>
      <c r="L13" s="40">
        <v>0</v>
      </c>
    </row>
    <row r="14" spans="1:12" ht="12.75" customHeight="1">
      <c r="A14" s="35">
        <v>8</v>
      </c>
      <c r="B14" s="35">
        <v>6</v>
      </c>
      <c r="C14" s="35">
        <v>3</v>
      </c>
      <c r="D14" s="5" t="s">
        <v>17</v>
      </c>
      <c r="E14" s="5" t="s">
        <v>18</v>
      </c>
      <c r="F14" s="5">
        <v>3</v>
      </c>
      <c r="G14" s="5">
        <v>1</v>
      </c>
      <c r="H14" s="5">
        <v>0</v>
      </c>
      <c r="I14" s="15">
        <v>2</v>
      </c>
      <c r="J14" s="14">
        <v>306.173695001179</v>
      </c>
      <c r="K14" s="40">
        <v>305.59998798457599</v>
      </c>
      <c r="L14" s="40">
        <v>0</v>
      </c>
    </row>
    <row r="15" spans="1:12" ht="12.75" customHeight="1">
      <c r="A15" s="35">
        <v>8</v>
      </c>
      <c r="B15" s="35">
        <v>6</v>
      </c>
      <c r="C15" s="35">
        <v>4</v>
      </c>
      <c r="D15" s="5" t="s">
        <v>17</v>
      </c>
      <c r="E15" s="5" t="s">
        <v>19</v>
      </c>
      <c r="F15" s="5">
        <v>1</v>
      </c>
      <c r="G15" s="5">
        <v>2</v>
      </c>
      <c r="H15" s="5">
        <v>0</v>
      </c>
      <c r="I15" s="15">
        <v>2</v>
      </c>
      <c r="J15" s="40">
        <v>20273.266754055399</v>
      </c>
      <c r="K15" s="40">
        <v>20369.349199125802</v>
      </c>
      <c r="L15" s="40">
        <v>23132.626146480201</v>
      </c>
    </row>
    <row r="16" spans="1:12" ht="12.75" customHeight="1">
      <c r="A16" s="35">
        <v>8</v>
      </c>
      <c r="B16" s="35">
        <v>6</v>
      </c>
      <c r="C16" s="35">
        <v>5</v>
      </c>
      <c r="D16" s="5" t="s">
        <v>17</v>
      </c>
      <c r="E16" s="5" t="s">
        <v>20</v>
      </c>
      <c r="F16" s="5">
        <v>1</v>
      </c>
      <c r="G16" s="5">
        <v>0</v>
      </c>
      <c r="H16" s="5">
        <v>0</v>
      </c>
      <c r="I16" s="15">
        <v>0</v>
      </c>
      <c r="J16" s="40">
        <v>43185.737897807601</v>
      </c>
      <c r="K16" s="40">
        <v>43278.138298407102</v>
      </c>
      <c r="L16" s="40">
        <v>50138.979536654697</v>
      </c>
    </row>
    <row r="17" spans="1:12" ht="12.75" customHeight="1">
      <c r="A17" s="35">
        <v>8</v>
      </c>
      <c r="B17" s="35">
        <v>6</v>
      </c>
      <c r="C17" s="35">
        <v>6</v>
      </c>
      <c r="D17" s="5" t="s">
        <v>21</v>
      </c>
      <c r="E17" s="5" t="s">
        <v>22</v>
      </c>
      <c r="F17" s="5">
        <v>5</v>
      </c>
      <c r="G17" s="5">
        <v>0</v>
      </c>
      <c r="H17" s="5">
        <v>1</v>
      </c>
      <c r="I17" s="15">
        <v>2</v>
      </c>
      <c r="J17" s="40">
        <v>60324.786204841002</v>
      </c>
      <c r="K17" s="40">
        <v>60531.587620042003</v>
      </c>
      <c r="L17" s="40">
        <v>58522.9104550185</v>
      </c>
    </row>
    <row r="18" spans="1:12" ht="12.75" customHeight="1">
      <c r="A18" s="35">
        <v>8</v>
      </c>
      <c r="B18" s="35">
        <v>6</v>
      </c>
      <c r="C18" s="35">
        <v>7</v>
      </c>
      <c r="D18" s="5" t="s">
        <v>21</v>
      </c>
      <c r="E18" s="5" t="s">
        <v>23</v>
      </c>
      <c r="F18" s="5">
        <v>3</v>
      </c>
      <c r="G18" s="5">
        <v>2</v>
      </c>
      <c r="H18" s="5">
        <v>1</v>
      </c>
      <c r="I18" s="15">
        <v>3</v>
      </c>
      <c r="J18" s="40">
        <v>120025.189030895</v>
      </c>
      <c r="K18" s="40">
        <v>120464.395263627</v>
      </c>
      <c r="L18" s="40">
        <v>122708.266399403</v>
      </c>
    </row>
    <row r="19" spans="1:12" ht="12.75" customHeight="1">
      <c r="A19" s="35">
        <v>8</v>
      </c>
      <c r="B19" s="35">
        <v>6</v>
      </c>
      <c r="C19" s="35">
        <v>8</v>
      </c>
      <c r="D19" s="5" t="s">
        <v>21</v>
      </c>
      <c r="E19" s="5" t="s">
        <v>23</v>
      </c>
      <c r="F19" s="5">
        <v>3</v>
      </c>
      <c r="G19" s="5">
        <v>2</v>
      </c>
      <c r="H19" s="5">
        <v>1</v>
      </c>
      <c r="I19" s="15">
        <v>2</v>
      </c>
      <c r="J19" s="40">
        <v>120053.391521026</v>
      </c>
      <c r="K19" s="40">
        <v>120492.19526253401</v>
      </c>
      <c r="L19" s="40">
        <v>122708.266399403</v>
      </c>
    </row>
    <row r="20" spans="1:12" ht="12.75" customHeight="1">
      <c r="A20" s="35">
        <v>8</v>
      </c>
      <c r="B20" s="35">
        <v>6</v>
      </c>
      <c r="C20" s="35">
        <v>9</v>
      </c>
      <c r="D20" s="5" t="s">
        <v>21</v>
      </c>
      <c r="E20" s="5" t="s">
        <v>23</v>
      </c>
      <c r="F20" s="5">
        <v>3</v>
      </c>
      <c r="G20" s="5">
        <v>2</v>
      </c>
      <c r="H20" s="5">
        <v>1</v>
      </c>
      <c r="I20" s="15">
        <v>1</v>
      </c>
      <c r="J20" s="40">
        <v>120058.21996291701</v>
      </c>
      <c r="K20" s="40">
        <v>120497.69526231699</v>
      </c>
      <c r="L20" s="40">
        <v>122708.266399403</v>
      </c>
    </row>
    <row r="21" spans="1:12" ht="12.75" customHeight="1">
      <c r="A21" s="35">
        <v>8</v>
      </c>
      <c r="B21" s="35">
        <v>6</v>
      </c>
      <c r="C21" s="35">
        <v>10</v>
      </c>
      <c r="D21" s="5" t="s">
        <v>21</v>
      </c>
      <c r="E21" s="5" t="s">
        <v>24</v>
      </c>
      <c r="F21" s="5">
        <v>3</v>
      </c>
      <c r="G21" s="5">
        <v>1</v>
      </c>
      <c r="H21" s="5">
        <v>1</v>
      </c>
      <c r="I21" s="15">
        <v>2</v>
      </c>
      <c r="J21" s="40">
        <v>142380.984719639</v>
      </c>
      <c r="K21" s="40">
        <v>142903.29438138299</v>
      </c>
      <c r="L21" s="40">
        <v>148694.06275370301</v>
      </c>
    </row>
    <row r="22" spans="1:12" ht="12.75" customHeight="1">
      <c r="A22" s="35">
        <v>8</v>
      </c>
      <c r="B22" s="35">
        <v>6</v>
      </c>
      <c r="C22" s="35">
        <v>11</v>
      </c>
      <c r="D22" s="5" t="s">
        <v>21</v>
      </c>
      <c r="E22" s="5" t="s">
        <v>24</v>
      </c>
      <c r="F22" s="5">
        <v>3</v>
      </c>
      <c r="G22" s="5">
        <v>1</v>
      </c>
      <c r="H22" s="5">
        <v>1</v>
      </c>
      <c r="I22" s="15">
        <v>1</v>
      </c>
      <c r="J22" s="40">
        <v>142381.75288084801</v>
      </c>
      <c r="K22" s="40">
        <v>142905.294381304</v>
      </c>
      <c r="L22" s="40">
        <v>148694.06275370301</v>
      </c>
    </row>
    <row r="23" spans="1:12" ht="12.75" customHeight="1">
      <c r="A23" s="35">
        <v>8</v>
      </c>
      <c r="B23" s="35">
        <v>6</v>
      </c>
      <c r="C23" s="35">
        <v>12</v>
      </c>
      <c r="D23" s="5" t="s">
        <v>21</v>
      </c>
      <c r="E23" s="5" t="s">
        <v>24</v>
      </c>
      <c r="F23" s="5">
        <v>3</v>
      </c>
      <c r="G23" s="5">
        <v>1</v>
      </c>
      <c r="H23" s="5">
        <v>1</v>
      </c>
      <c r="I23" s="15">
        <v>0</v>
      </c>
      <c r="J23" s="40">
        <v>142393.494773627</v>
      </c>
      <c r="K23" s="40">
        <v>142919.29438075301</v>
      </c>
      <c r="L23" s="40">
        <v>148694.06275370301</v>
      </c>
    </row>
    <row r="24" spans="1:12" ht="12.75" customHeight="1">
      <c r="A24" s="35">
        <v>8</v>
      </c>
      <c r="B24" s="35">
        <v>6</v>
      </c>
      <c r="C24" s="35">
        <v>13</v>
      </c>
      <c r="D24" s="5" t="s">
        <v>21</v>
      </c>
      <c r="E24" s="5" t="s">
        <v>25</v>
      </c>
      <c r="F24" s="5">
        <v>1</v>
      </c>
      <c r="G24" s="5">
        <v>2</v>
      </c>
      <c r="H24" s="5">
        <v>1</v>
      </c>
      <c r="I24" s="15">
        <v>2</v>
      </c>
      <c r="J24" s="40">
        <v>187053.94856200399</v>
      </c>
      <c r="K24" s="40">
        <v>187666.292621409</v>
      </c>
      <c r="L24" s="40">
        <v>192490.22544374299</v>
      </c>
    </row>
    <row r="25" spans="1:12" ht="12.75" customHeight="1">
      <c r="A25" s="35">
        <v>8</v>
      </c>
      <c r="B25" s="35">
        <v>6</v>
      </c>
      <c r="C25" s="35">
        <v>14</v>
      </c>
      <c r="D25" s="5" t="s">
        <v>21</v>
      </c>
      <c r="E25" s="5" t="s">
        <v>26</v>
      </c>
      <c r="F25" s="5">
        <v>3</v>
      </c>
      <c r="G25" s="5">
        <v>0</v>
      </c>
      <c r="H25" s="5">
        <v>1</v>
      </c>
      <c r="I25" s="15">
        <v>1</v>
      </c>
      <c r="J25" s="40">
        <v>197087.67028438201</v>
      </c>
      <c r="K25" s="40">
        <v>197581.192231578</v>
      </c>
      <c r="L25" s="40">
        <v>201554.527719356</v>
      </c>
    </row>
    <row r="26" spans="1:12" ht="12.75" customHeight="1">
      <c r="A26" s="35">
        <v>8</v>
      </c>
      <c r="B26" s="35">
        <v>6</v>
      </c>
      <c r="C26" s="35">
        <v>15</v>
      </c>
      <c r="D26" s="5" t="s">
        <v>21</v>
      </c>
      <c r="E26" s="5" t="s">
        <v>27</v>
      </c>
      <c r="F26" s="5">
        <v>1</v>
      </c>
      <c r="G26" s="5">
        <v>1</v>
      </c>
      <c r="H26" s="5">
        <v>1</v>
      </c>
      <c r="I26" s="15">
        <v>1</v>
      </c>
      <c r="J26" s="40">
        <v>210461.79589622299</v>
      </c>
      <c r="K26" s="40">
        <v>211184.39169673299</v>
      </c>
      <c r="L26" s="40">
        <v>220813.426622142</v>
      </c>
    </row>
    <row r="27" spans="1:12" ht="12.75" customHeight="1">
      <c r="A27" s="35">
        <v>8</v>
      </c>
      <c r="B27" s="35">
        <v>6</v>
      </c>
      <c r="C27" s="35">
        <v>16</v>
      </c>
      <c r="D27" s="5" t="s">
        <v>28</v>
      </c>
      <c r="E27" s="5" t="s">
        <v>24</v>
      </c>
      <c r="F27" s="5">
        <v>3</v>
      </c>
      <c r="G27" s="5">
        <v>1</v>
      </c>
      <c r="H27" s="5">
        <v>1</v>
      </c>
      <c r="I27" s="15">
        <v>0</v>
      </c>
      <c r="J27" s="40">
        <v>267258.71395521599</v>
      </c>
      <c r="K27" s="40">
        <v>267841.98946909001</v>
      </c>
      <c r="L27" s="40">
        <v>273970.18234014499</v>
      </c>
    </row>
    <row r="28" spans="1:12" ht="12.75" customHeight="1">
      <c r="A28" s="35">
        <v>8</v>
      </c>
      <c r="B28" s="35">
        <v>6</v>
      </c>
      <c r="C28" s="35">
        <v>17</v>
      </c>
      <c r="D28" s="5" t="s">
        <v>28</v>
      </c>
      <c r="E28" s="5" t="s">
        <v>24</v>
      </c>
      <c r="F28" s="5">
        <v>3</v>
      </c>
      <c r="G28" s="5">
        <v>1</v>
      </c>
      <c r="H28" s="5">
        <v>1</v>
      </c>
      <c r="I28" s="15">
        <v>1</v>
      </c>
      <c r="J28" s="40">
        <v>267377.10954510898</v>
      </c>
      <c r="K28" s="40">
        <v>267960.089464447</v>
      </c>
      <c r="L28" s="40">
        <v>273970.18234014499</v>
      </c>
    </row>
    <row r="29" spans="1:12" ht="12.75" customHeight="1">
      <c r="A29" s="35">
        <v>8</v>
      </c>
      <c r="B29" s="35">
        <v>6</v>
      </c>
      <c r="C29" s="35">
        <v>18</v>
      </c>
      <c r="D29" s="5" t="s">
        <v>28</v>
      </c>
      <c r="E29" s="5" t="s">
        <v>24</v>
      </c>
      <c r="F29" s="5">
        <v>3</v>
      </c>
      <c r="G29" s="5">
        <v>1</v>
      </c>
      <c r="H29" s="5">
        <v>1</v>
      </c>
      <c r="I29" s="15">
        <v>2</v>
      </c>
      <c r="J29" s="40">
        <v>267634.00460112799</v>
      </c>
      <c r="K29" s="40">
        <v>268215.98945438501</v>
      </c>
      <c r="L29" s="40">
        <v>273970.18234014499</v>
      </c>
    </row>
    <row r="30" spans="1:12" ht="12.75" customHeight="1">
      <c r="A30" s="35">
        <v>8</v>
      </c>
      <c r="B30" s="35">
        <v>6</v>
      </c>
      <c r="C30" s="35">
        <v>19</v>
      </c>
      <c r="D30" s="5" t="s">
        <v>28</v>
      </c>
      <c r="E30" s="5" t="s">
        <v>27</v>
      </c>
      <c r="F30" s="5">
        <v>1</v>
      </c>
      <c r="G30" s="5">
        <v>1</v>
      </c>
      <c r="H30" s="5">
        <v>1</v>
      </c>
      <c r="I30" s="15">
        <v>1</v>
      </c>
      <c r="J30" s="40">
        <v>273081.33203055599</v>
      </c>
      <c r="K30" s="40">
        <v>273720.189237974</v>
      </c>
      <c r="L30" s="40">
        <v>281651.79443812201</v>
      </c>
    </row>
    <row r="31" spans="1:12" ht="12.75" customHeight="1">
      <c r="A31" s="35">
        <v>8</v>
      </c>
      <c r="B31" s="35">
        <v>6</v>
      </c>
      <c r="C31" s="35">
        <v>20</v>
      </c>
      <c r="D31" s="5" t="s">
        <v>29</v>
      </c>
      <c r="E31" s="5" t="s">
        <v>18</v>
      </c>
      <c r="F31" s="5">
        <v>3</v>
      </c>
      <c r="G31" s="5">
        <v>1</v>
      </c>
      <c r="H31" s="5">
        <v>0</v>
      </c>
      <c r="I31" s="15">
        <v>2</v>
      </c>
      <c r="J31" s="40">
        <v>283759.69464019599</v>
      </c>
      <c r="K31" s="40">
        <v>284695.48880645097</v>
      </c>
      <c r="L31" s="40">
        <v>291264.783292162</v>
      </c>
    </row>
    <row r="32" spans="1:12" ht="12.75" customHeight="1">
      <c r="A32" s="35">
        <v>8</v>
      </c>
      <c r="B32" s="35">
        <v>6</v>
      </c>
      <c r="C32" s="35">
        <v>21</v>
      </c>
      <c r="D32" s="5" t="s">
        <v>29</v>
      </c>
      <c r="E32" s="5" t="s">
        <v>18</v>
      </c>
      <c r="F32" s="5">
        <v>3</v>
      </c>
      <c r="G32" s="5">
        <v>1</v>
      </c>
      <c r="H32" s="5">
        <v>0</v>
      </c>
      <c r="I32" s="15">
        <v>1</v>
      </c>
      <c r="J32" s="40">
        <v>283977.40250078501</v>
      </c>
      <c r="K32" s="40">
        <v>284911.488797959</v>
      </c>
      <c r="L32" s="40">
        <v>291264.783292162</v>
      </c>
    </row>
    <row r="33" spans="1:12" ht="12.75" customHeight="1">
      <c r="A33" s="35">
        <v>8</v>
      </c>
      <c r="B33" s="35">
        <v>6</v>
      </c>
      <c r="C33" s="35">
        <v>22</v>
      </c>
      <c r="D33" s="5" t="s">
        <v>29</v>
      </c>
      <c r="E33" s="5" t="s">
        <v>18</v>
      </c>
      <c r="F33" s="5">
        <v>3</v>
      </c>
      <c r="G33" s="5">
        <v>1</v>
      </c>
      <c r="H33" s="5">
        <v>0</v>
      </c>
      <c r="I33" s="15">
        <v>0</v>
      </c>
      <c r="J33" s="40">
        <v>284071.89730332099</v>
      </c>
      <c r="K33" s="40">
        <v>285005.58879425901</v>
      </c>
      <c r="L33" s="40">
        <v>291264.783292162</v>
      </c>
    </row>
    <row r="34" spans="1:12" ht="12.75" customHeight="1">
      <c r="A34" s="35">
        <v>8</v>
      </c>
      <c r="B34" s="35">
        <v>6</v>
      </c>
      <c r="C34" s="35">
        <v>23</v>
      </c>
      <c r="D34" s="5" t="s">
        <v>30</v>
      </c>
      <c r="E34" s="5" t="s">
        <v>31</v>
      </c>
      <c r="F34" s="5">
        <v>1</v>
      </c>
      <c r="G34" s="5">
        <v>1</v>
      </c>
      <c r="H34" s="5">
        <v>0</v>
      </c>
      <c r="I34" s="15">
        <v>1</v>
      </c>
      <c r="J34" s="40">
        <v>290958.25404825801</v>
      </c>
      <c r="K34" s="40">
        <v>291672.58853212802</v>
      </c>
      <c r="L34" s="40">
        <v>298090.44432779303</v>
      </c>
    </row>
    <row r="35" spans="1:12" ht="12.75" customHeight="1">
      <c r="A35" s="35">
        <v>8</v>
      </c>
      <c r="B35" s="35">
        <v>6</v>
      </c>
      <c r="C35" s="35">
        <v>24</v>
      </c>
      <c r="D35" s="5" t="s">
        <v>30</v>
      </c>
      <c r="E35" s="5" t="s">
        <v>32</v>
      </c>
      <c r="F35" s="5">
        <v>3</v>
      </c>
      <c r="G35" s="5">
        <v>2</v>
      </c>
      <c r="H35" s="5">
        <v>0</v>
      </c>
      <c r="I35" s="15">
        <v>1</v>
      </c>
      <c r="J35" s="40">
        <v>293866.49044108897</v>
      </c>
      <c r="K35" s="40">
        <v>294577.38841791899</v>
      </c>
      <c r="L35" s="40">
        <v>301909.30291364499</v>
      </c>
    </row>
    <row r="36" spans="1:12" ht="12.75" customHeight="1">
      <c r="A36" s="35">
        <v>8</v>
      </c>
      <c r="B36" s="35">
        <v>6</v>
      </c>
      <c r="C36" s="35">
        <v>25</v>
      </c>
      <c r="D36" s="5" t="s">
        <v>30</v>
      </c>
      <c r="E36" s="5" t="s">
        <v>32</v>
      </c>
      <c r="F36" s="5">
        <v>3</v>
      </c>
      <c r="G36" s="5">
        <v>2</v>
      </c>
      <c r="H36" s="5">
        <v>0</v>
      </c>
      <c r="I36" s="15">
        <v>2</v>
      </c>
      <c r="J36" s="40">
        <v>294002.86100329098</v>
      </c>
      <c r="K36" s="40">
        <v>294712.78841259499</v>
      </c>
      <c r="L36" s="40">
        <v>301909.30291364499</v>
      </c>
    </row>
    <row r="37" spans="1:12" ht="12.75" customHeight="1">
      <c r="A37" s="35">
        <v>8</v>
      </c>
      <c r="B37" s="35">
        <v>6</v>
      </c>
      <c r="C37" s="35">
        <v>26</v>
      </c>
      <c r="D37" s="5" t="s">
        <v>30</v>
      </c>
      <c r="E37" s="5" t="s">
        <v>32</v>
      </c>
      <c r="F37" s="5">
        <v>3</v>
      </c>
      <c r="G37" s="5">
        <v>2</v>
      </c>
      <c r="H37" s="5">
        <v>0</v>
      </c>
      <c r="I37" s="15">
        <v>3</v>
      </c>
      <c r="J37" s="40">
        <v>294223.07087467698</v>
      </c>
      <c r="K37" s="40">
        <v>294931.58840399201</v>
      </c>
      <c r="L37" s="40">
        <v>301909.30291364499</v>
      </c>
    </row>
    <row r="38" spans="1:12" ht="12.75" customHeight="1">
      <c r="A38" s="35">
        <v>8</v>
      </c>
      <c r="B38" s="35">
        <v>6</v>
      </c>
      <c r="C38" s="35">
        <v>27</v>
      </c>
      <c r="D38" s="5" t="s">
        <v>30</v>
      </c>
      <c r="E38" s="5" t="s">
        <v>33</v>
      </c>
      <c r="F38" s="5">
        <v>3</v>
      </c>
      <c r="G38" s="5">
        <v>0</v>
      </c>
      <c r="H38" s="5">
        <v>0</v>
      </c>
      <c r="I38" s="15">
        <v>1</v>
      </c>
      <c r="J38" s="40">
        <v>297558.657295982</v>
      </c>
      <c r="K38" s="40">
        <v>298229.388274331</v>
      </c>
      <c r="L38" s="40">
        <v>304905.13163185603</v>
      </c>
    </row>
    <row r="39" spans="1:12" ht="12.75" customHeight="1">
      <c r="A39" s="35">
        <v>8</v>
      </c>
      <c r="B39" s="35">
        <v>6</v>
      </c>
      <c r="C39" s="35">
        <v>28</v>
      </c>
      <c r="D39" s="5" t="s">
        <v>29</v>
      </c>
      <c r="E39" s="5" t="s">
        <v>19</v>
      </c>
      <c r="F39" s="5">
        <v>1</v>
      </c>
      <c r="G39" s="5">
        <v>2</v>
      </c>
      <c r="H39" s="5">
        <v>0</v>
      </c>
      <c r="I39" s="15">
        <v>2</v>
      </c>
      <c r="J39" s="40">
        <v>298294.00704838999</v>
      </c>
      <c r="K39" s="40">
        <v>299391.58822863601</v>
      </c>
      <c r="L39" s="40">
        <v>306496.32270929398</v>
      </c>
    </row>
    <row r="40" spans="1:12" ht="12.75" customHeight="1">
      <c r="A40" s="35">
        <v>8</v>
      </c>
      <c r="B40" s="35">
        <v>6</v>
      </c>
      <c r="C40" s="35">
        <v>29</v>
      </c>
      <c r="D40" s="5" t="s">
        <v>30</v>
      </c>
      <c r="E40" s="5" t="s">
        <v>18</v>
      </c>
      <c r="F40" s="5">
        <v>3</v>
      </c>
      <c r="G40" s="5">
        <v>1</v>
      </c>
      <c r="H40" s="5">
        <v>0</v>
      </c>
      <c r="I40" s="15">
        <v>0</v>
      </c>
      <c r="J40" s="40">
        <v>300229.92692932201</v>
      </c>
      <c r="K40" s="40">
        <v>300907.18816904502</v>
      </c>
      <c r="L40" s="40">
        <v>308910.54365437297</v>
      </c>
    </row>
    <row r="41" spans="1:12" ht="12.75" customHeight="1">
      <c r="A41" s="35">
        <v>8</v>
      </c>
      <c r="B41" s="35">
        <v>6</v>
      </c>
      <c r="C41" s="35">
        <v>30</v>
      </c>
      <c r="D41" s="5" t="s">
        <v>30</v>
      </c>
      <c r="E41" s="5" t="s">
        <v>18</v>
      </c>
      <c r="F41" s="5">
        <v>3</v>
      </c>
      <c r="G41" s="5">
        <v>1</v>
      </c>
      <c r="H41" s="5">
        <v>0</v>
      </c>
      <c r="I41" s="15">
        <v>1</v>
      </c>
      <c r="J41" s="40">
        <v>300311.95557279699</v>
      </c>
      <c r="K41" s="40">
        <v>300988.68816584098</v>
      </c>
      <c r="L41" s="40">
        <v>308910.54365437297</v>
      </c>
    </row>
    <row r="42" spans="1:12" ht="12.75" customHeight="1">
      <c r="A42" s="35">
        <v>8</v>
      </c>
      <c r="B42" s="35">
        <v>6</v>
      </c>
      <c r="C42" s="35">
        <v>31</v>
      </c>
      <c r="D42" s="5" t="s">
        <v>30</v>
      </c>
      <c r="E42" s="5" t="s">
        <v>18</v>
      </c>
      <c r="F42" s="5">
        <v>3</v>
      </c>
      <c r="G42" s="5">
        <v>1</v>
      </c>
      <c r="H42" s="5">
        <v>0</v>
      </c>
      <c r="I42" s="15">
        <v>2</v>
      </c>
      <c r="J42" s="40">
        <v>300442.55395219399</v>
      </c>
      <c r="K42" s="40">
        <v>301118.08816075302</v>
      </c>
      <c r="L42" s="40">
        <v>308910.54365437297</v>
      </c>
    </row>
    <row r="43" spans="1:12" ht="12.75" customHeight="1">
      <c r="A43" s="35">
        <v>8</v>
      </c>
      <c r="B43" s="35">
        <v>6</v>
      </c>
      <c r="C43" s="35">
        <v>32</v>
      </c>
      <c r="D43" s="5" t="s">
        <v>30</v>
      </c>
      <c r="E43" s="5" t="s">
        <v>19</v>
      </c>
      <c r="F43" s="5">
        <v>1</v>
      </c>
      <c r="G43" s="5">
        <v>2</v>
      </c>
      <c r="H43" s="5">
        <v>0</v>
      </c>
      <c r="I43" s="15">
        <v>2</v>
      </c>
      <c r="J43" s="40">
        <v>306586.07685979299</v>
      </c>
      <c r="K43" s="40">
        <v>307321.98791683197</v>
      </c>
      <c r="L43" s="40">
        <v>316734.81426274101</v>
      </c>
    </row>
    <row r="44" spans="1:12" ht="12.75" customHeight="1">
      <c r="A44" s="35">
        <v>8</v>
      </c>
      <c r="B44" s="35">
        <v>6</v>
      </c>
      <c r="C44" s="35">
        <v>33</v>
      </c>
      <c r="D44" s="5" t="s">
        <v>30</v>
      </c>
      <c r="E44" s="5" t="s">
        <v>20</v>
      </c>
      <c r="F44" s="5">
        <v>1</v>
      </c>
      <c r="G44" s="5">
        <v>0</v>
      </c>
      <c r="H44" s="5">
        <v>0</v>
      </c>
      <c r="I44" s="15">
        <v>0</v>
      </c>
      <c r="J44" s="40">
        <v>313802.76487240603</v>
      </c>
      <c r="K44" s="40">
        <v>314671.38762787002</v>
      </c>
      <c r="L44" s="40">
        <v>324361.55770287599</v>
      </c>
    </row>
    <row r="45" spans="1:12" ht="12.75" customHeight="1">
      <c r="A45" s="35">
        <v>8</v>
      </c>
      <c r="B45" s="35">
        <v>6</v>
      </c>
      <c r="C45" s="35">
        <v>34</v>
      </c>
      <c r="D45" s="5" t="s">
        <v>34</v>
      </c>
      <c r="E45" s="5" t="s">
        <v>35</v>
      </c>
      <c r="F45" s="5">
        <v>3</v>
      </c>
      <c r="G45" s="5">
        <v>3</v>
      </c>
      <c r="H45" s="5">
        <v>1</v>
      </c>
      <c r="I45" s="15">
        <v>2</v>
      </c>
      <c r="J45" s="40">
        <v>324464.87538559397</v>
      </c>
      <c r="K45" s="40">
        <v>325112.587217347</v>
      </c>
      <c r="L45" s="40">
        <v>329420.44795597199</v>
      </c>
    </row>
    <row r="46" spans="1:12" ht="12.75" customHeight="1">
      <c r="A46" s="35">
        <v>8</v>
      </c>
      <c r="B46" s="35">
        <v>6</v>
      </c>
      <c r="C46" s="35">
        <v>35</v>
      </c>
      <c r="D46" s="5" t="s">
        <v>34</v>
      </c>
      <c r="E46" s="5" t="s">
        <v>35</v>
      </c>
      <c r="F46" s="5">
        <v>3</v>
      </c>
      <c r="G46" s="5">
        <v>3</v>
      </c>
      <c r="H46" s="5">
        <v>1</v>
      </c>
      <c r="I46" s="15">
        <v>3</v>
      </c>
      <c r="J46" s="40">
        <v>324660.80038901803</v>
      </c>
      <c r="K46" s="40">
        <v>325312.78720947501</v>
      </c>
      <c r="L46" s="40">
        <v>329420.44795597199</v>
      </c>
    </row>
    <row r="47" spans="1:12" ht="12.75" customHeight="1">
      <c r="A47" s="35">
        <v>8</v>
      </c>
      <c r="B47" s="35">
        <v>6</v>
      </c>
      <c r="C47" s="35">
        <v>36</v>
      </c>
      <c r="D47" s="5" t="s">
        <v>34</v>
      </c>
      <c r="E47" s="5" t="s">
        <v>35</v>
      </c>
      <c r="F47" s="5">
        <v>3</v>
      </c>
      <c r="G47" s="5">
        <v>3</v>
      </c>
      <c r="H47" s="5">
        <v>1</v>
      </c>
      <c r="I47" s="15">
        <v>4</v>
      </c>
      <c r="J47" s="40">
        <v>324839.02476342302</v>
      </c>
      <c r="K47" s="40">
        <v>325490.68720248103</v>
      </c>
      <c r="L47" s="40">
        <v>329420.44795597199</v>
      </c>
    </row>
    <row r="48" spans="1:12" ht="12.75" customHeight="1">
      <c r="A48" s="35">
        <v>8</v>
      </c>
      <c r="B48" s="35">
        <v>6</v>
      </c>
      <c r="C48" s="35">
        <v>37</v>
      </c>
      <c r="D48" s="5" t="s">
        <v>34</v>
      </c>
      <c r="E48" s="5" t="s">
        <v>25</v>
      </c>
      <c r="F48" s="5">
        <v>1</v>
      </c>
      <c r="G48" s="5">
        <v>2</v>
      </c>
      <c r="H48" s="5">
        <v>1</v>
      </c>
      <c r="I48" s="15">
        <v>2</v>
      </c>
      <c r="J48" s="40">
        <v>324735.65221204702</v>
      </c>
      <c r="K48" s="40">
        <v>325374.58720704599</v>
      </c>
      <c r="L48" s="40">
        <v>329596.02766106901</v>
      </c>
    </row>
    <row r="49" spans="1:12" ht="12.75" customHeight="1">
      <c r="A49" s="35">
        <v>8</v>
      </c>
      <c r="B49" s="35">
        <v>6</v>
      </c>
      <c r="C49" s="35">
        <v>38</v>
      </c>
      <c r="D49" s="5" t="s">
        <v>34</v>
      </c>
      <c r="E49" s="5" t="s">
        <v>23</v>
      </c>
      <c r="F49" s="5">
        <v>3</v>
      </c>
      <c r="G49" s="5">
        <v>2</v>
      </c>
      <c r="H49" s="5">
        <v>1</v>
      </c>
      <c r="I49" s="15">
        <v>1</v>
      </c>
      <c r="J49" s="40">
        <v>327229.24615756102</v>
      </c>
      <c r="K49" s="40">
        <v>327828.08711058</v>
      </c>
      <c r="L49" s="40">
        <v>332910.09459476802</v>
      </c>
    </row>
    <row r="50" spans="1:12" ht="12.75" customHeight="1">
      <c r="A50" s="35">
        <v>8</v>
      </c>
      <c r="B50" s="35">
        <v>6</v>
      </c>
      <c r="C50" s="35">
        <v>39</v>
      </c>
      <c r="D50" s="5" t="s">
        <v>34</v>
      </c>
      <c r="E50" s="5" t="s">
        <v>23</v>
      </c>
      <c r="F50" s="5">
        <v>3</v>
      </c>
      <c r="G50" s="5">
        <v>2</v>
      </c>
      <c r="H50" s="5">
        <v>1</v>
      </c>
      <c r="I50" s="15">
        <v>2</v>
      </c>
      <c r="J50" s="40">
        <v>327278.29873767198</v>
      </c>
      <c r="K50" s="40">
        <v>327876.98710865801</v>
      </c>
      <c r="L50" s="40">
        <v>332910.09459476802</v>
      </c>
    </row>
    <row r="51" spans="1:12" ht="12.75" customHeight="1">
      <c r="A51" s="35">
        <v>8</v>
      </c>
      <c r="B51" s="35">
        <v>6</v>
      </c>
      <c r="C51" s="35">
        <v>40</v>
      </c>
      <c r="D51" s="5" t="s">
        <v>34</v>
      </c>
      <c r="E51" s="5" t="s">
        <v>23</v>
      </c>
      <c r="F51" s="5">
        <v>3</v>
      </c>
      <c r="G51" s="5">
        <v>2</v>
      </c>
      <c r="H51" s="5">
        <v>1</v>
      </c>
      <c r="I51" s="15">
        <v>3</v>
      </c>
      <c r="J51" s="40">
        <v>327352.17389859201</v>
      </c>
      <c r="K51" s="40">
        <v>327950.38710577099</v>
      </c>
      <c r="L51" s="40">
        <v>332910.09459476802</v>
      </c>
    </row>
    <row r="52" spans="1:12" ht="12.75" customHeight="1">
      <c r="A52" s="35">
        <v>8</v>
      </c>
      <c r="B52" s="35">
        <v>6</v>
      </c>
      <c r="C52" s="35">
        <v>41</v>
      </c>
      <c r="D52" s="5" t="s">
        <v>34</v>
      </c>
      <c r="E52" s="5" t="s">
        <v>24</v>
      </c>
      <c r="F52" s="5">
        <v>3</v>
      </c>
      <c r="G52" s="5">
        <v>1</v>
      </c>
      <c r="H52" s="5">
        <v>1</v>
      </c>
      <c r="I52" s="15">
        <v>2</v>
      </c>
      <c r="J52" s="40">
        <v>329469.79682683601</v>
      </c>
      <c r="K52" s="40">
        <v>330077.88702212297</v>
      </c>
      <c r="L52" s="40">
        <v>335807.159728862</v>
      </c>
    </row>
    <row r="53" spans="1:12" ht="12.75" customHeight="1">
      <c r="A53" s="35">
        <v>8</v>
      </c>
      <c r="B53" s="35">
        <v>6</v>
      </c>
      <c r="C53" s="35">
        <v>42</v>
      </c>
      <c r="D53" s="5" t="s">
        <v>34</v>
      </c>
      <c r="E53" s="5" t="s">
        <v>24</v>
      </c>
      <c r="F53" s="5">
        <v>3</v>
      </c>
      <c r="G53" s="5">
        <v>1</v>
      </c>
      <c r="H53" s="5">
        <v>1</v>
      </c>
      <c r="I53" s="15">
        <v>1</v>
      </c>
      <c r="J53" s="40">
        <v>329583.890713954</v>
      </c>
      <c r="K53" s="40">
        <v>330192.18701762898</v>
      </c>
      <c r="L53" s="40">
        <v>335807.159728862</v>
      </c>
    </row>
    <row r="54" spans="1:12" ht="12.75" customHeight="1">
      <c r="A54" s="35">
        <v>8</v>
      </c>
      <c r="B54" s="35">
        <v>6</v>
      </c>
      <c r="C54" s="35">
        <v>43</v>
      </c>
      <c r="D54" s="5" t="s">
        <v>34</v>
      </c>
      <c r="E54" s="5" t="s">
        <v>24</v>
      </c>
      <c r="F54" s="5">
        <v>3</v>
      </c>
      <c r="G54" s="5">
        <v>1</v>
      </c>
      <c r="H54" s="5">
        <v>1</v>
      </c>
      <c r="I54" s="15">
        <v>0</v>
      </c>
      <c r="J54" s="40">
        <v>329645.13510983798</v>
      </c>
      <c r="K54" s="40">
        <v>330253.787015207</v>
      </c>
      <c r="L54" s="40">
        <v>335807.159728862</v>
      </c>
    </row>
    <row r="55" spans="1:12" ht="12.75" customHeight="1">
      <c r="A55" s="35">
        <v>8</v>
      </c>
      <c r="B55" s="35">
        <v>6</v>
      </c>
      <c r="C55" s="35">
        <v>44</v>
      </c>
      <c r="D55" s="5" t="s">
        <v>34</v>
      </c>
      <c r="E55" s="5" t="s">
        <v>36</v>
      </c>
      <c r="F55" s="5">
        <v>1</v>
      </c>
      <c r="G55" s="5">
        <v>3</v>
      </c>
      <c r="H55" s="5">
        <v>1</v>
      </c>
      <c r="I55" s="15">
        <v>3</v>
      </c>
      <c r="J55" s="40">
        <v>331821.43458077899</v>
      </c>
      <c r="K55" s="40">
        <v>332452.58692875598</v>
      </c>
      <c r="L55" s="40">
        <v>339823.54548294703</v>
      </c>
    </row>
    <row r="56" spans="1:12" ht="12.75" customHeight="1">
      <c r="A56" s="35">
        <v>8</v>
      </c>
      <c r="B56" s="35">
        <v>6</v>
      </c>
      <c r="C56" s="35">
        <v>45</v>
      </c>
      <c r="D56" s="5" t="s">
        <v>34</v>
      </c>
      <c r="E56" s="5" t="s">
        <v>27</v>
      </c>
      <c r="F56" s="5">
        <v>1</v>
      </c>
      <c r="G56" s="5">
        <v>1</v>
      </c>
      <c r="H56" s="5">
        <v>1</v>
      </c>
      <c r="I56" s="15">
        <v>1</v>
      </c>
      <c r="J56" s="40">
        <v>332778.93655505998</v>
      </c>
      <c r="K56" s="40">
        <v>333420.68689069198</v>
      </c>
      <c r="L56" s="40">
        <v>341272.07804999402</v>
      </c>
    </row>
    <row r="57" spans="1:12" ht="12.75" customHeight="1">
      <c r="A57" s="35">
        <v>8</v>
      </c>
      <c r="B57" s="35">
        <v>6</v>
      </c>
      <c r="C57" s="35">
        <v>46</v>
      </c>
      <c r="D57" s="5" t="s">
        <v>29</v>
      </c>
      <c r="E57" s="5" t="s">
        <v>37</v>
      </c>
      <c r="F57" s="5">
        <v>1</v>
      </c>
      <c r="G57" s="5">
        <v>0</v>
      </c>
      <c r="H57" s="5">
        <v>0</v>
      </c>
      <c r="I57" s="15">
        <v>0</v>
      </c>
      <c r="J57" s="40">
        <v>343306.27867085399</v>
      </c>
      <c r="K57" s="40">
        <v>344761.68644479098</v>
      </c>
      <c r="L57" s="40">
        <v>358566.67900201201</v>
      </c>
    </row>
  </sheetData>
  <mergeCells count="8">
    <mergeCell ref="A6:J6"/>
    <mergeCell ref="A7:J7"/>
    <mergeCell ref="A8:J8"/>
    <mergeCell ref="A1:J1"/>
    <mergeCell ref="A2:J2"/>
    <mergeCell ref="A3:L3"/>
    <mergeCell ref="A4:J4"/>
    <mergeCell ref="A5:L5"/>
  </mergeCells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427"/>
  <sheetViews>
    <sheetView tabSelected="1" workbookViewId="0">
      <selection activeCell="F14" sqref="F14:I14"/>
    </sheetView>
  </sheetViews>
  <sheetFormatPr defaultColWidth="9.109375" defaultRowHeight="14.25" customHeight="1"/>
  <cols>
    <col min="1" max="1" width="4" customWidth="1"/>
    <col min="2" max="2" width="4.5546875" customWidth="1"/>
    <col min="3" max="4" width="4.6640625" customWidth="1"/>
    <col min="5" max="5" width="12.33203125" style="20" customWidth="1"/>
    <col min="6" max="6" width="11.44140625" customWidth="1"/>
    <col min="7" max="7" width="11" customWidth="1"/>
    <col min="8" max="8" width="10.88671875" customWidth="1"/>
    <col min="9" max="9" width="11.6640625" customWidth="1"/>
    <col min="10" max="10" width="11.109375" customWidth="1"/>
    <col min="11" max="11" width="11" customWidth="1"/>
    <col min="12" max="12" width="10.5546875" customWidth="1"/>
    <col min="13" max="13" width="10.33203125" customWidth="1"/>
    <col min="14" max="14" width="11.88671875" customWidth="1"/>
    <col min="15" max="15" width="9.88671875" customWidth="1"/>
    <col min="16" max="16" width="10.88671875" customWidth="1"/>
    <col min="17" max="17" width="11.109375" customWidth="1"/>
  </cols>
  <sheetData>
    <row r="1" spans="1:17" ht="15" customHeight="1">
      <c r="A1" s="54" t="s">
        <v>38</v>
      </c>
      <c r="B1" s="51"/>
      <c r="C1" s="51"/>
      <c r="D1" s="51"/>
      <c r="E1" s="51"/>
      <c r="F1" s="51"/>
      <c r="G1" s="51"/>
      <c r="H1" s="17"/>
      <c r="I1" s="17"/>
      <c r="J1" s="17"/>
      <c r="K1" s="17"/>
      <c r="L1" s="17"/>
      <c r="M1" s="17"/>
      <c r="N1" s="17"/>
      <c r="O1" s="17"/>
      <c r="P1" s="17"/>
      <c r="Q1" s="17"/>
    </row>
    <row r="2" spans="1:17" ht="13.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17" ht="13.8">
      <c r="A3" s="55" t="s">
        <v>39</v>
      </c>
      <c r="B3" s="51"/>
      <c r="C3" s="51"/>
      <c r="D3" s="51"/>
      <c r="E3" s="51"/>
      <c r="F3" s="51"/>
      <c r="G3" s="51"/>
      <c r="H3" s="51"/>
      <c r="I3" s="51"/>
      <c r="J3" s="17"/>
      <c r="K3" s="17"/>
      <c r="L3" s="17"/>
      <c r="M3" s="17"/>
      <c r="N3" s="17"/>
      <c r="O3" s="17"/>
      <c r="P3" s="17"/>
      <c r="Q3" s="17"/>
    </row>
    <row r="4" spans="1:17" ht="12.75" customHeight="1">
      <c r="A4" s="50" t="str">
        <f>HYPERLINK("http://adsabs.harvard.edu/abs/2001CaJPh..79..955T","http://adsabs.harvard.edu/abs/2001CaJPh..79..955T")</f>
        <v>http://adsabs.harvard.edu/abs/2001CaJPh..79..955T</v>
      </c>
      <c r="B4" s="51"/>
      <c r="C4" s="51"/>
      <c r="D4" s="51"/>
      <c r="E4" s="51"/>
      <c r="F4" s="51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</row>
    <row r="5" spans="1:17" ht="12.75" customHeight="1">
      <c r="A5" s="52" t="s">
        <v>40</v>
      </c>
      <c r="B5" s="51"/>
      <c r="C5" s="51"/>
      <c r="D5" s="51"/>
      <c r="E5" s="51"/>
      <c r="F5" s="51"/>
      <c r="G5" s="51"/>
      <c r="H5" s="51"/>
      <c r="I5" s="56"/>
      <c r="J5" s="56"/>
      <c r="K5" s="17"/>
      <c r="L5" s="17"/>
      <c r="M5" s="17"/>
      <c r="N5" s="17"/>
      <c r="O5" s="17"/>
      <c r="P5" s="17"/>
      <c r="Q5" s="17"/>
    </row>
    <row r="6" spans="1:17" ht="12.75" customHeight="1">
      <c r="A6" s="50" t="str">
        <f>HYPERLINK("http://adsabs.harvard.edu/abs/1997A%26AS..123..159G","http://adsabs.harvard.edu/abs/1997A%26AS..123..159G")</f>
        <v>http://adsabs.harvard.edu/abs/1997A%26AS..123..159G</v>
      </c>
      <c r="B6" s="51"/>
      <c r="C6" s="51"/>
      <c r="D6" s="51"/>
      <c r="E6" s="51"/>
      <c r="F6" s="51"/>
      <c r="G6" s="51"/>
      <c r="H6" s="51"/>
      <c r="I6" s="56"/>
      <c r="J6" s="56"/>
      <c r="K6" s="17"/>
      <c r="L6" s="17"/>
      <c r="M6" s="17"/>
      <c r="N6" s="17"/>
      <c r="O6" s="17"/>
      <c r="P6" s="17"/>
      <c r="Q6" s="17"/>
    </row>
    <row r="7" spans="1:17" ht="12.75" customHeight="1">
      <c r="A7" s="52" t="s">
        <v>41</v>
      </c>
      <c r="B7" s="51"/>
      <c r="C7" s="51"/>
      <c r="D7" s="51"/>
      <c r="E7" s="51"/>
      <c r="F7" s="51"/>
      <c r="G7" s="51"/>
      <c r="H7" s="51"/>
      <c r="I7" s="56"/>
      <c r="J7" s="56"/>
      <c r="K7" s="17"/>
      <c r="L7" s="17"/>
      <c r="M7" s="17"/>
      <c r="N7" s="17"/>
      <c r="O7" s="17"/>
      <c r="P7" s="17"/>
      <c r="Q7" s="17"/>
    </row>
    <row r="8" spans="1:17" ht="12.75" customHeight="1">
      <c r="A8" s="50" t="str">
        <f>HYPERLINK("http://adsabs.harvard.edu/abs/2000MNRAS.312..813S","http://adsabs.harvard.edu/abs/2000MNRAS.312..813S")</f>
        <v>http://adsabs.harvard.edu/abs/2000MNRAS.312..813S</v>
      </c>
      <c r="B8" s="51"/>
      <c r="C8" s="51"/>
      <c r="D8" s="51"/>
      <c r="E8" s="51"/>
      <c r="F8" s="51"/>
      <c r="G8" s="51"/>
      <c r="H8" s="51"/>
      <c r="I8" s="56"/>
      <c r="J8" s="56"/>
      <c r="K8" s="17"/>
      <c r="L8" s="17"/>
      <c r="M8" s="17"/>
      <c r="N8" s="17"/>
      <c r="O8" s="17"/>
      <c r="P8" s="17"/>
      <c r="Q8" s="17"/>
    </row>
    <row r="9" spans="1:17" ht="13.8">
      <c r="A9" s="55" t="s">
        <v>42</v>
      </c>
      <c r="B9" s="51"/>
      <c r="C9" s="51"/>
      <c r="D9" s="51"/>
      <c r="E9" s="51"/>
      <c r="F9" s="51"/>
      <c r="G9" s="51"/>
      <c r="H9" s="51"/>
      <c r="I9" s="51"/>
      <c r="J9" s="17"/>
      <c r="K9" s="17"/>
      <c r="L9" s="17"/>
      <c r="M9" s="17"/>
      <c r="N9" s="17"/>
      <c r="O9" s="17"/>
      <c r="P9" s="17"/>
      <c r="Q9" s="17"/>
    </row>
    <row r="10" spans="1:17" ht="12.75" customHeight="1">
      <c r="A10" s="50" t="str">
        <f>HYPERLINK("http://adsabs.harvard.edu/abs/2001CaJPh..79..955T","http://adsabs.harvard.edu/abs/2001CaJPh..79..955T")</f>
        <v>http://adsabs.harvard.edu/abs/2001CaJPh..79..955T</v>
      </c>
      <c r="B10" s="51"/>
      <c r="C10" s="51"/>
      <c r="D10" s="51"/>
      <c r="E10" s="51"/>
      <c r="F10" s="51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</row>
    <row r="11" spans="1:17" ht="13.8">
      <c r="A11" s="55" t="s">
        <v>43</v>
      </c>
      <c r="B11" s="51"/>
      <c r="C11" s="51"/>
      <c r="D11" s="51"/>
      <c r="E11" s="51"/>
      <c r="F11" s="51"/>
      <c r="G11" s="51"/>
      <c r="H11" s="51"/>
      <c r="I11" s="17"/>
      <c r="J11" s="17"/>
      <c r="K11" s="17"/>
      <c r="L11" s="17"/>
      <c r="M11" s="17"/>
      <c r="N11" s="17"/>
      <c r="O11" s="17"/>
      <c r="P11" s="17"/>
      <c r="Q11" s="17"/>
    </row>
    <row r="12" spans="1:17" ht="12.75" customHeight="1">
      <c r="A12" s="50" t="str">
        <f>HYPERLINK("http://adsabs.harvard.edu/abs/1997ApJS..108..393A","http://adsabs.harvard.edu/abs/1997ApJS..108..393A")</f>
        <v>http://adsabs.harvard.edu/abs/1997ApJS..108..393A</v>
      </c>
      <c r="B12" s="51"/>
      <c r="C12" s="51"/>
      <c r="D12" s="51"/>
      <c r="E12" s="51"/>
      <c r="F12" s="51"/>
      <c r="G12" s="51"/>
      <c r="H12" s="17"/>
      <c r="I12" s="17"/>
      <c r="J12" s="17"/>
      <c r="K12" s="17"/>
      <c r="L12" s="17"/>
      <c r="M12" s="17"/>
      <c r="N12" s="17"/>
      <c r="O12" s="17"/>
      <c r="P12" s="17"/>
      <c r="Q12" s="17"/>
    </row>
    <row r="13" spans="1:17" ht="13.8">
      <c r="A13" s="4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</row>
    <row r="14" spans="1:17" ht="13.8">
      <c r="A14" s="4"/>
      <c r="B14" s="4"/>
      <c r="C14" s="4"/>
      <c r="D14" s="4"/>
      <c r="E14" s="22"/>
      <c r="F14" s="58" t="s">
        <v>44</v>
      </c>
      <c r="G14" s="58"/>
      <c r="H14" s="58"/>
      <c r="I14" s="58"/>
      <c r="J14" s="59" t="s">
        <v>5</v>
      </c>
      <c r="K14" s="59"/>
      <c r="L14" s="59"/>
      <c r="M14" s="59"/>
      <c r="N14" s="21" t="s">
        <v>45</v>
      </c>
      <c r="O14" s="57" t="s">
        <v>46</v>
      </c>
      <c r="P14" s="57"/>
      <c r="Q14" s="10" t="s">
        <v>47</v>
      </c>
    </row>
    <row r="15" spans="1:17" ht="13.8">
      <c r="A15" s="34" t="s">
        <v>7</v>
      </c>
      <c r="B15" s="34" t="s">
        <v>8</v>
      </c>
      <c r="C15" s="34" t="s">
        <v>48</v>
      </c>
      <c r="D15" s="34" t="s">
        <v>9</v>
      </c>
      <c r="E15" s="43" t="s">
        <v>49</v>
      </c>
      <c r="F15" s="46" t="s">
        <v>50</v>
      </c>
      <c r="G15" s="46" t="s">
        <v>51</v>
      </c>
      <c r="H15" s="46" t="s">
        <v>52</v>
      </c>
      <c r="I15" s="46" t="s">
        <v>53</v>
      </c>
      <c r="J15" s="39" t="s">
        <v>50</v>
      </c>
      <c r="K15" s="39" t="s">
        <v>51</v>
      </c>
      <c r="L15" s="39" t="s">
        <v>52</v>
      </c>
      <c r="M15" s="39" t="s">
        <v>53</v>
      </c>
      <c r="N15" s="37" t="s">
        <v>50</v>
      </c>
      <c r="O15" s="27" t="s">
        <v>51</v>
      </c>
      <c r="P15" s="27" t="s">
        <v>52</v>
      </c>
      <c r="Q15" s="36" t="s">
        <v>52</v>
      </c>
    </row>
    <row r="16" spans="1:17" ht="12.75" customHeight="1">
      <c r="A16" s="5">
        <v>8</v>
      </c>
      <c r="B16" s="5">
        <v>6</v>
      </c>
      <c r="C16" s="5">
        <v>2</v>
      </c>
      <c r="D16" s="5">
        <v>1</v>
      </c>
      <c r="E16" s="32">
        <f ca="1">((1/(INDEX(E0!J$12:J$57,C16,1)-INDEX(E0!J$12:J$57,D16,1))))*100000000</f>
        <v>883567.21825851046</v>
      </c>
      <c r="F16" s="32" t="s">
        <v>54</v>
      </c>
      <c r="G16" s="32" t="s">
        <v>54</v>
      </c>
      <c r="H16" s="32">
        <v>2.5965E-5</v>
      </c>
      <c r="I16" s="32" t="s">
        <v>54</v>
      </c>
      <c r="J16" s="32" t="s">
        <v>54</v>
      </c>
      <c r="K16" s="32" t="s">
        <v>54</v>
      </c>
      <c r="L16" s="32">
        <v>2.6203999999999998E-5</v>
      </c>
      <c r="M16" s="32" t="s">
        <v>54</v>
      </c>
      <c r="N16" s="49"/>
      <c r="O16" s="16">
        <v>0</v>
      </c>
      <c r="P16" s="16">
        <v>2.6599999999999999E-5</v>
      </c>
      <c r="Q16" s="49"/>
    </row>
    <row r="17" spans="1:17" ht="12.75" customHeight="1">
      <c r="A17" s="5">
        <v>8</v>
      </c>
      <c r="B17" s="5">
        <v>6</v>
      </c>
      <c r="C17" s="5">
        <v>3</v>
      </c>
      <c r="D17" s="5">
        <v>1</v>
      </c>
      <c r="E17" s="32">
        <f ca="1">((1/(INDEX(E0!J$12:J$57,C17,1)-INDEX(E0!J$12:J$57,D17,1))))*100000000</f>
        <v>326611.99062060157</v>
      </c>
      <c r="F17" s="32" t="s">
        <v>54</v>
      </c>
      <c r="G17" s="32">
        <v>3.0315000000000001E-11</v>
      </c>
      <c r="H17" s="32" t="s">
        <v>54</v>
      </c>
      <c r="I17" s="32" t="s">
        <v>54</v>
      </c>
      <c r="J17" s="32" t="s">
        <v>54</v>
      </c>
      <c r="K17" s="32">
        <v>3.0303999999999997E-11</v>
      </c>
      <c r="L17" s="32" t="s">
        <v>54</v>
      </c>
      <c r="M17" s="32" t="s">
        <v>54</v>
      </c>
      <c r="N17" s="49"/>
      <c r="O17" s="16">
        <v>3.0899999999999998E-11</v>
      </c>
      <c r="P17" s="16">
        <v>0</v>
      </c>
      <c r="Q17" s="49"/>
    </row>
    <row r="18" spans="1:17" ht="12.75" customHeight="1">
      <c r="A18" s="5">
        <v>8</v>
      </c>
      <c r="B18" s="5">
        <v>6</v>
      </c>
      <c r="C18" s="5">
        <v>3</v>
      </c>
      <c r="D18" s="5">
        <v>2</v>
      </c>
      <c r="E18" s="32">
        <f ca="1">((1/(INDEX(E0!J$12:J$57,C18,1)-INDEX(E0!J$12:J$57,D18,1))))*100000000</f>
        <v>518145.14647151378</v>
      </c>
      <c r="F18" s="32" t="s">
        <v>54</v>
      </c>
      <c r="G18" s="32">
        <v>6.7719999999999998E-12</v>
      </c>
      <c r="H18" s="32">
        <v>9.6317999999999995E-5</v>
      </c>
      <c r="I18" s="32" t="s">
        <v>54</v>
      </c>
      <c r="J18" s="32" t="s">
        <v>54</v>
      </c>
      <c r="K18" s="32">
        <v>6.7139999999999999E-12</v>
      </c>
      <c r="L18" s="32">
        <v>9.5795E-5</v>
      </c>
      <c r="M18" s="32" t="s">
        <v>54</v>
      </c>
      <c r="N18" s="49"/>
      <c r="O18" s="16">
        <v>6.8399999999999999E-12</v>
      </c>
      <c r="P18" s="45">
        <v>9.7E-5</v>
      </c>
      <c r="Q18" s="49"/>
    </row>
    <row r="19" spans="1:17" ht="12.75" customHeight="1">
      <c r="A19" s="5">
        <v>8</v>
      </c>
      <c r="B19" s="5">
        <v>6</v>
      </c>
      <c r="C19" s="5">
        <v>4</v>
      </c>
      <c r="D19" s="5">
        <v>1</v>
      </c>
      <c r="E19" s="32">
        <f ca="1">((1/(INDEX(E0!J$12:J$57,C19,1)-INDEX(E0!J$12:J$57,D19,1))))*100000000</f>
        <v>4932.6041635592019</v>
      </c>
      <c r="F19" s="32" t="s">
        <v>54</v>
      </c>
      <c r="G19" s="32">
        <v>2.3225000000000002E-6</v>
      </c>
      <c r="H19" s="32" t="s">
        <v>54</v>
      </c>
      <c r="I19" s="32" t="s">
        <v>54</v>
      </c>
      <c r="J19" s="32" t="s">
        <v>54</v>
      </c>
      <c r="K19" s="32">
        <v>2.0167999999999999E-6</v>
      </c>
      <c r="L19" s="32" t="s">
        <v>54</v>
      </c>
      <c r="M19" s="32" t="s">
        <v>54</v>
      </c>
      <c r="N19" s="49"/>
      <c r="O19" s="16">
        <v>1.6899999999999999E-6</v>
      </c>
      <c r="P19" s="16">
        <v>0</v>
      </c>
      <c r="Q19" s="49"/>
    </row>
    <row r="20" spans="1:17" ht="12.75" customHeight="1">
      <c r="A20" s="5">
        <v>8</v>
      </c>
      <c r="B20" s="5">
        <v>6</v>
      </c>
      <c r="C20" s="5">
        <v>4</v>
      </c>
      <c r="D20" s="5">
        <v>2</v>
      </c>
      <c r="E20" s="32">
        <f ca="1">((1/(INDEX(E0!J$12:J$57,C20,1)-INDEX(E0!J$12:J$57,D20,1))))*100000000</f>
        <v>4960.2955194926608</v>
      </c>
      <c r="F20" s="32" t="s">
        <v>54</v>
      </c>
      <c r="G20" s="32">
        <v>4.6751999999999997E-6</v>
      </c>
      <c r="H20" s="32">
        <v>6.9459999999999999E-3</v>
      </c>
      <c r="I20" s="32" t="s">
        <v>54</v>
      </c>
      <c r="J20" s="32" t="s">
        <v>54</v>
      </c>
      <c r="K20" s="32">
        <v>5.5567999999999999E-6</v>
      </c>
      <c r="L20" s="32">
        <v>6.9569999999999996E-3</v>
      </c>
      <c r="M20" s="32" t="s">
        <v>54</v>
      </c>
      <c r="N20" s="49"/>
      <c r="O20" s="16">
        <v>5.5099999999999998E-6</v>
      </c>
      <c r="P20" s="16">
        <v>6.9899999999999997E-3</v>
      </c>
      <c r="Q20" s="19">
        <v>6.7850000000000002E-3</v>
      </c>
    </row>
    <row r="21" spans="1:17" ht="12.75" customHeight="1">
      <c r="A21" s="5">
        <v>8</v>
      </c>
      <c r="B21" s="5">
        <v>6</v>
      </c>
      <c r="C21" s="5">
        <v>4</v>
      </c>
      <c r="D21" s="5">
        <v>3</v>
      </c>
      <c r="E21" s="32">
        <f ca="1">((1/(INDEX(E0!J$12:J$57,C21,1)-INDEX(E0!J$12:J$57,D21,1))))*100000000</f>
        <v>5008.2402933788253</v>
      </c>
      <c r="F21" s="32" t="s">
        <v>54</v>
      </c>
      <c r="G21" s="32">
        <v>3.8896999999999997E-5</v>
      </c>
      <c r="H21" s="32">
        <v>2.0246E-2</v>
      </c>
      <c r="I21" s="32" t="s">
        <v>54</v>
      </c>
      <c r="J21" s="32" t="s">
        <v>54</v>
      </c>
      <c r="K21" s="32">
        <v>3.7418E-5</v>
      </c>
      <c r="L21" s="32">
        <v>2.0282000000000001E-2</v>
      </c>
      <c r="M21" s="32" t="s">
        <v>54</v>
      </c>
      <c r="N21" s="49"/>
      <c r="O21" s="16">
        <v>3.5800000000000003E-5</v>
      </c>
      <c r="P21" s="16">
        <v>2.0400000000000001E-2</v>
      </c>
      <c r="Q21" s="19">
        <v>2.0420000000000001E-2</v>
      </c>
    </row>
    <row r="22" spans="1:17" ht="12.75" customHeight="1">
      <c r="A22" s="5">
        <v>8</v>
      </c>
      <c r="B22" s="5">
        <v>6</v>
      </c>
      <c r="C22" s="5">
        <v>5</v>
      </c>
      <c r="D22" s="5">
        <v>2</v>
      </c>
      <c r="E22" s="32">
        <f ca="1">((1/(INDEX(E0!J$12:J$57,C22,1)-INDEX(E0!J$12:J$57,D22,1))))*100000000</f>
        <v>2321.6637056955301</v>
      </c>
      <c r="F22" s="32" t="s">
        <v>54</v>
      </c>
      <c r="G22" s="32" t="s">
        <v>54</v>
      </c>
      <c r="H22" s="32">
        <v>0.22553000000000001</v>
      </c>
      <c r="I22" s="32" t="s">
        <v>54</v>
      </c>
      <c r="J22" s="32" t="s">
        <v>54</v>
      </c>
      <c r="K22" s="32" t="s">
        <v>54</v>
      </c>
      <c r="L22" s="32">
        <v>0.22578999999999999</v>
      </c>
      <c r="M22" s="32" t="s">
        <v>54</v>
      </c>
      <c r="N22" s="49"/>
      <c r="O22" s="16">
        <v>0</v>
      </c>
      <c r="P22" s="16">
        <v>0.22700000000000001</v>
      </c>
      <c r="Q22" s="49"/>
    </row>
    <row r="23" spans="1:17" ht="12.75" customHeight="1">
      <c r="A23" s="5">
        <v>8</v>
      </c>
      <c r="B23" s="5">
        <v>6</v>
      </c>
      <c r="C23" s="5">
        <v>5</v>
      </c>
      <c r="D23" s="5">
        <v>3</v>
      </c>
      <c r="E23" s="32">
        <f ca="1">((1/(INDEX(E0!J$12:J$57,C23,1)-INDEX(E0!J$12:J$57,D23,1))))*100000000</f>
        <v>2332.113253927499</v>
      </c>
      <c r="F23" s="32" t="s">
        <v>54</v>
      </c>
      <c r="G23" s="32">
        <v>6.9978E-4</v>
      </c>
      <c r="H23" s="32" t="s">
        <v>54</v>
      </c>
      <c r="I23" s="32" t="s">
        <v>54</v>
      </c>
      <c r="J23" s="32" t="s">
        <v>54</v>
      </c>
      <c r="K23" s="32">
        <v>6.9430000000000002E-4</v>
      </c>
      <c r="L23" s="32" t="s">
        <v>54</v>
      </c>
      <c r="M23" s="32" t="s">
        <v>54</v>
      </c>
      <c r="N23" s="49"/>
      <c r="O23" s="16">
        <v>6.0899999999999995E-4</v>
      </c>
      <c r="P23" s="16">
        <v>0</v>
      </c>
      <c r="Q23" s="49"/>
    </row>
    <row r="24" spans="1:17" ht="12.75" customHeight="1">
      <c r="A24" s="5">
        <v>8</v>
      </c>
      <c r="B24" s="5">
        <v>6</v>
      </c>
      <c r="C24" s="5">
        <v>5</v>
      </c>
      <c r="D24" s="5">
        <v>4</v>
      </c>
      <c r="E24" s="32">
        <f ca="1">((1/(INDEX(E0!J$12:J$57,C24,1)-INDEX(E0!J$12:J$57,D24,1))))*100000000</f>
        <v>4364.435392961449</v>
      </c>
      <c r="F24" s="32" t="s">
        <v>54</v>
      </c>
      <c r="G24" s="32">
        <v>1.6854</v>
      </c>
      <c r="H24" s="32" t="s">
        <v>54</v>
      </c>
      <c r="I24" s="32" t="s">
        <v>54</v>
      </c>
      <c r="J24" s="32" t="s">
        <v>54</v>
      </c>
      <c r="K24" s="32">
        <v>1.6841999999999999</v>
      </c>
      <c r="L24" s="32" t="s">
        <v>54</v>
      </c>
      <c r="M24" s="32" t="s">
        <v>54</v>
      </c>
      <c r="N24" s="49"/>
      <c r="O24" s="16">
        <v>1.56</v>
      </c>
      <c r="P24" s="16">
        <v>0</v>
      </c>
      <c r="Q24" s="49"/>
    </row>
    <row r="25" spans="1:17" ht="12.75" customHeight="1">
      <c r="A25" s="5">
        <v>8</v>
      </c>
      <c r="B25" s="5">
        <v>6</v>
      </c>
      <c r="C25" s="5">
        <v>6</v>
      </c>
      <c r="D25" s="5">
        <v>1</v>
      </c>
      <c r="E25" s="32">
        <f ca="1">((1/(INDEX(E0!J$12:J$57,C25,1)-INDEX(E0!J$12:J$57,D25,1))))*100000000</f>
        <v>1657.6934008590836</v>
      </c>
      <c r="F25" s="32" t="s">
        <v>54</v>
      </c>
      <c r="G25" s="32" t="s">
        <v>54</v>
      </c>
      <c r="H25" s="32" t="s">
        <v>54</v>
      </c>
      <c r="I25" s="32">
        <v>2.1905000000000002E-3</v>
      </c>
      <c r="J25" s="32" t="s">
        <v>54</v>
      </c>
      <c r="K25" s="32" t="s">
        <v>54</v>
      </c>
      <c r="L25" s="32" t="s">
        <v>54</v>
      </c>
      <c r="M25" s="32">
        <v>2.2284000000000002E-3</v>
      </c>
      <c r="N25" s="49"/>
      <c r="Q25" s="49"/>
    </row>
    <row r="26" spans="1:17" ht="12.75" customHeight="1">
      <c r="A26" s="5">
        <v>8</v>
      </c>
      <c r="B26" s="5">
        <v>6</v>
      </c>
      <c r="C26" s="5">
        <v>6</v>
      </c>
      <c r="D26" s="5">
        <v>2</v>
      </c>
      <c r="E26" s="32">
        <f ca="1">((1/(INDEX(E0!J$12:J$57,C26,1)-INDEX(E0!J$12:J$57,D26,1))))*100000000</f>
        <v>1660.8093071213448</v>
      </c>
      <c r="F26" s="32">
        <v>230.78</v>
      </c>
      <c r="G26" s="32" t="s">
        <v>54</v>
      </c>
      <c r="H26" s="32" t="s">
        <v>54</v>
      </c>
      <c r="I26" s="32">
        <v>4.8712E-3</v>
      </c>
      <c r="J26" s="32">
        <v>231.08</v>
      </c>
      <c r="K26" s="32" t="s">
        <v>54</v>
      </c>
      <c r="L26" s="32" t="s">
        <v>54</v>
      </c>
      <c r="M26" s="32">
        <v>4.9554000000000004E-3</v>
      </c>
      <c r="N26" s="16">
        <v>166.8</v>
      </c>
      <c r="O26" s="17"/>
      <c r="P26" s="17"/>
      <c r="Q26" s="17"/>
    </row>
    <row r="27" spans="1:17" ht="12.75" customHeight="1">
      <c r="A27" s="5">
        <v>8</v>
      </c>
      <c r="B27" s="5">
        <v>6</v>
      </c>
      <c r="C27" s="5">
        <v>6</v>
      </c>
      <c r="D27" s="5">
        <v>3</v>
      </c>
      <c r="E27" s="32">
        <f ca="1">((1/(INDEX(E0!J$12:J$57,C27,1)-INDEX(E0!J$12:J$57,D27,1))))*100000000</f>
        <v>1666.1498128368992</v>
      </c>
      <c r="F27" s="32">
        <v>576.46</v>
      </c>
      <c r="G27" s="32" t="s">
        <v>54</v>
      </c>
      <c r="H27" s="32" t="s">
        <v>54</v>
      </c>
      <c r="I27" s="32">
        <v>3.7147999999999999E-3</v>
      </c>
      <c r="J27" s="32">
        <v>577.14</v>
      </c>
      <c r="K27" s="32" t="s">
        <v>54</v>
      </c>
      <c r="L27" s="32" t="s">
        <v>54</v>
      </c>
      <c r="M27" s="32">
        <v>3.7794E-3</v>
      </c>
      <c r="N27" s="16">
        <v>414.8</v>
      </c>
      <c r="O27" s="17"/>
      <c r="P27" s="17"/>
      <c r="Q27" s="17"/>
    </row>
    <row r="28" spans="1:17" ht="12.75" customHeight="1">
      <c r="A28" s="5">
        <v>8</v>
      </c>
      <c r="B28" s="5">
        <v>6</v>
      </c>
      <c r="C28" s="5">
        <v>6</v>
      </c>
      <c r="D28" s="5">
        <v>4</v>
      </c>
      <c r="E28" s="32">
        <f ca="1">((1/(INDEX(E0!J$12:J$57,C28,1)-INDEX(E0!J$12:J$57,D28,1))))*100000000</f>
        <v>2496.784176262719</v>
      </c>
      <c r="F28" s="32">
        <v>5.7774000000000002E-3</v>
      </c>
      <c r="G28" s="32" t="s">
        <v>54</v>
      </c>
      <c r="H28" s="32" t="s">
        <v>54</v>
      </c>
      <c r="I28" s="32">
        <v>2.3164999999999999E-8</v>
      </c>
      <c r="J28" s="32">
        <v>5.6004000000000002E-3</v>
      </c>
      <c r="K28" s="32" t="s">
        <v>54</v>
      </c>
      <c r="L28" s="32" t="s">
        <v>54</v>
      </c>
      <c r="M28" s="32">
        <v>2.3177E-8</v>
      </c>
      <c r="N28" s="16">
        <v>9.2130000000000001E-4</v>
      </c>
      <c r="O28" s="17"/>
      <c r="P28" s="17"/>
      <c r="Q28" s="17"/>
    </row>
    <row r="29" spans="1:17" ht="12.75" customHeight="1">
      <c r="A29" s="5">
        <v>8</v>
      </c>
      <c r="B29" s="5">
        <v>6</v>
      </c>
      <c r="C29" s="5">
        <v>6</v>
      </c>
      <c r="D29" s="5">
        <v>5</v>
      </c>
      <c r="E29" s="32">
        <f ca="1">((1/(INDEX(E0!J$12:J$57,C29,1)-INDEX(E0!J$12:J$57,D29,1))))*100000000</f>
        <v>5834.6296835491567</v>
      </c>
      <c r="F29" s="32" t="s">
        <v>54</v>
      </c>
      <c r="G29" s="32" t="s">
        <v>54</v>
      </c>
      <c r="H29" s="32" t="s">
        <v>54</v>
      </c>
      <c r="I29" s="32">
        <v>3.7629999999999997E-11</v>
      </c>
      <c r="J29" s="32" t="s">
        <v>54</v>
      </c>
      <c r="K29" s="32" t="s">
        <v>54</v>
      </c>
      <c r="L29" s="32" t="s">
        <v>54</v>
      </c>
      <c r="M29" s="32">
        <v>3.8902E-11</v>
      </c>
      <c r="N29" s="49"/>
      <c r="O29" s="17"/>
      <c r="P29" s="17"/>
      <c r="Q29" s="17"/>
    </row>
    <row r="30" spans="1:17" ht="12.75" customHeight="1">
      <c r="A30" s="5">
        <v>8</v>
      </c>
      <c r="B30" s="5">
        <v>6</v>
      </c>
      <c r="C30" s="5">
        <v>7</v>
      </c>
      <c r="D30" s="5">
        <v>2</v>
      </c>
      <c r="E30" s="32">
        <f ca="1">((1/(INDEX(E0!J$12:J$57,C30,1)-INDEX(E0!J$12:J$57,D30,1))))*100000000</f>
        <v>833.94481328832194</v>
      </c>
      <c r="F30" s="32" t="s">
        <v>54</v>
      </c>
      <c r="G30" s="32" t="s">
        <v>54</v>
      </c>
      <c r="H30" s="32" t="s">
        <v>54</v>
      </c>
      <c r="I30" s="32">
        <v>5.8320999999999998E-2</v>
      </c>
      <c r="J30" s="32" t="s">
        <v>54</v>
      </c>
      <c r="K30" s="32" t="s">
        <v>54</v>
      </c>
      <c r="L30" s="32" t="s">
        <v>54</v>
      </c>
      <c r="M30" s="32">
        <v>5.9397999999999999E-2</v>
      </c>
      <c r="N30" s="49"/>
      <c r="O30" s="17"/>
      <c r="P30" s="17"/>
      <c r="Q30" s="17"/>
    </row>
    <row r="31" spans="1:17" ht="12.75" customHeight="1">
      <c r="A31" s="5">
        <v>8</v>
      </c>
      <c r="B31" s="5">
        <v>6</v>
      </c>
      <c r="C31" s="5">
        <v>7</v>
      </c>
      <c r="D31" s="5">
        <v>3</v>
      </c>
      <c r="E31" s="32">
        <f ca="1">((1/(INDEX(E0!J$12:J$57,C31,1)-INDEX(E0!J$12:J$57,D31,1))))*100000000</f>
        <v>835.2891954501257</v>
      </c>
      <c r="F31" s="32">
        <v>613750000</v>
      </c>
      <c r="G31" s="32" t="s">
        <v>54</v>
      </c>
      <c r="H31" s="32" t="s">
        <v>54</v>
      </c>
      <c r="I31" s="32">
        <v>0.13886999999999999</v>
      </c>
      <c r="J31" s="32">
        <v>620560000</v>
      </c>
      <c r="K31" s="32" t="s">
        <v>54</v>
      </c>
      <c r="L31" s="32" t="s">
        <v>54</v>
      </c>
      <c r="M31" s="32">
        <v>0.14143</v>
      </c>
      <c r="N31" s="16">
        <v>618200000</v>
      </c>
      <c r="O31" s="17"/>
      <c r="P31" s="17"/>
      <c r="Q31" s="17"/>
    </row>
    <row r="32" spans="1:17" ht="12.75" customHeight="1">
      <c r="A32" s="5">
        <v>8</v>
      </c>
      <c r="B32" s="5">
        <v>6</v>
      </c>
      <c r="C32" s="5">
        <v>7</v>
      </c>
      <c r="D32" s="5">
        <v>4</v>
      </c>
      <c r="E32" s="32">
        <f ca="1">((1/(INDEX(E0!J$12:J$57,C32,1)-INDEX(E0!J$12:J$57,D32,1))))*100000000</f>
        <v>1002.4869467925834</v>
      </c>
      <c r="F32" s="32">
        <v>21080</v>
      </c>
      <c r="G32" s="32" t="s">
        <v>54</v>
      </c>
      <c r="H32" s="32" t="s">
        <v>54</v>
      </c>
      <c r="I32" s="32">
        <v>8.0834000000000003E-2</v>
      </c>
      <c r="J32" s="32">
        <v>20926</v>
      </c>
      <c r="K32" s="32" t="s">
        <v>54</v>
      </c>
      <c r="L32" s="32" t="s">
        <v>54</v>
      </c>
      <c r="M32" s="32">
        <v>8.2240999999999995E-2</v>
      </c>
      <c r="N32" s="16">
        <v>13290</v>
      </c>
      <c r="O32" s="17"/>
      <c r="P32" s="17"/>
      <c r="Q32" s="17"/>
    </row>
    <row r="33" spans="1:17" ht="12.75" customHeight="1">
      <c r="A33" s="5">
        <v>8</v>
      </c>
      <c r="B33" s="5">
        <v>6</v>
      </c>
      <c r="C33" s="5">
        <v>7</v>
      </c>
      <c r="D33" s="5">
        <v>6</v>
      </c>
      <c r="E33" s="32">
        <f ca="1">((1/(INDEX(E0!J$12:J$57,C33,1)-INDEX(E0!J$12:J$57,D33,1))))*100000000</f>
        <v>1675.0305737695753</v>
      </c>
      <c r="F33" s="32" t="s">
        <v>54</v>
      </c>
      <c r="G33" s="32">
        <v>3.6424999999999999E-4</v>
      </c>
      <c r="H33" s="32">
        <v>6.8405000000000007E-5</v>
      </c>
      <c r="I33" s="32" t="s">
        <v>54</v>
      </c>
      <c r="J33" s="5"/>
      <c r="K33" s="5"/>
      <c r="L33" s="5"/>
      <c r="M33" s="5"/>
      <c r="N33" s="49"/>
      <c r="O33" s="17"/>
      <c r="P33" s="17"/>
      <c r="Q33" s="17"/>
    </row>
    <row r="34" spans="1:17" ht="12.75" customHeight="1">
      <c r="A34" s="5">
        <v>8</v>
      </c>
      <c r="B34" s="5">
        <v>6</v>
      </c>
      <c r="C34" s="5">
        <v>8</v>
      </c>
      <c r="D34" s="5">
        <v>1</v>
      </c>
      <c r="E34" s="32">
        <f ca="1">((1/(INDEX(E0!J$12:J$57,C34,1)-INDEX(E0!J$12:J$57,D34,1))))*100000000</f>
        <v>832.96272377682988</v>
      </c>
      <c r="F34" s="32" t="s">
        <v>54</v>
      </c>
      <c r="G34" s="32" t="s">
        <v>54</v>
      </c>
      <c r="H34" s="32" t="s">
        <v>54</v>
      </c>
      <c r="I34" s="32">
        <v>5.9020999999999997E-2</v>
      </c>
      <c r="J34" s="32" t="s">
        <v>54</v>
      </c>
      <c r="K34" s="32" t="s">
        <v>54</v>
      </c>
      <c r="L34" s="32" t="s">
        <v>54</v>
      </c>
      <c r="M34" s="32">
        <v>6.0109999999999997E-2</v>
      </c>
      <c r="N34" s="49"/>
      <c r="O34" s="17"/>
      <c r="P34" s="17"/>
      <c r="Q34" s="17"/>
    </row>
    <row r="35" spans="1:17" ht="12.75" customHeight="1">
      <c r="A35" s="5">
        <v>8</v>
      </c>
      <c r="B35" s="5">
        <v>6</v>
      </c>
      <c r="C35" s="5">
        <v>8</v>
      </c>
      <c r="D35" s="5">
        <v>2</v>
      </c>
      <c r="E35" s="32">
        <f ca="1">((1/(INDEX(E0!J$12:J$57,C35,1)-INDEX(E0!J$12:J$57,D35,1))))*100000000</f>
        <v>833.74872125551781</v>
      </c>
      <c r="F35" s="32">
        <v>469270000</v>
      </c>
      <c r="G35" s="32" t="s">
        <v>54</v>
      </c>
      <c r="H35" s="32" t="s">
        <v>54</v>
      </c>
      <c r="I35" s="32">
        <v>6.6221000000000002E-2</v>
      </c>
      <c r="J35" s="32">
        <v>474430000</v>
      </c>
      <c r="K35" s="32" t="s">
        <v>54</v>
      </c>
      <c r="L35" s="32" t="s">
        <v>54</v>
      </c>
      <c r="M35" s="32">
        <v>6.7437999999999998E-2</v>
      </c>
      <c r="N35" s="16">
        <v>471600000</v>
      </c>
      <c r="O35" s="17"/>
      <c r="P35" s="17"/>
      <c r="Q35" s="17"/>
    </row>
    <row r="36" spans="1:17" ht="12.75" customHeight="1">
      <c r="A36" s="5">
        <v>8</v>
      </c>
      <c r="B36" s="5">
        <v>6</v>
      </c>
      <c r="C36" s="5">
        <v>8</v>
      </c>
      <c r="D36" s="5">
        <v>3</v>
      </c>
      <c r="E36" s="32">
        <f ca="1">((1/(INDEX(E0!J$12:J$57,C36,1)-INDEX(E0!J$12:J$57,D36,1))))*100000000</f>
        <v>835.09247075189137</v>
      </c>
      <c r="F36" s="32">
        <v>147820000</v>
      </c>
      <c r="G36" s="32" t="s">
        <v>54</v>
      </c>
      <c r="H36" s="32" t="s">
        <v>54</v>
      </c>
      <c r="I36" s="32">
        <v>5.7092999999999997E-5</v>
      </c>
      <c r="J36" s="32">
        <v>149450000</v>
      </c>
      <c r="K36" s="32" t="s">
        <v>54</v>
      </c>
      <c r="L36" s="32" t="s">
        <v>54</v>
      </c>
      <c r="M36" s="32">
        <v>5.8842999999999999E-5</v>
      </c>
      <c r="N36" s="16">
        <v>149700000</v>
      </c>
      <c r="O36" s="17"/>
      <c r="P36" s="17"/>
      <c r="Q36" s="17"/>
    </row>
    <row r="37" spans="1:17" ht="12.75" customHeight="1">
      <c r="A37" s="5">
        <v>8</v>
      </c>
      <c r="B37" s="5">
        <v>6</v>
      </c>
      <c r="C37" s="5">
        <v>8</v>
      </c>
      <c r="D37" s="5">
        <v>4</v>
      </c>
      <c r="E37" s="32">
        <f ca="1">((1/(INDEX(E0!J$12:J$57,C37,1)-INDEX(E0!J$12:J$57,D37,1))))*100000000</f>
        <v>1002.2035974954221</v>
      </c>
      <c r="F37" s="32">
        <v>4092.8</v>
      </c>
      <c r="G37" s="32" t="s">
        <v>54</v>
      </c>
      <c r="H37" s="32" t="s">
        <v>54</v>
      </c>
      <c r="I37" s="32">
        <v>7.1317000000000005E-2</v>
      </c>
      <c r="J37" s="32">
        <v>4186.3999999999996</v>
      </c>
      <c r="K37" s="32" t="s">
        <v>54</v>
      </c>
      <c r="L37" s="32" t="s">
        <v>54</v>
      </c>
      <c r="M37" s="32">
        <v>7.2551000000000004E-2</v>
      </c>
      <c r="N37" s="16">
        <v>2425</v>
      </c>
      <c r="O37" s="17"/>
      <c r="P37" s="17"/>
      <c r="Q37" s="17"/>
    </row>
    <row r="38" spans="1:17" ht="12.75" customHeight="1">
      <c r="A38" s="5">
        <v>8</v>
      </c>
      <c r="B38" s="5">
        <v>6</v>
      </c>
      <c r="C38" s="5">
        <v>8</v>
      </c>
      <c r="D38" s="5">
        <v>5</v>
      </c>
      <c r="E38" s="32">
        <f ca="1">((1/(INDEX(E0!J$12:J$57,C38,1)-INDEX(E0!J$12:J$57,D38,1))))*100000000</f>
        <v>1300.9373291159536</v>
      </c>
      <c r="F38" s="32" t="s">
        <v>54</v>
      </c>
      <c r="G38" s="32" t="s">
        <v>54</v>
      </c>
      <c r="H38" s="32" t="s">
        <v>54</v>
      </c>
      <c r="I38" s="32">
        <v>3.3573E-7</v>
      </c>
      <c r="J38" s="32" t="s">
        <v>54</v>
      </c>
      <c r="K38" s="32" t="s">
        <v>54</v>
      </c>
      <c r="L38" s="32" t="s">
        <v>54</v>
      </c>
      <c r="M38" s="32">
        <v>3.3925999999999998E-7</v>
      </c>
      <c r="N38" s="49"/>
      <c r="O38" s="17"/>
      <c r="P38" s="17"/>
      <c r="Q38" s="17"/>
    </row>
    <row r="39" spans="1:17" ht="12.75" customHeight="1">
      <c r="A39" s="5">
        <v>8</v>
      </c>
      <c r="B39" s="5">
        <v>6</v>
      </c>
      <c r="C39" s="5">
        <v>8</v>
      </c>
      <c r="D39" s="5">
        <v>6</v>
      </c>
      <c r="E39" s="32">
        <f ca="1">((1/(INDEX(E0!J$12:J$57,C39,1)-INDEX(E0!J$12:J$57,D39,1))))*100000000</f>
        <v>1674.2396623967786</v>
      </c>
      <c r="F39" s="32" t="s">
        <v>54</v>
      </c>
      <c r="G39" s="32">
        <v>3.2055000000000001E-4</v>
      </c>
      <c r="H39" s="32">
        <v>5.1535999999999997E-4</v>
      </c>
      <c r="I39" s="32" t="s">
        <v>54</v>
      </c>
      <c r="J39" s="5"/>
      <c r="K39" s="5"/>
      <c r="L39" s="5"/>
      <c r="M39" s="5"/>
      <c r="N39" s="49"/>
      <c r="O39" s="17"/>
      <c r="P39" s="17"/>
      <c r="Q39" s="17"/>
    </row>
    <row r="40" spans="1:17" ht="12.75" customHeight="1">
      <c r="A40" s="5">
        <v>8</v>
      </c>
      <c r="B40" s="5">
        <v>6</v>
      </c>
      <c r="C40" s="5">
        <v>8</v>
      </c>
      <c r="D40" s="5">
        <v>7</v>
      </c>
      <c r="E40" s="32">
        <f ca="1">((1/(INDEX(E0!J$12:J$57,C40,1)-INDEX(E0!J$12:J$57,D40,1))))*100000000</f>
        <v>3545786.1889314544</v>
      </c>
      <c r="F40" s="32" t="s">
        <v>54</v>
      </c>
      <c r="G40" s="32">
        <v>0</v>
      </c>
      <c r="H40" s="32">
        <v>5.3962999999999997E-7</v>
      </c>
      <c r="I40" s="32" t="s">
        <v>54</v>
      </c>
      <c r="J40" s="5"/>
      <c r="K40" s="5"/>
      <c r="L40" s="5"/>
      <c r="M40" s="5"/>
      <c r="N40" s="49"/>
      <c r="O40" s="17"/>
      <c r="P40" s="17"/>
      <c r="Q40" s="17"/>
    </row>
    <row r="41" spans="1:17" ht="12.75" customHeight="1">
      <c r="A41" s="5">
        <v>8</v>
      </c>
      <c r="B41" s="5">
        <v>6</v>
      </c>
      <c r="C41" s="5">
        <v>9</v>
      </c>
      <c r="D41" s="5">
        <v>1</v>
      </c>
      <c r="E41" s="32">
        <f ca="1">((1/(INDEX(E0!J$12:J$57,C41,1)-INDEX(E0!J$12:J$57,D41,1))))*100000000</f>
        <v>832.92922409550556</v>
      </c>
      <c r="F41" s="32">
        <v>348910000</v>
      </c>
      <c r="G41" s="32" t="s">
        <v>54</v>
      </c>
      <c r="H41" s="32" t="s">
        <v>54</v>
      </c>
      <c r="I41" s="32" t="s">
        <v>54</v>
      </c>
      <c r="J41" s="32">
        <v>352730000</v>
      </c>
      <c r="K41" s="32" t="s">
        <v>54</v>
      </c>
      <c r="L41" s="32" t="s">
        <v>54</v>
      </c>
      <c r="M41" s="32" t="s">
        <v>54</v>
      </c>
      <c r="N41" s="16">
        <v>350500000</v>
      </c>
      <c r="O41" s="17"/>
      <c r="P41" s="17"/>
      <c r="Q41" s="17"/>
    </row>
    <row r="42" spans="1:17" ht="12.75" customHeight="1">
      <c r="A42" s="5">
        <v>8</v>
      </c>
      <c r="B42" s="5">
        <v>6</v>
      </c>
      <c r="C42" s="5">
        <v>9</v>
      </c>
      <c r="D42" s="5">
        <v>2</v>
      </c>
      <c r="E42" s="32">
        <f ca="1">((1/(INDEX(E0!J$12:J$57,C42,1)-INDEX(E0!J$12:J$57,D42,1))))*100000000</f>
        <v>833.71515832392572</v>
      </c>
      <c r="F42" s="32">
        <v>254240000</v>
      </c>
      <c r="G42" s="32" t="s">
        <v>54</v>
      </c>
      <c r="H42" s="32" t="s">
        <v>54</v>
      </c>
      <c r="I42" s="32">
        <v>2.3599999999999999E-2</v>
      </c>
      <c r="J42" s="32">
        <v>257030000</v>
      </c>
      <c r="K42" s="32" t="s">
        <v>54</v>
      </c>
      <c r="L42" s="32" t="s">
        <v>54</v>
      </c>
      <c r="M42" s="32">
        <v>2.4035000000000001E-2</v>
      </c>
      <c r="N42" s="16">
        <v>256400000</v>
      </c>
      <c r="O42" s="17"/>
      <c r="P42" s="17"/>
      <c r="Q42" s="17"/>
    </row>
    <row r="43" spans="1:17" ht="12.75" customHeight="1">
      <c r="A43" s="5">
        <v>8</v>
      </c>
      <c r="B43" s="5">
        <v>6</v>
      </c>
      <c r="C43" s="5">
        <v>9</v>
      </c>
      <c r="D43" s="5">
        <v>3</v>
      </c>
      <c r="E43" s="32">
        <f ca="1">((1/(INDEX(E0!J$12:J$57,C43,1)-INDEX(E0!J$12:J$57,D43,1))))*100000000</f>
        <v>835.0587995488155</v>
      </c>
      <c r="F43" s="32">
        <v>16034000</v>
      </c>
      <c r="G43" s="32" t="s">
        <v>54</v>
      </c>
      <c r="H43" s="32" t="s">
        <v>54</v>
      </c>
      <c r="I43" s="32">
        <v>1.7831E-2</v>
      </c>
      <c r="J43" s="32">
        <v>16211000</v>
      </c>
      <c r="K43" s="32" t="s">
        <v>54</v>
      </c>
      <c r="L43" s="32" t="s">
        <v>54</v>
      </c>
      <c r="M43" s="32">
        <v>1.8162999999999999E-2</v>
      </c>
      <c r="N43" s="16">
        <v>16290000</v>
      </c>
      <c r="O43" s="17"/>
      <c r="P43" s="17"/>
      <c r="Q43" s="17"/>
    </row>
    <row r="44" spans="1:17" ht="12.75" customHeight="1">
      <c r="A44" s="5">
        <v>8</v>
      </c>
      <c r="B44" s="5">
        <v>6</v>
      </c>
      <c r="C44" s="5">
        <v>9</v>
      </c>
      <c r="D44" s="5">
        <v>4</v>
      </c>
      <c r="E44" s="32">
        <f ca="1">((1/(INDEX(E0!J$12:J$57,C44,1)-INDEX(E0!J$12:J$57,D44,1))))*100000000</f>
        <v>1002.1551023899192</v>
      </c>
      <c r="F44" s="32">
        <v>2357.8000000000002</v>
      </c>
      <c r="G44" s="32" t="s">
        <v>54</v>
      </c>
      <c r="H44" s="32" t="s">
        <v>54</v>
      </c>
      <c r="I44" s="32">
        <v>3.0664E-2</v>
      </c>
      <c r="J44" s="32">
        <v>2322.3000000000002</v>
      </c>
      <c r="K44" s="32" t="s">
        <v>54</v>
      </c>
      <c r="L44" s="32" t="s">
        <v>54</v>
      </c>
      <c r="M44" s="32">
        <v>3.1195000000000001E-2</v>
      </c>
      <c r="N44" s="16">
        <v>2239</v>
      </c>
      <c r="O44" s="17"/>
      <c r="P44" s="17"/>
      <c r="Q44" s="17"/>
    </row>
    <row r="45" spans="1:17" ht="12.75" customHeight="1">
      <c r="A45" s="5">
        <v>8</v>
      </c>
      <c r="B45" s="5">
        <v>6</v>
      </c>
      <c r="C45" s="5">
        <v>9</v>
      </c>
      <c r="D45" s="5">
        <v>5</v>
      </c>
      <c r="E45" s="32">
        <f ca="1">((1/(INDEX(E0!J$12:J$57,C45,1)-INDEX(E0!J$12:J$57,D45,1))))*100000000</f>
        <v>1300.8556158665733</v>
      </c>
      <c r="F45" s="32">
        <v>1699.2</v>
      </c>
      <c r="G45" s="32" t="s">
        <v>54</v>
      </c>
      <c r="H45" s="32" t="s">
        <v>54</v>
      </c>
      <c r="I45" s="32" t="s">
        <v>54</v>
      </c>
      <c r="J45" s="32">
        <v>1715.5</v>
      </c>
      <c r="K45" s="32" t="s">
        <v>54</v>
      </c>
      <c r="L45" s="32" t="s">
        <v>54</v>
      </c>
      <c r="M45" s="32" t="s">
        <v>54</v>
      </c>
      <c r="N45" s="16">
        <v>830.7</v>
      </c>
      <c r="O45" s="17"/>
      <c r="P45" s="17"/>
      <c r="Q45" s="17"/>
    </row>
    <row r="46" spans="1:17" ht="12.75" customHeight="1">
      <c r="A46" s="5">
        <v>8</v>
      </c>
      <c r="B46" s="5">
        <v>6</v>
      </c>
      <c r="C46" s="5">
        <v>9</v>
      </c>
      <c r="D46" s="5">
        <v>6</v>
      </c>
      <c r="E46" s="32">
        <f ca="1">((1/(INDEX(E0!J$12:J$57,C46,1)-INDEX(E0!J$12:J$57,D46,1))))*100000000</f>
        <v>1674.1043283231634</v>
      </c>
      <c r="F46" s="32" t="s">
        <v>54</v>
      </c>
      <c r="G46" s="32">
        <v>1.3750000000000001E-4</v>
      </c>
      <c r="H46" s="32">
        <v>1.8307999999999999E-4</v>
      </c>
      <c r="I46" s="32" t="s">
        <v>54</v>
      </c>
      <c r="J46" s="5"/>
      <c r="K46" s="5"/>
      <c r="L46" s="5"/>
      <c r="M46" s="5"/>
      <c r="N46" s="49"/>
      <c r="O46" s="17"/>
      <c r="P46" s="17"/>
      <c r="Q46" s="17"/>
    </row>
    <row r="47" spans="1:17" ht="12.75" customHeight="1">
      <c r="A47" s="5">
        <v>8</v>
      </c>
      <c r="B47" s="5">
        <v>6</v>
      </c>
      <c r="C47" s="5">
        <v>9</v>
      </c>
      <c r="D47" s="5">
        <v>7</v>
      </c>
      <c r="E47" s="32">
        <f ca="1">((1/(INDEX(E0!J$12:J$57,C47,1)-INDEX(E0!J$12:J$57,D47,1))))*100000000</f>
        <v>3027465.2841573372</v>
      </c>
      <c r="F47" s="32" t="s">
        <v>54</v>
      </c>
      <c r="G47" s="32">
        <v>0</v>
      </c>
      <c r="H47" s="32" t="s">
        <v>54</v>
      </c>
      <c r="I47" s="32" t="s">
        <v>54</v>
      </c>
      <c r="J47" s="5"/>
      <c r="K47" s="5"/>
      <c r="L47" s="5"/>
      <c r="M47" s="5"/>
      <c r="N47" s="49"/>
      <c r="O47" s="17"/>
      <c r="P47" s="17"/>
      <c r="Q47" s="17"/>
    </row>
    <row r="48" spans="1:17" ht="12.75" customHeight="1">
      <c r="A48" s="5">
        <v>8</v>
      </c>
      <c r="B48" s="5">
        <v>6</v>
      </c>
      <c r="C48" s="5">
        <v>9</v>
      </c>
      <c r="D48" s="5">
        <v>8</v>
      </c>
      <c r="E48" s="32">
        <f ca="1">((1/(INDEX(E0!J$12:J$57,C48,1)-INDEX(E0!J$12:J$57,D48,1))))*100000000</f>
        <v>20710614.781614296</v>
      </c>
      <c r="F48" s="32" t="s">
        <v>54</v>
      </c>
      <c r="G48" s="32">
        <v>0</v>
      </c>
      <c r="H48" s="32">
        <v>6.7323999999999996E-9</v>
      </c>
      <c r="I48" s="32" t="s">
        <v>54</v>
      </c>
      <c r="J48" s="5"/>
      <c r="K48" s="5"/>
      <c r="L48" s="5"/>
      <c r="M48" s="5"/>
      <c r="N48" s="49"/>
      <c r="O48" s="17"/>
      <c r="P48" s="17"/>
      <c r="Q48" s="17"/>
    </row>
    <row r="49" spans="1:17" ht="12.75" customHeight="1">
      <c r="A49" s="5">
        <v>8</v>
      </c>
      <c r="B49" s="5">
        <v>6</v>
      </c>
      <c r="C49" s="5">
        <v>10</v>
      </c>
      <c r="D49" s="5">
        <v>1</v>
      </c>
      <c r="E49" s="32">
        <f ca="1">((1/(INDEX(E0!J$12:J$57,C49,1)-INDEX(E0!J$12:J$57,D49,1))))*100000000</f>
        <v>702.34097760251495</v>
      </c>
      <c r="F49" s="32" t="s">
        <v>54</v>
      </c>
      <c r="G49" s="32" t="s">
        <v>54</v>
      </c>
      <c r="H49" s="32" t="s">
        <v>54</v>
      </c>
      <c r="I49" s="32">
        <v>2.0657999999999999E-2</v>
      </c>
      <c r="J49" s="32" t="s">
        <v>54</v>
      </c>
      <c r="K49" s="32" t="s">
        <v>54</v>
      </c>
      <c r="L49" s="32" t="s">
        <v>54</v>
      </c>
      <c r="M49" s="32">
        <v>2.1045000000000001E-2</v>
      </c>
      <c r="N49" s="49"/>
      <c r="O49" s="17"/>
      <c r="P49" s="17"/>
      <c r="Q49" s="17"/>
    </row>
    <row r="50" spans="1:17" ht="12.75" customHeight="1">
      <c r="A50" s="5">
        <v>8</v>
      </c>
      <c r="B50" s="5">
        <v>6</v>
      </c>
      <c r="C50" s="5">
        <v>10</v>
      </c>
      <c r="D50" s="5">
        <v>2</v>
      </c>
      <c r="E50" s="32">
        <f ca="1">((1/(INDEX(E0!J$12:J$57,C50,1)-INDEX(E0!J$12:J$57,D50,1))))*100000000</f>
        <v>702.89970732607003</v>
      </c>
      <c r="F50" s="32">
        <v>450610000</v>
      </c>
      <c r="G50" s="32" t="s">
        <v>54</v>
      </c>
      <c r="H50" s="32" t="s">
        <v>54</v>
      </c>
      <c r="I50" s="32">
        <v>1.5380000000000001E-3</v>
      </c>
      <c r="J50" s="32">
        <v>455780000</v>
      </c>
      <c r="K50" s="32" t="s">
        <v>54</v>
      </c>
      <c r="L50" s="32" t="s">
        <v>54</v>
      </c>
      <c r="M50" s="32">
        <v>1.5651E-3</v>
      </c>
      <c r="N50" s="16">
        <v>487100000</v>
      </c>
      <c r="O50" s="17"/>
      <c r="P50" s="17"/>
      <c r="Q50" s="17"/>
    </row>
    <row r="51" spans="1:17" ht="12.75" customHeight="1">
      <c r="A51" s="5">
        <v>8</v>
      </c>
      <c r="B51" s="5">
        <v>6</v>
      </c>
      <c r="C51" s="5">
        <v>10</v>
      </c>
      <c r="D51" s="5">
        <v>3</v>
      </c>
      <c r="E51" s="32">
        <f ca="1">((1/(INDEX(E0!J$12:J$57,C51,1)-INDEX(E0!J$12:J$57,D51,1))))*100000000</f>
        <v>703.85453465539752</v>
      </c>
      <c r="F51" s="32">
        <v>1387000000</v>
      </c>
      <c r="G51" s="32" t="s">
        <v>54</v>
      </c>
      <c r="H51" s="32" t="s">
        <v>54</v>
      </c>
      <c r="I51" s="32">
        <v>0.22670999999999999</v>
      </c>
      <c r="J51" s="32">
        <v>1402400000</v>
      </c>
      <c r="K51" s="32" t="s">
        <v>54</v>
      </c>
      <c r="L51" s="32" t="s">
        <v>54</v>
      </c>
      <c r="M51" s="32">
        <v>0.23097000000000001</v>
      </c>
      <c r="N51" s="16">
        <v>1493000000</v>
      </c>
      <c r="O51" s="17"/>
      <c r="P51" s="17"/>
      <c r="Q51" s="17"/>
    </row>
    <row r="52" spans="1:17" ht="12.75" customHeight="1">
      <c r="A52" s="5">
        <v>8</v>
      </c>
      <c r="B52" s="5">
        <v>6</v>
      </c>
      <c r="C52" s="5">
        <v>10</v>
      </c>
      <c r="D52" s="5">
        <v>4</v>
      </c>
      <c r="E52" s="32">
        <f ca="1">((1/(INDEX(E0!J$12:J$57,C52,1)-INDEX(E0!J$12:J$57,D52,1))))*100000000</f>
        <v>818.94905306628743</v>
      </c>
      <c r="F52" s="32">
        <v>7087.9</v>
      </c>
      <c r="G52" s="32" t="s">
        <v>54</v>
      </c>
      <c r="H52" s="32" t="s">
        <v>54</v>
      </c>
      <c r="I52" s="32">
        <v>3.4214000000000001E-2</v>
      </c>
      <c r="J52" s="32">
        <v>6744.6</v>
      </c>
      <c r="K52" s="32" t="s">
        <v>54</v>
      </c>
      <c r="L52" s="32" t="s">
        <v>54</v>
      </c>
      <c r="M52" s="32">
        <v>3.4813999999999998E-2</v>
      </c>
      <c r="N52" s="16">
        <v>2524</v>
      </c>
      <c r="O52" s="17"/>
      <c r="P52" s="17"/>
      <c r="Q52" s="17"/>
    </row>
    <row r="53" spans="1:17" ht="12.75" customHeight="1">
      <c r="A53" s="5">
        <v>8</v>
      </c>
      <c r="B53" s="5">
        <v>6</v>
      </c>
      <c r="C53" s="5">
        <v>10</v>
      </c>
      <c r="D53" s="5">
        <v>5</v>
      </c>
      <c r="E53" s="32">
        <f ca="1">((1/(INDEX(E0!J$12:J$57,C53,1)-INDEX(E0!J$12:J$57,D53,1))))*100000000</f>
        <v>1008.1128199581382</v>
      </c>
      <c r="F53" s="32" t="s">
        <v>54</v>
      </c>
      <c r="G53" s="32" t="s">
        <v>54</v>
      </c>
      <c r="H53" s="32" t="s">
        <v>54</v>
      </c>
      <c r="I53" s="32">
        <v>6.7720000000000002E-2</v>
      </c>
      <c r="J53" s="32" t="s">
        <v>54</v>
      </c>
      <c r="K53" s="32" t="s">
        <v>54</v>
      </c>
      <c r="L53" s="32" t="s">
        <v>54</v>
      </c>
      <c r="M53" s="32">
        <v>6.9213999999999998E-2</v>
      </c>
      <c r="N53" s="49"/>
      <c r="O53" s="17"/>
      <c r="P53" s="17"/>
      <c r="Q53" s="17"/>
    </row>
    <row r="54" spans="1:17" ht="12.75" customHeight="1">
      <c r="A54" s="5">
        <v>8</v>
      </c>
      <c r="B54" s="5">
        <v>6</v>
      </c>
      <c r="C54" s="5">
        <v>10</v>
      </c>
      <c r="D54" s="5">
        <v>6</v>
      </c>
      <c r="E54" s="32">
        <f ca="1">((1/(INDEX(E0!J$12:J$57,C54,1)-INDEX(E0!J$12:J$57,D54,1))))*100000000</f>
        <v>1218.676977607804</v>
      </c>
      <c r="F54" s="32" t="s">
        <v>54</v>
      </c>
      <c r="G54" s="32">
        <v>1.9423999999999999E-5</v>
      </c>
      <c r="H54" s="32">
        <v>0.14971000000000001</v>
      </c>
      <c r="I54" s="32" t="s">
        <v>54</v>
      </c>
      <c r="J54" s="5"/>
      <c r="K54" s="5"/>
      <c r="L54" s="5"/>
      <c r="M54" s="5"/>
      <c r="N54" s="49"/>
      <c r="O54" s="17"/>
      <c r="P54" s="17"/>
      <c r="Q54" s="17"/>
    </row>
    <row r="55" spans="1:17" ht="12.75" customHeight="1">
      <c r="A55" s="5">
        <v>8</v>
      </c>
      <c r="B55" s="5">
        <v>6</v>
      </c>
      <c r="C55" s="5">
        <v>10</v>
      </c>
      <c r="D55" s="5">
        <v>7</v>
      </c>
      <c r="E55" s="32">
        <f ca="1">((1/(INDEX(E0!J$12:J$57,C55,1)-INDEX(E0!J$12:J$57,D55,1))))*100000000</f>
        <v>4473.112985656302</v>
      </c>
      <c r="F55" s="32" t="s">
        <v>54</v>
      </c>
      <c r="G55" s="32">
        <v>0.65251999999999999</v>
      </c>
      <c r="H55" s="32">
        <v>1.959E-2</v>
      </c>
      <c r="I55" s="32" t="s">
        <v>54</v>
      </c>
      <c r="J55" s="5"/>
      <c r="K55" s="5"/>
      <c r="L55" s="5"/>
      <c r="M55" s="5"/>
      <c r="N55" s="49"/>
      <c r="O55" s="17"/>
      <c r="P55" s="17"/>
      <c r="Q55" s="17"/>
    </row>
    <row r="56" spans="1:17" ht="12.75" customHeight="1">
      <c r="A56" s="5">
        <v>8</v>
      </c>
      <c r="B56" s="5">
        <v>6</v>
      </c>
      <c r="C56" s="5">
        <v>10</v>
      </c>
      <c r="D56" s="5">
        <v>8</v>
      </c>
      <c r="E56" s="32">
        <f ca="1">((1/(INDEX(E0!J$12:J$57,C56,1)-INDEX(E0!J$12:J$57,D56,1))))*100000000</f>
        <v>4478.7630762733543</v>
      </c>
      <c r="F56" s="32" t="s">
        <v>54</v>
      </c>
      <c r="G56" s="32">
        <v>0.40542</v>
      </c>
      <c r="H56" s="32">
        <v>1.3943000000000001E-2</v>
      </c>
      <c r="I56" s="32" t="s">
        <v>54</v>
      </c>
      <c r="J56" s="5"/>
      <c r="K56" s="5"/>
      <c r="L56" s="5"/>
      <c r="M56" s="5"/>
      <c r="N56" s="49"/>
      <c r="O56" s="17"/>
      <c r="P56" s="17"/>
      <c r="Q56" s="17"/>
    </row>
    <row r="57" spans="1:17" ht="12.75" customHeight="1">
      <c r="A57" s="5">
        <v>8</v>
      </c>
      <c r="B57" s="5">
        <v>6</v>
      </c>
      <c r="C57" s="5">
        <v>10</v>
      </c>
      <c r="D57" s="5">
        <v>9</v>
      </c>
      <c r="E57" s="32">
        <f ca="1">((1/(INDEX(E0!J$12:J$57,C57,1)-INDEX(E0!J$12:J$57,D57,1))))*100000000</f>
        <v>4479.7318383193215</v>
      </c>
      <c r="F57" s="32" t="s">
        <v>54</v>
      </c>
      <c r="G57" s="32">
        <v>0.10417999999999999</v>
      </c>
      <c r="H57" s="32">
        <v>3.735E-3</v>
      </c>
      <c r="I57" s="32" t="s">
        <v>54</v>
      </c>
      <c r="J57" s="5"/>
      <c r="K57" s="5"/>
      <c r="L57" s="5"/>
      <c r="M57" s="5"/>
      <c r="N57" s="49"/>
      <c r="O57" s="17"/>
      <c r="P57" s="17"/>
      <c r="Q57" s="17"/>
    </row>
    <row r="58" spans="1:17" ht="12.75" customHeight="1">
      <c r="A58" s="5">
        <v>8</v>
      </c>
      <c r="B58" s="5">
        <v>6</v>
      </c>
      <c r="C58" s="5">
        <v>11</v>
      </c>
      <c r="D58" s="5">
        <v>1</v>
      </c>
      <c r="E58" s="32">
        <f ca="1">((1/(INDEX(E0!J$12:J$57,C58,1)-INDEX(E0!J$12:J$57,D58,1))))*100000000</f>
        <v>702.33718841546272</v>
      </c>
      <c r="F58" s="32">
        <v>611220000</v>
      </c>
      <c r="G58" s="32" t="s">
        <v>54</v>
      </c>
      <c r="H58" s="32" t="s">
        <v>54</v>
      </c>
      <c r="I58" s="32" t="s">
        <v>54</v>
      </c>
      <c r="J58" s="32">
        <v>618020000</v>
      </c>
      <c r="K58" s="32" t="s">
        <v>54</v>
      </c>
      <c r="L58" s="32" t="s">
        <v>54</v>
      </c>
      <c r="M58" s="32" t="s">
        <v>54</v>
      </c>
      <c r="N58" s="16">
        <v>659500000</v>
      </c>
      <c r="O58" s="17"/>
      <c r="P58" s="17"/>
      <c r="Q58" s="17"/>
    </row>
    <row r="59" spans="1:17" ht="12.75" customHeight="1">
      <c r="A59" s="5">
        <v>8</v>
      </c>
      <c r="B59" s="5">
        <v>6</v>
      </c>
      <c r="C59" s="5">
        <v>11</v>
      </c>
      <c r="D59" s="5">
        <v>2</v>
      </c>
      <c r="E59" s="32">
        <f ca="1">((1/(INDEX(E0!J$12:J$57,C59,1)-INDEX(E0!J$12:J$57,D59,1))))*100000000</f>
        <v>702.89591210785079</v>
      </c>
      <c r="F59" s="32">
        <v>470630000</v>
      </c>
      <c r="G59" s="32" t="s">
        <v>54</v>
      </c>
      <c r="H59" s="32" t="s">
        <v>54</v>
      </c>
      <c r="I59" s="32">
        <v>0.11892</v>
      </c>
      <c r="J59" s="32">
        <v>475740000</v>
      </c>
      <c r="K59" s="32" t="s">
        <v>54</v>
      </c>
      <c r="L59" s="32" t="s">
        <v>54</v>
      </c>
      <c r="M59" s="32">
        <v>0.12117</v>
      </c>
      <c r="N59" s="16">
        <v>506000000</v>
      </c>
      <c r="O59" s="17"/>
      <c r="P59" s="17"/>
      <c r="Q59" s="17"/>
    </row>
    <row r="60" spans="1:17" ht="12.75" customHeight="1">
      <c r="A60" s="5">
        <v>8</v>
      </c>
      <c r="B60" s="5">
        <v>6</v>
      </c>
      <c r="C60" s="5">
        <v>11</v>
      </c>
      <c r="D60" s="5">
        <v>3</v>
      </c>
      <c r="E60" s="32">
        <f ca="1">((1/(INDEX(E0!J$12:J$57,C60,1)-INDEX(E0!J$12:J$57,D60,1))))*100000000</f>
        <v>703.85072911926386</v>
      </c>
      <c r="F60" s="32">
        <v>760800000</v>
      </c>
      <c r="G60" s="32" t="s">
        <v>54</v>
      </c>
      <c r="H60" s="32" t="s">
        <v>54</v>
      </c>
      <c r="I60" s="32">
        <v>2.8408000000000001E-3</v>
      </c>
      <c r="J60" s="32">
        <v>769080000</v>
      </c>
      <c r="K60" s="32" t="s">
        <v>54</v>
      </c>
      <c r="L60" s="32" t="s">
        <v>54</v>
      </c>
      <c r="M60" s="32">
        <v>2.8961E-3</v>
      </c>
      <c r="N60" s="16">
        <v>819200000</v>
      </c>
      <c r="O60" s="17"/>
      <c r="P60" s="17"/>
      <c r="Q60" s="17"/>
    </row>
    <row r="61" spans="1:17" ht="12.75" customHeight="1">
      <c r="A61" s="5">
        <v>8</v>
      </c>
      <c r="B61" s="5">
        <v>6</v>
      </c>
      <c r="C61" s="5">
        <v>11</v>
      </c>
      <c r="D61" s="5">
        <v>4</v>
      </c>
      <c r="E61" s="32">
        <f ca="1">((1/(INDEX(E0!J$12:J$57,C61,1)-INDEX(E0!J$12:J$57,D61,1))))*100000000</f>
        <v>818.94390121390882</v>
      </c>
      <c r="F61" s="32">
        <v>27461</v>
      </c>
      <c r="G61" s="32" t="s">
        <v>54</v>
      </c>
      <c r="H61" s="32" t="s">
        <v>54</v>
      </c>
      <c r="I61" s="32">
        <v>6.9407999999999997E-2</v>
      </c>
      <c r="J61" s="32">
        <v>28442</v>
      </c>
      <c r="K61" s="32" t="s">
        <v>54</v>
      </c>
      <c r="L61" s="32" t="s">
        <v>54</v>
      </c>
      <c r="M61" s="32">
        <v>7.0656999999999998E-2</v>
      </c>
      <c r="N61" s="16">
        <v>20240</v>
      </c>
      <c r="O61" s="17"/>
      <c r="P61" s="17"/>
      <c r="Q61" s="17"/>
    </row>
    <row r="62" spans="1:17" ht="12.75" customHeight="1">
      <c r="A62" s="5">
        <v>8</v>
      </c>
      <c r="B62" s="5">
        <v>6</v>
      </c>
      <c r="C62" s="5">
        <v>11</v>
      </c>
      <c r="D62" s="5">
        <v>5</v>
      </c>
      <c r="E62" s="32">
        <f ca="1">((1/(INDEX(E0!J$12:J$57,C62,1)-INDEX(E0!J$12:J$57,D62,1))))*100000000</f>
        <v>1008.1050132618436</v>
      </c>
      <c r="F62" s="32">
        <v>9578.2000000000007</v>
      </c>
      <c r="G62" s="32" t="s">
        <v>54</v>
      </c>
      <c r="H62" s="32" t="s">
        <v>54</v>
      </c>
      <c r="I62" s="32" t="s">
        <v>54</v>
      </c>
      <c r="J62" s="32">
        <v>9650.5</v>
      </c>
      <c r="K62" s="32" t="s">
        <v>54</v>
      </c>
      <c r="L62" s="32" t="s">
        <v>54</v>
      </c>
      <c r="M62" s="32" t="s">
        <v>54</v>
      </c>
      <c r="N62" s="16">
        <v>6108</v>
      </c>
      <c r="O62" s="17"/>
      <c r="P62" s="17"/>
      <c r="Q62" s="17"/>
    </row>
    <row r="63" spans="1:17" ht="12.75" customHeight="1">
      <c r="A63" s="5">
        <v>8</v>
      </c>
      <c r="B63" s="5">
        <v>6</v>
      </c>
      <c r="C63" s="5">
        <v>11</v>
      </c>
      <c r="D63" s="5">
        <v>6</v>
      </c>
      <c r="E63" s="32">
        <f ca="1">((1/(INDEX(E0!J$12:J$57,C63,1)-INDEX(E0!J$12:J$57,D63,1))))*100000000</f>
        <v>1218.6655691873075</v>
      </c>
      <c r="F63" s="32" t="s">
        <v>54</v>
      </c>
      <c r="G63" s="32">
        <v>7.1559000000000004E-6</v>
      </c>
      <c r="H63" s="32">
        <v>8.3220000000000002E-2</v>
      </c>
      <c r="I63" s="32" t="s">
        <v>54</v>
      </c>
      <c r="J63" s="5"/>
      <c r="K63" s="5"/>
      <c r="L63" s="5"/>
      <c r="M63" s="5"/>
      <c r="N63" s="49"/>
      <c r="O63" s="17"/>
      <c r="P63" s="17"/>
      <c r="Q63" s="17"/>
    </row>
    <row r="64" spans="1:17" ht="12.75" customHeight="1">
      <c r="A64" s="5">
        <v>8</v>
      </c>
      <c r="B64" s="5">
        <v>6</v>
      </c>
      <c r="C64" s="5">
        <v>11</v>
      </c>
      <c r="D64" s="5">
        <v>7</v>
      </c>
      <c r="E64" s="32">
        <f ca="1">((1/(INDEX(E0!J$12:J$57,C64,1)-INDEX(E0!J$12:J$57,D64,1))))*100000000</f>
        <v>4472.9592915599214</v>
      </c>
      <c r="F64" s="32" t="s">
        <v>54</v>
      </c>
      <c r="G64" s="32">
        <v>0.54442999999999997</v>
      </c>
      <c r="H64" s="32" t="s">
        <v>54</v>
      </c>
      <c r="I64" s="32" t="s">
        <v>54</v>
      </c>
      <c r="J64" s="5"/>
      <c r="K64" s="5"/>
      <c r="L64" s="5"/>
      <c r="M64" s="5"/>
      <c r="N64" s="49"/>
      <c r="O64" s="17"/>
      <c r="P64" s="17"/>
      <c r="Q64" s="17"/>
    </row>
    <row r="65" spans="1:17" ht="12.75" customHeight="1">
      <c r="A65" s="5">
        <v>8</v>
      </c>
      <c r="B65" s="5">
        <v>6</v>
      </c>
      <c r="C65" s="5">
        <v>11</v>
      </c>
      <c r="D65" s="5">
        <v>8</v>
      </c>
      <c r="E65" s="32">
        <f ca="1">((1/(INDEX(E0!J$12:J$57,C65,1)-INDEX(E0!J$12:J$57,D65,1))))*100000000</f>
        <v>4478.608993669437</v>
      </c>
      <c r="F65" s="32" t="s">
        <v>54</v>
      </c>
      <c r="G65" s="32">
        <v>9.6425999999999998E-2</v>
      </c>
      <c r="H65" s="32">
        <v>8.1767999999999995E-8</v>
      </c>
      <c r="I65" s="32" t="s">
        <v>54</v>
      </c>
      <c r="J65" s="5"/>
      <c r="K65" s="5"/>
      <c r="L65" s="5"/>
      <c r="M65" s="5"/>
      <c r="N65" s="49"/>
      <c r="O65" s="17"/>
      <c r="P65" s="17"/>
      <c r="Q65" s="17"/>
    </row>
    <row r="66" spans="1:17" ht="12.75" customHeight="1">
      <c r="A66" s="5">
        <v>8</v>
      </c>
      <c r="B66" s="5">
        <v>6</v>
      </c>
      <c r="C66" s="5">
        <v>11</v>
      </c>
      <c r="D66" s="5">
        <v>9</v>
      </c>
      <c r="E66" s="32">
        <f ca="1">((1/(INDEX(E0!J$12:J$57,C66,1)-INDEX(E0!J$12:J$57,D66,1))))*100000000</f>
        <v>4479.5776890528232</v>
      </c>
      <c r="F66" s="32" t="s">
        <v>54</v>
      </c>
      <c r="G66" s="32">
        <v>0.52073000000000003</v>
      </c>
      <c r="H66" s="32">
        <v>2.3122E-2</v>
      </c>
      <c r="I66" s="32" t="s">
        <v>54</v>
      </c>
      <c r="J66" s="5"/>
      <c r="K66" s="5"/>
      <c r="L66" s="5"/>
      <c r="M66" s="5"/>
      <c r="N66" s="49"/>
      <c r="O66" s="17"/>
      <c r="P66" s="17"/>
      <c r="Q66" s="17"/>
    </row>
    <row r="67" spans="1:17" ht="12.75" customHeight="1">
      <c r="A67" s="5">
        <v>8</v>
      </c>
      <c r="B67" s="5">
        <v>6</v>
      </c>
      <c r="C67" s="5">
        <v>11</v>
      </c>
      <c r="D67" s="5">
        <v>10</v>
      </c>
      <c r="E67" s="32">
        <f ca="1">((1/(INDEX(E0!J$12:J$57,C67,1)-INDEX(E0!J$12:J$57,D67,1))))*100000000</f>
        <v>130181007.35520542</v>
      </c>
      <c r="F67" s="32" t="s">
        <v>54</v>
      </c>
      <c r="G67" s="32">
        <v>0</v>
      </c>
      <c r="H67" s="32">
        <v>1.6542999999999999E-10</v>
      </c>
      <c r="I67" s="32" t="s">
        <v>54</v>
      </c>
      <c r="J67" s="5"/>
      <c r="K67" s="5"/>
      <c r="L67" s="5"/>
      <c r="M67" s="5"/>
      <c r="N67" s="49"/>
      <c r="O67" s="17"/>
      <c r="P67" s="17"/>
      <c r="Q67" s="17"/>
    </row>
    <row r="68" spans="1:17" ht="12.75" customHeight="1">
      <c r="A68" s="5">
        <v>8</v>
      </c>
      <c r="B68" s="5">
        <v>6</v>
      </c>
      <c r="C68" s="5">
        <v>12</v>
      </c>
      <c r="D68" s="5">
        <v>2</v>
      </c>
      <c r="E68" s="32">
        <f ca="1">((1/(INDEX(E0!J$12:J$57,C68,1)-INDEX(E0!J$12:J$57,D68,1))))*100000000</f>
        <v>702.83790458722126</v>
      </c>
      <c r="F68" s="32">
        <v>1845500000</v>
      </c>
      <c r="G68" s="32" t="s">
        <v>54</v>
      </c>
      <c r="H68" s="32" t="s">
        <v>54</v>
      </c>
      <c r="I68" s="32" t="s">
        <v>54</v>
      </c>
      <c r="J68" s="32">
        <v>1865400000</v>
      </c>
      <c r="K68" s="32" t="s">
        <v>54</v>
      </c>
      <c r="L68" s="32" t="s">
        <v>54</v>
      </c>
      <c r="M68" s="32" t="s">
        <v>54</v>
      </c>
      <c r="N68" s="16">
        <v>1987000000</v>
      </c>
      <c r="O68" s="17"/>
      <c r="P68" s="17"/>
      <c r="Q68" s="17"/>
    </row>
    <row r="69" spans="1:17" ht="12.75" customHeight="1">
      <c r="A69" s="5">
        <v>8</v>
      </c>
      <c r="B69" s="5">
        <v>6</v>
      </c>
      <c r="C69" s="5">
        <v>12</v>
      </c>
      <c r="D69" s="5">
        <v>3</v>
      </c>
      <c r="E69" s="32">
        <f ca="1">((1/(INDEX(E0!J$12:J$57,C69,1)-INDEX(E0!J$12:J$57,D69,1))))*100000000</f>
        <v>703.79256390275475</v>
      </c>
      <c r="F69" s="32" t="s">
        <v>54</v>
      </c>
      <c r="G69" s="32" t="s">
        <v>54</v>
      </c>
      <c r="H69" s="32" t="s">
        <v>54</v>
      </c>
      <c r="I69" s="32">
        <v>0.10237</v>
      </c>
      <c r="J69" s="32" t="s">
        <v>54</v>
      </c>
      <c r="K69" s="32" t="s">
        <v>54</v>
      </c>
      <c r="L69" s="32" t="s">
        <v>54</v>
      </c>
      <c r="M69" s="32">
        <v>0.1043</v>
      </c>
      <c r="N69" s="49"/>
      <c r="O69" s="17"/>
      <c r="P69" s="17"/>
      <c r="Q69" s="17"/>
    </row>
    <row r="70" spans="1:17" ht="12.75" customHeight="1">
      <c r="A70" s="5">
        <v>8</v>
      </c>
      <c r="B70" s="5">
        <v>6</v>
      </c>
      <c r="C70" s="5">
        <v>12</v>
      </c>
      <c r="D70" s="5">
        <v>4</v>
      </c>
      <c r="E70" s="32">
        <f ca="1">((1/(INDEX(E0!J$12:J$57,C70,1)-INDEX(E0!J$12:J$57,D70,1))))*100000000</f>
        <v>818.86515953748062</v>
      </c>
      <c r="F70" s="32" t="s">
        <v>54</v>
      </c>
      <c r="G70" s="32" t="s">
        <v>54</v>
      </c>
      <c r="H70" s="32" t="s">
        <v>54</v>
      </c>
      <c r="I70" s="32">
        <v>9.0527999999999997E-2</v>
      </c>
      <c r="J70" s="32" t="s">
        <v>54</v>
      </c>
      <c r="K70" s="32" t="s">
        <v>54</v>
      </c>
      <c r="L70" s="32" t="s">
        <v>54</v>
      </c>
      <c r="M70" s="32">
        <v>9.2165999999999998E-2</v>
      </c>
      <c r="N70" s="49"/>
      <c r="O70" s="17"/>
      <c r="P70" s="17"/>
      <c r="Q70" s="17"/>
    </row>
    <row r="71" spans="1:17" ht="12.75" customHeight="1">
      <c r="A71" s="5">
        <v>8</v>
      </c>
      <c r="B71" s="5">
        <v>6</v>
      </c>
      <c r="C71" s="5">
        <v>12</v>
      </c>
      <c r="D71" s="5">
        <v>6</v>
      </c>
      <c r="E71" s="32">
        <f ca="1">((1/(INDEX(E0!J$12:J$57,C71,1)-INDEX(E0!J$12:J$57,D71,1))))*100000000</f>
        <v>1218.4912099132748</v>
      </c>
      <c r="F71" s="32" t="s">
        <v>54</v>
      </c>
      <c r="G71" s="32">
        <v>8.2254000000000001E-7</v>
      </c>
      <c r="H71" s="32" t="s">
        <v>54</v>
      </c>
      <c r="I71" s="32" t="s">
        <v>54</v>
      </c>
      <c r="J71" s="5"/>
      <c r="K71" s="5"/>
      <c r="L71" s="5"/>
      <c r="M71" s="5"/>
      <c r="N71" s="49"/>
      <c r="O71" s="17"/>
      <c r="P71" s="17"/>
      <c r="Q71" s="17"/>
    </row>
    <row r="72" spans="1:17" ht="12.75" customHeight="1">
      <c r="A72" s="5">
        <v>8</v>
      </c>
      <c r="B72" s="5">
        <v>6</v>
      </c>
      <c r="C72" s="5">
        <v>12</v>
      </c>
      <c r="D72" s="5">
        <v>8</v>
      </c>
      <c r="E72" s="32">
        <f ca="1">((1/(INDEX(E0!J$12:J$57,C72,1)-INDEX(E0!J$12:J$57,D72,1))))*100000000</f>
        <v>4476.2550499115205</v>
      </c>
      <c r="F72" s="32" t="s">
        <v>54</v>
      </c>
      <c r="G72" s="32">
        <v>1.1625000000000001</v>
      </c>
      <c r="H72" s="32" t="s">
        <v>54</v>
      </c>
      <c r="I72" s="32" t="s">
        <v>54</v>
      </c>
      <c r="J72" s="5"/>
      <c r="K72" s="5"/>
      <c r="L72" s="5"/>
      <c r="M72" s="5"/>
      <c r="N72" s="49"/>
      <c r="O72" s="17"/>
      <c r="P72" s="17"/>
      <c r="Q72" s="17"/>
    </row>
    <row r="73" spans="1:17" ht="12.75" customHeight="1">
      <c r="A73" s="5">
        <v>8</v>
      </c>
      <c r="B73" s="5">
        <v>6</v>
      </c>
      <c r="C73" s="5">
        <v>12</v>
      </c>
      <c r="D73" s="5">
        <v>9</v>
      </c>
      <c r="E73" s="32">
        <f ca="1">((1/(INDEX(E0!J$12:J$57,C73,1)-INDEX(E0!J$12:J$57,D73,1))))*100000000</f>
        <v>4477.2227271655947</v>
      </c>
      <c r="F73" s="32" t="s">
        <v>54</v>
      </c>
      <c r="G73" s="32" t="s">
        <v>54</v>
      </c>
      <c r="H73" s="32">
        <v>2.3165000000000002E-2</v>
      </c>
      <c r="I73" s="32" t="s">
        <v>54</v>
      </c>
      <c r="J73" s="5"/>
      <c r="K73" s="5"/>
      <c r="L73" s="5"/>
      <c r="M73" s="5"/>
      <c r="N73" s="49"/>
      <c r="O73" s="17"/>
      <c r="P73" s="17"/>
      <c r="Q73" s="17"/>
    </row>
    <row r="74" spans="1:17" ht="12.75" customHeight="1">
      <c r="A74" s="5">
        <v>8</v>
      </c>
      <c r="B74" s="5">
        <v>6</v>
      </c>
      <c r="C74" s="5">
        <v>12</v>
      </c>
      <c r="D74" s="5">
        <v>10</v>
      </c>
      <c r="E74" s="32">
        <f ca="1">((1/(INDEX(E0!J$12:J$57,C74,1)-INDEX(E0!J$12:J$57,D74,1))))*100000000</f>
        <v>7993570.618957961</v>
      </c>
      <c r="F74" s="32" t="s">
        <v>54</v>
      </c>
      <c r="G74" s="32">
        <v>0</v>
      </c>
      <c r="H74" s="32" t="s">
        <v>54</v>
      </c>
      <c r="I74" s="32" t="s">
        <v>54</v>
      </c>
      <c r="J74" s="5"/>
      <c r="K74" s="5"/>
      <c r="L74" s="5"/>
      <c r="M74" s="5"/>
      <c r="N74" s="49"/>
      <c r="O74" s="17"/>
      <c r="P74" s="17"/>
      <c r="Q74" s="17"/>
    </row>
    <row r="75" spans="1:17" ht="12.75" customHeight="1">
      <c r="A75" s="5">
        <v>8</v>
      </c>
      <c r="B75" s="5">
        <v>6</v>
      </c>
      <c r="C75" s="5">
        <v>12</v>
      </c>
      <c r="D75" s="5">
        <v>11</v>
      </c>
      <c r="E75" s="32">
        <f ca="1">((1/(INDEX(E0!J$12:J$57,C75,1)-INDEX(E0!J$12:J$57,D75,1))))*100000000</f>
        <v>8516514.4906605463</v>
      </c>
      <c r="F75" s="32" t="s">
        <v>54</v>
      </c>
      <c r="G75" s="32" t="s">
        <v>54</v>
      </c>
      <c r="H75" s="32">
        <v>1.4639999999999999E-7</v>
      </c>
      <c r="I75" s="32" t="s">
        <v>54</v>
      </c>
      <c r="J75" s="5"/>
      <c r="K75" s="5"/>
      <c r="L75" s="5"/>
      <c r="M75" s="5"/>
      <c r="N75" s="49"/>
      <c r="O75" s="17"/>
      <c r="P75" s="17"/>
      <c r="Q75" s="17"/>
    </row>
    <row r="76" spans="1:17" ht="12.75" customHeight="1">
      <c r="A76" s="5">
        <v>8</v>
      </c>
      <c r="B76" s="5">
        <v>6</v>
      </c>
      <c r="C76" s="5">
        <v>13</v>
      </c>
      <c r="D76" s="5">
        <v>1</v>
      </c>
      <c r="E76" s="32">
        <f ca="1">((1/(INDEX(E0!J$12:J$57,C76,1)-INDEX(E0!J$12:J$57,D76,1))))*100000000</f>
        <v>534.60512739110845</v>
      </c>
      <c r="F76" s="32" t="s">
        <v>54</v>
      </c>
      <c r="G76" s="32" t="s">
        <v>54</v>
      </c>
      <c r="H76" s="32" t="s">
        <v>54</v>
      </c>
      <c r="I76" s="32">
        <v>0.36570000000000003</v>
      </c>
      <c r="J76" s="32" t="s">
        <v>54</v>
      </c>
      <c r="K76" s="32" t="s">
        <v>54</v>
      </c>
      <c r="L76" s="32" t="s">
        <v>54</v>
      </c>
      <c r="M76" s="32">
        <v>0.37176999999999999</v>
      </c>
      <c r="N76" s="49"/>
      <c r="O76" s="17"/>
      <c r="P76" s="17"/>
      <c r="Q76" s="17"/>
    </row>
    <row r="77" spans="1:17" ht="12.75" customHeight="1">
      <c r="A77" s="5">
        <v>8</v>
      </c>
      <c r="B77" s="5">
        <v>6</v>
      </c>
      <c r="C77" s="5">
        <v>13</v>
      </c>
      <c r="D77" s="5">
        <v>2</v>
      </c>
      <c r="E77" s="32">
        <f ca="1">((1/(INDEX(E0!J$12:J$57,C77,1)-INDEX(E0!J$12:J$57,D77,1))))*100000000</f>
        <v>534.92878773839675</v>
      </c>
      <c r="F77" s="32">
        <v>13246</v>
      </c>
      <c r="G77" s="32" t="s">
        <v>54</v>
      </c>
      <c r="H77" s="32" t="s">
        <v>54</v>
      </c>
      <c r="I77" s="32">
        <v>0.82476000000000005</v>
      </c>
      <c r="J77" s="32">
        <v>12672</v>
      </c>
      <c r="K77" s="32" t="s">
        <v>54</v>
      </c>
      <c r="L77" s="32" t="s">
        <v>54</v>
      </c>
      <c r="M77" s="32">
        <v>0.83843000000000001</v>
      </c>
      <c r="N77" s="16">
        <v>11750</v>
      </c>
      <c r="O77" s="17"/>
      <c r="P77" s="17"/>
      <c r="Q77" s="17"/>
    </row>
    <row r="78" spans="1:17" ht="12.75" customHeight="1">
      <c r="A78" s="5">
        <v>8</v>
      </c>
      <c r="B78" s="5">
        <v>6</v>
      </c>
      <c r="C78" s="5">
        <v>13</v>
      </c>
      <c r="D78" s="5">
        <v>3</v>
      </c>
      <c r="E78" s="32">
        <f ca="1">((1/(INDEX(E0!J$12:J$57,C78,1)-INDEX(E0!J$12:J$57,D78,1))))*100000000</f>
        <v>535.48161455319905</v>
      </c>
      <c r="F78" s="32">
        <v>281050</v>
      </c>
      <c r="G78" s="32" t="s">
        <v>54</v>
      </c>
      <c r="H78" s="32" t="s">
        <v>54</v>
      </c>
      <c r="I78" s="32">
        <v>0.64114000000000004</v>
      </c>
      <c r="J78" s="32">
        <v>279670</v>
      </c>
      <c r="K78" s="32" t="s">
        <v>54</v>
      </c>
      <c r="L78" s="32" t="s">
        <v>54</v>
      </c>
      <c r="M78" s="32">
        <v>0.65180000000000005</v>
      </c>
      <c r="N78" s="16">
        <v>188500</v>
      </c>
      <c r="O78" s="17"/>
      <c r="P78" s="17"/>
      <c r="Q78" s="17"/>
    </row>
    <row r="79" spans="1:17" ht="12.75" customHeight="1">
      <c r="A79" s="5">
        <v>8</v>
      </c>
      <c r="B79" s="5">
        <v>6</v>
      </c>
      <c r="C79" s="5">
        <v>13</v>
      </c>
      <c r="D79" s="5">
        <v>4</v>
      </c>
      <c r="E79" s="32">
        <f ca="1">((1/(INDEX(E0!J$12:J$57,C79,1)-INDEX(E0!J$12:J$57,D79,1))))*100000000</f>
        <v>599.58982608760448</v>
      </c>
      <c r="F79" s="32">
        <v>5462600000</v>
      </c>
      <c r="G79" s="32" t="s">
        <v>54</v>
      </c>
      <c r="H79" s="32" t="s">
        <v>54</v>
      </c>
      <c r="I79" s="32">
        <v>2.3303000000000001E-2</v>
      </c>
      <c r="J79" s="32">
        <v>5514100000</v>
      </c>
      <c r="K79" s="32" t="s">
        <v>54</v>
      </c>
      <c r="L79" s="32" t="s">
        <v>54</v>
      </c>
      <c r="M79" s="32">
        <v>2.366E-2</v>
      </c>
      <c r="N79" s="16">
        <v>5561000000</v>
      </c>
      <c r="O79" s="17"/>
      <c r="P79" s="17"/>
      <c r="Q79" s="17"/>
    </row>
    <row r="80" spans="1:17" ht="12.75" customHeight="1">
      <c r="A80" s="5">
        <v>8</v>
      </c>
      <c r="B80" s="5">
        <v>6</v>
      </c>
      <c r="C80" s="5">
        <v>13</v>
      </c>
      <c r="D80" s="5">
        <v>5</v>
      </c>
      <c r="E80" s="32">
        <f ca="1">((1/(INDEX(E0!J$12:J$57,C80,1)-INDEX(E0!J$12:J$57,D80,1))))*100000000</f>
        <v>695.08058478193323</v>
      </c>
      <c r="F80" s="32" t="s">
        <v>54</v>
      </c>
      <c r="G80" s="32" t="s">
        <v>54</v>
      </c>
      <c r="H80" s="32" t="s">
        <v>54</v>
      </c>
      <c r="I80" s="32">
        <v>3.8817000000000001E-3</v>
      </c>
      <c r="J80" s="32" t="s">
        <v>54</v>
      </c>
      <c r="K80" s="32" t="s">
        <v>54</v>
      </c>
      <c r="L80" s="32" t="s">
        <v>54</v>
      </c>
      <c r="M80" s="32">
        <v>3.9531999999999996E-3</v>
      </c>
      <c r="N80" s="49"/>
      <c r="O80" s="17"/>
      <c r="P80" s="17"/>
      <c r="Q80" s="17"/>
    </row>
    <row r="81" spans="1:17" ht="12.75" customHeight="1">
      <c r="A81" s="5">
        <v>8</v>
      </c>
      <c r="B81" s="5">
        <v>6</v>
      </c>
      <c r="C81" s="5">
        <v>13</v>
      </c>
      <c r="D81" s="5">
        <v>6</v>
      </c>
      <c r="E81" s="32">
        <f ca="1">((1/(INDEX(E0!J$12:J$57,C81,1)-INDEX(E0!J$12:J$57,D81,1))))*100000000</f>
        <v>789.08436022143246</v>
      </c>
      <c r="F81" s="32" t="s">
        <v>54</v>
      </c>
      <c r="G81" s="32">
        <v>8.5099E-8</v>
      </c>
      <c r="H81" s="32">
        <v>9.1480000000000001E-7</v>
      </c>
      <c r="I81" s="32" t="s">
        <v>54</v>
      </c>
      <c r="J81" s="5"/>
      <c r="K81" s="5"/>
      <c r="L81" s="5"/>
      <c r="M81" s="5"/>
      <c r="N81" s="49"/>
      <c r="O81" s="17"/>
      <c r="P81" s="17"/>
      <c r="Q81" s="17"/>
    </row>
    <row r="82" spans="1:17" ht="12.75" customHeight="1">
      <c r="A82" s="5">
        <v>8</v>
      </c>
      <c r="B82" s="5">
        <v>6</v>
      </c>
      <c r="C82" s="5">
        <v>13</v>
      </c>
      <c r="D82" s="5">
        <v>7</v>
      </c>
      <c r="E82" s="32">
        <f ca="1">((1/(INDEX(E0!J$12:J$57,C82,1)-INDEX(E0!J$12:J$57,D82,1))))*100000000</f>
        <v>1491.8969215533309</v>
      </c>
      <c r="F82" s="32" t="s">
        <v>54</v>
      </c>
      <c r="G82" s="32">
        <v>2.0240000000000002E-3</v>
      </c>
      <c r="H82" s="32">
        <v>1.1331E-4</v>
      </c>
      <c r="I82" s="32" t="s">
        <v>54</v>
      </c>
      <c r="J82" s="5"/>
      <c r="K82" s="5"/>
      <c r="L82" s="5"/>
      <c r="M82" s="5"/>
      <c r="N82" s="49"/>
      <c r="O82" s="17"/>
      <c r="P82" s="17"/>
      <c r="Q82" s="17"/>
    </row>
    <row r="83" spans="1:17" ht="12.75" customHeight="1">
      <c r="A83" s="5">
        <v>8</v>
      </c>
      <c r="B83" s="5">
        <v>6</v>
      </c>
      <c r="C83" s="5">
        <v>13</v>
      </c>
      <c r="D83" s="5">
        <v>8</v>
      </c>
      <c r="E83" s="32">
        <f ca="1">((1/(INDEX(E0!J$12:J$57,C83,1)-INDEX(E0!J$12:J$57,D83,1))))*100000000</f>
        <v>1492.5249045144405</v>
      </c>
      <c r="F83" s="32" t="s">
        <v>54</v>
      </c>
      <c r="G83" s="32">
        <v>1.0376000000000001E-3</v>
      </c>
      <c r="H83" s="32">
        <v>1.8699000000000001E-6</v>
      </c>
      <c r="I83" s="32" t="s">
        <v>54</v>
      </c>
      <c r="J83" s="5"/>
      <c r="K83" s="5"/>
      <c r="L83" s="5"/>
      <c r="M83" s="5"/>
      <c r="N83" s="49"/>
      <c r="O83" s="17"/>
      <c r="P83" s="17"/>
      <c r="Q83" s="17"/>
    </row>
    <row r="84" spans="1:17" ht="12.75" customHeight="1">
      <c r="A84" s="5">
        <v>8</v>
      </c>
      <c r="B84" s="5">
        <v>6</v>
      </c>
      <c r="C84" s="5">
        <v>13</v>
      </c>
      <c r="D84" s="5">
        <v>9</v>
      </c>
      <c r="E84" s="32">
        <f ca="1">((1/(INDEX(E0!J$12:J$57,C84,1)-INDEX(E0!J$12:J$57,D84,1))))*100000000</f>
        <v>1492.6324721149879</v>
      </c>
      <c r="F84" s="32" t="s">
        <v>54</v>
      </c>
      <c r="G84" s="32">
        <v>9.2243000000000004E-5</v>
      </c>
      <c r="H84" s="32">
        <v>8.2750999999999994E-5</v>
      </c>
      <c r="I84" s="32" t="s">
        <v>54</v>
      </c>
      <c r="J84" s="5"/>
      <c r="K84" s="5"/>
      <c r="L84" s="5"/>
      <c r="M84" s="5"/>
      <c r="N84" s="49"/>
      <c r="O84" s="17"/>
      <c r="P84" s="17"/>
      <c r="Q84" s="17"/>
    </row>
    <row r="85" spans="1:17" ht="12.75" customHeight="1">
      <c r="A85" s="5">
        <v>8</v>
      </c>
      <c r="B85" s="5">
        <v>6</v>
      </c>
      <c r="C85" s="5">
        <v>13</v>
      </c>
      <c r="D85" s="5">
        <v>10</v>
      </c>
      <c r="E85" s="32">
        <f ca="1">((1/(INDEX(E0!J$12:J$57,C85,1)-INDEX(E0!J$12:J$57,D85,1))))*100000000</f>
        <v>2238.4903843153197</v>
      </c>
      <c r="F85" s="32" t="s">
        <v>54</v>
      </c>
      <c r="G85" s="32">
        <v>6.1128000000000002E-6</v>
      </c>
      <c r="H85" s="32">
        <v>4.1886E-2</v>
      </c>
      <c r="I85" s="32" t="s">
        <v>54</v>
      </c>
      <c r="J85" s="5"/>
      <c r="K85" s="5"/>
      <c r="L85" s="5"/>
      <c r="M85" s="5"/>
      <c r="N85" s="49"/>
      <c r="O85" s="17"/>
      <c r="P85" s="17"/>
      <c r="Q85" s="17"/>
    </row>
    <row r="86" spans="1:17" ht="12.75" customHeight="1">
      <c r="A86" s="5">
        <v>8</v>
      </c>
      <c r="B86" s="5">
        <v>6</v>
      </c>
      <c r="C86" s="5">
        <v>13</v>
      </c>
      <c r="D86" s="5">
        <v>11</v>
      </c>
      <c r="E86" s="32">
        <f ca="1">((1/(INDEX(E0!J$12:J$57,C86,1)-INDEX(E0!J$12:J$57,D86,1))))*100000000</f>
        <v>2238.5288763001836</v>
      </c>
      <c r="F86" s="32" t="s">
        <v>54</v>
      </c>
      <c r="G86" s="32">
        <v>6.1195999999999998E-7</v>
      </c>
      <c r="H86" s="32">
        <v>1.3965999999999999E-2</v>
      </c>
      <c r="I86" s="32" t="s">
        <v>54</v>
      </c>
      <c r="J86" s="5"/>
      <c r="K86" s="5"/>
      <c r="L86" s="5"/>
      <c r="M86" s="5"/>
      <c r="N86" s="49"/>
      <c r="O86" s="17"/>
      <c r="P86" s="17"/>
      <c r="Q86" s="17"/>
    </row>
    <row r="87" spans="1:17" ht="12.75" customHeight="1">
      <c r="A87" s="5">
        <v>8</v>
      </c>
      <c r="B87" s="5">
        <v>6</v>
      </c>
      <c r="C87" s="5">
        <v>13</v>
      </c>
      <c r="D87" s="5">
        <v>12</v>
      </c>
      <c r="E87" s="32">
        <f ca="1">((1/(INDEX(E0!J$12:J$57,C87,1)-INDEX(E0!J$12:J$57,D87,1))))*100000000</f>
        <v>2239.1174185969708</v>
      </c>
      <c r="F87" s="32" t="s">
        <v>54</v>
      </c>
      <c r="G87" s="32">
        <v>3.5778000000000002E-7</v>
      </c>
      <c r="H87" s="32" t="s">
        <v>54</v>
      </c>
      <c r="I87" s="32" t="s">
        <v>54</v>
      </c>
      <c r="J87" s="5"/>
      <c r="K87" s="5"/>
      <c r="L87" s="5"/>
      <c r="M87" s="5"/>
      <c r="N87" s="49"/>
      <c r="O87" s="17"/>
      <c r="P87" s="17"/>
      <c r="Q87" s="17"/>
    </row>
    <row r="88" spans="1:17" ht="12.75" customHeight="1">
      <c r="A88" s="5">
        <v>8</v>
      </c>
      <c r="B88" s="5">
        <v>6</v>
      </c>
      <c r="C88" s="5">
        <v>14</v>
      </c>
      <c r="D88" s="5">
        <v>1</v>
      </c>
      <c r="E88" s="32">
        <f ca="1">((1/(INDEX(E0!J$12:J$57,C88,1)-INDEX(E0!J$12:J$57,D88,1))))*100000000</f>
        <v>507.38841174441745</v>
      </c>
      <c r="F88" s="32">
        <v>1588100000</v>
      </c>
      <c r="G88" s="32" t="s">
        <v>54</v>
      </c>
      <c r="H88" s="32" t="s">
        <v>54</v>
      </c>
      <c r="I88" s="32" t="s">
        <v>54</v>
      </c>
      <c r="J88" s="32">
        <v>1600400000</v>
      </c>
      <c r="K88" s="32" t="s">
        <v>54</v>
      </c>
      <c r="L88" s="32" t="s">
        <v>54</v>
      </c>
      <c r="M88" s="32" t="s">
        <v>54</v>
      </c>
      <c r="N88" s="16">
        <v>1718000000</v>
      </c>
      <c r="O88" s="17"/>
      <c r="P88" s="17"/>
      <c r="Q88" s="17"/>
    </row>
    <row r="89" spans="1:17" ht="12.75" customHeight="1">
      <c r="A89" s="5">
        <v>8</v>
      </c>
      <c r="B89" s="5">
        <v>6</v>
      </c>
      <c r="C89" s="5">
        <v>14</v>
      </c>
      <c r="D89" s="5">
        <v>2</v>
      </c>
      <c r="E89" s="32">
        <f ca="1">((1/(INDEX(E0!J$12:J$57,C89,1)-INDEX(E0!J$12:J$57,D89,1))))*100000000</f>
        <v>507.67994691754058</v>
      </c>
      <c r="F89" s="32">
        <v>4764600000</v>
      </c>
      <c r="G89" s="32" t="s">
        <v>54</v>
      </c>
      <c r="H89" s="32" t="s">
        <v>54</v>
      </c>
      <c r="I89" s="32">
        <v>0.23386000000000001</v>
      </c>
      <c r="J89" s="32">
        <v>4801400000</v>
      </c>
      <c r="K89" s="32" t="s">
        <v>54</v>
      </c>
      <c r="L89" s="32" t="s">
        <v>54</v>
      </c>
      <c r="M89" s="32">
        <v>0.23669000000000001</v>
      </c>
      <c r="N89" s="16">
        <v>5157000000</v>
      </c>
      <c r="O89" s="17"/>
      <c r="P89" s="17"/>
      <c r="Q89" s="17"/>
    </row>
    <row r="90" spans="1:17" ht="12.75" customHeight="1">
      <c r="A90" s="5">
        <v>8</v>
      </c>
      <c r="B90" s="5">
        <v>6</v>
      </c>
      <c r="C90" s="5">
        <v>14</v>
      </c>
      <c r="D90" s="5">
        <v>3</v>
      </c>
      <c r="E90" s="32">
        <f ca="1">((1/(INDEX(E0!J$12:J$57,C90,1)-INDEX(E0!J$12:J$57,D90,1))))*100000000</f>
        <v>508.17786089241696</v>
      </c>
      <c r="F90" s="32">
        <v>7947800000</v>
      </c>
      <c r="G90" s="32" t="s">
        <v>54</v>
      </c>
      <c r="H90" s="32" t="s">
        <v>54</v>
      </c>
      <c r="I90" s="32">
        <v>0.65559999999999996</v>
      </c>
      <c r="J90" s="32">
        <v>8009100000</v>
      </c>
      <c r="K90" s="32" t="s">
        <v>54</v>
      </c>
      <c r="L90" s="32" t="s">
        <v>54</v>
      </c>
      <c r="M90" s="32">
        <v>0.66413999999999995</v>
      </c>
      <c r="N90" s="16">
        <v>8603000000</v>
      </c>
      <c r="O90" s="17"/>
      <c r="P90" s="17"/>
      <c r="Q90" s="17"/>
    </row>
    <row r="91" spans="1:17" ht="12.75" customHeight="1">
      <c r="A91" s="5">
        <v>8</v>
      </c>
      <c r="B91" s="5">
        <v>6</v>
      </c>
      <c r="C91" s="5">
        <v>14</v>
      </c>
      <c r="D91" s="5">
        <v>4</v>
      </c>
      <c r="E91" s="32">
        <f ca="1">((1/(INDEX(E0!J$12:J$57,C91,1)-INDEX(E0!J$12:J$57,D91,1))))*100000000</f>
        <v>565.56478433527809</v>
      </c>
      <c r="F91" s="32">
        <v>309330</v>
      </c>
      <c r="G91" s="32" t="s">
        <v>54</v>
      </c>
      <c r="H91" s="32" t="s">
        <v>54</v>
      </c>
      <c r="I91" s="32">
        <v>4.1232000000000001E-5</v>
      </c>
      <c r="J91" s="32">
        <v>293600</v>
      </c>
      <c r="K91" s="32" t="s">
        <v>54</v>
      </c>
      <c r="L91" s="32" t="s">
        <v>54</v>
      </c>
      <c r="M91" s="32">
        <v>4.1251999999999997E-5</v>
      </c>
      <c r="N91" s="16">
        <v>103000</v>
      </c>
      <c r="O91" s="17"/>
      <c r="P91" s="17"/>
      <c r="Q91" s="17"/>
    </row>
    <row r="92" spans="1:17" ht="12.75" customHeight="1">
      <c r="A92" s="5">
        <v>8</v>
      </c>
      <c r="B92" s="5">
        <v>6</v>
      </c>
      <c r="C92" s="5">
        <v>14</v>
      </c>
      <c r="D92" s="5">
        <v>5</v>
      </c>
      <c r="E92" s="32">
        <f ca="1">((1/(INDEX(E0!J$12:J$57,C92,1)-INDEX(E0!J$12:J$57,D92,1))))*100000000</f>
        <v>649.76442107833782</v>
      </c>
      <c r="F92" s="32">
        <v>69749</v>
      </c>
      <c r="G92" s="32" t="s">
        <v>54</v>
      </c>
      <c r="H92" s="32" t="s">
        <v>54</v>
      </c>
      <c r="I92" s="32" t="s">
        <v>54</v>
      </c>
      <c r="J92" s="32">
        <v>66417</v>
      </c>
      <c r="K92" s="32" t="s">
        <v>54</v>
      </c>
      <c r="L92" s="32" t="s">
        <v>54</v>
      </c>
      <c r="M92" s="32" t="s">
        <v>54</v>
      </c>
      <c r="N92" s="16">
        <v>21680</v>
      </c>
      <c r="O92" s="17"/>
      <c r="P92" s="17"/>
      <c r="Q92" s="17"/>
    </row>
    <row r="93" spans="1:17" ht="12.75" customHeight="1">
      <c r="A93" s="5">
        <v>8</v>
      </c>
      <c r="B93" s="5">
        <v>6</v>
      </c>
      <c r="C93" s="5">
        <v>14</v>
      </c>
      <c r="D93" s="5">
        <v>6</v>
      </c>
      <c r="E93" s="32">
        <f ca="1">((1/(INDEX(E0!J$12:J$57,C93,1)-INDEX(E0!J$12:J$57,D93,1))))*100000000</f>
        <v>731.19253570172009</v>
      </c>
      <c r="F93" s="32" t="s">
        <v>54</v>
      </c>
      <c r="G93" s="32">
        <v>2.0116000000000001E-7</v>
      </c>
      <c r="H93" s="32">
        <v>1.9526000000000002E-6</v>
      </c>
      <c r="I93" s="32" t="s">
        <v>54</v>
      </c>
      <c r="J93" s="5"/>
      <c r="K93" s="5"/>
      <c r="L93" s="5"/>
      <c r="M93" s="5"/>
      <c r="N93" s="49"/>
      <c r="O93" s="17"/>
      <c r="P93" s="17"/>
      <c r="Q93" s="17"/>
    </row>
    <row r="94" spans="1:17" ht="12.75" customHeight="1">
      <c r="A94" s="5">
        <v>8</v>
      </c>
      <c r="B94" s="5">
        <v>6</v>
      </c>
      <c r="C94" s="5">
        <v>14</v>
      </c>
      <c r="D94" s="5">
        <v>7</v>
      </c>
      <c r="E94" s="32">
        <f ca="1">((1/(INDEX(E0!J$12:J$57,C94,1)-INDEX(E0!J$12:J$57,D94,1))))*100000000</f>
        <v>1297.6483286472831</v>
      </c>
      <c r="F94" s="32" t="s">
        <v>54</v>
      </c>
      <c r="G94" s="32">
        <v>0.60119</v>
      </c>
      <c r="H94" s="32" t="s">
        <v>54</v>
      </c>
      <c r="I94" s="32" t="s">
        <v>54</v>
      </c>
      <c r="J94" s="5"/>
      <c r="K94" s="5"/>
      <c r="L94" s="5"/>
      <c r="M94" s="5"/>
      <c r="N94" s="49"/>
      <c r="O94" s="17"/>
      <c r="P94" s="17"/>
      <c r="Q94" s="17"/>
    </row>
    <row r="95" spans="1:17" ht="12.75" customHeight="1">
      <c r="A95" s="5">
        <v>8</v>
      </c>
      <c r="B95" s="5">
        <v>6</v>
      </c>
      <c r="C95" s="5">
        <v>14</v>
      </c>
      <c r="D95" s="5">
        <v>8</v>
      </c>
      <c r="E95" s="32">
        <f ca="1">((1/(INDEX(E0!J$12:J$57,C95,1)-INDEX(E0!J$12:J$57,D95,1))))*100000000</f>
        <v>1298.1234017546019</v>
      </c>
      <c r="F95" s="32" t="s">
        <v>54</v>
      </c>
      <c r="G95" s="32">
        <v>0.49204999999999999</v>
      </c>
      <c r="H95" s="32">
        <v>1.3852999999999999E-4</v>
      </c>
      <c r="I95" s="32" t="s">
        <v>54</v>
      </c>
      <c r="J95" s="5"/>
      <c r="K95" s="5"/>
      <c r="L95" s="5"/>
      <c r="M95" s="5"/>
      <c r="N95" s="49"/>
      <c r="O95" s="17"/>
      <c r="P95" s="17"/>
      <c r="Q95" s="17"/>
    </row>
    <row r="96" spans="1:17" ht="12.75" customHeight="1">
      <c r="A96" s="5">
        <v>8</v>
      </c>
      <c r="B96" s="5">
        <v>6</v>
      </c>
      <c r="C96" s="5">
        <v>14</v>
      </c>
      <c r="D96" s="5">
        <v>9</v>
      </c>
      <c r="E96" s="32">
        <f ca="1">((1/(INDEX(E0!J$12:J$57,C96,1)-INDEX(E0!J$12:J$57,D96,1))))*100000000</f>
        <v>1298.2047721056376</v>
      </c>
      <c r="F96" s="32" t="s">
        <v>54</v>
      </c>
      <c r="G96" s="32">
        <v>0.32145000000000001</v>
      </c>
      <c r="H96" s="32">
        <v>1.8558999999999999E-4</v>
      </c>
      <c r="I96" s="32" t="s">
        <v>54</v>
      </c>
      <c r="J96" s="5"/>
      <c r="K96" s="5"/>
      <c r="L96" s="5"/>
      <c r="M96" s="5"/>
      <c r="N96" s="49"/>
      <c r="O96" s="17"/>
      <c r="P96" s="17"/>
      <c r="Q96" s="17"/>
    </row>
    <row r="97" spans="1:17" ht="12.75" customHeight="1">
      <c r="A97" s="5">
        <v>8</v>
      </c>
      <c r="B97" s="5">
        <v>6</v>
      </c>
      <c r="C97" s="5">
        <v>14</v>
      </c>
      <c r="D97" s="5">
        <v>10</v>
      </c>
      <c r="E97" s="32">
        <f ca="1">((1/(INDEX(E0!J$12:J$57,C97,1)-INDEX(E0!J$12:J$57,D97,1))))*100000000</f>
        <v>1827.9301509073205</v>
      </c>
      <c r="F97" s="32" t="s">
        <v>54</v>
      </c>
      <c r="G97" s="32">
        <v>8.8774999999999999E-7</v>
      </c>
      <c r="H97" s="32">
        <v>1.8806E-2</v>
      </c>
      <c r="I97" s="32" t="s">
        <v>54</v>
      </c>
      <c r="J97" s="5"/>
      <c r="K97" s="5"/>
      <c r="L97" s="5"/>
      <c r="M97" s="5"/>
      <c r="N97" s="49"/>
      <c r="O97" s="17"/>
      <c r="P97" s="17"/>
      <c r="Q97" s="17"/>
    </row>
    <row r="98" spans="1:17" ht="12.75" customHeight="1">
      <c r="A98" s="5">
        <v>8</v>
      </c>
      <c r="B98" s="5">
        <v>6</v>
      </c>
      <c r="C98" s="5">
        <v>14</v>
      </c>
      <c r="D98" s="5">
        <v>11</v>
      </c>
      <c r="E98" s="32">
        <f ca="1">((1/(INDEX(E0!J$12:J$57,C98,1)-INDEX(E0!J$12:J$57,D98,1))))*100000000</f>
        <v>1827.9558180581762</v>
      </c>
      <c r="F98" s="32" t="s">
        <v>54</v>
      </c>
      <c r="G98" s="32">
        <v>5.6773000000000002E-8</v>
      </c>
      <c r="H98" s="32">
        <v>1.129E-2</v>
      </c>
      <c r="I98" s="32" t="s">
        <v>54</v>
      </c>
      <c r="J98" s="5"/>
      <c r="K98" s="5"/>
      <c r="L98" s="5"/>
      <c r="M98" s="5"/>
      <c r="N98" s="49"/>
      <c r="O98" s="17"/>
      <c r="P98" s="17"/>
      <c r="Q98" s="17"/>
    </row>
    <row r="99" spans="1:17" ht="12.75" customHeight="1">
      <c r="A99" s="5">
        <v>8</v>
      </c>
      <c r="B99" s="5">
        <v>6</v>
      </c>
      <c r="C99" s="5">
        <v>14</v>
      </c>
      <c r="D99" s="5">
        <v>12</v>
      </c>
      <c r="E99" s="32">
        <f ca="1">((1/(INDEX(E0!J$12:J$57,C99,1)-INDEX(E0!J$12:J$57,D99,1))))*100000000</f>
        <v>1828.3482485321695</v>
      </c>
      <c r="F99" s="32" t="s">
        <v>54</v>
      </c>
      <c r="G99" s="32" t="s">
        <v>54</v>
      </c>
      <c r="H99" s="32">
        <v>1.5043000000000001E-2</v>
      </c>
      <c r="I99" s="32" t="s">
        <v>54</v>
      </c>
      <c r="J99" s="5"/>
      <c r="K99" s="5"/>
      <c r="L99" s="5"/>
      <c r="M99" s="5"/>
      <c r="N99" s="49"/>
      <c r="O99" s="17"/>
      <c r="P99" s="17"/>
      <c r="Q99" s="17"/>
    </row>
    <row r="100" spans="1:17" ht="12.75" customHeight="1">
      <c r="A100" s="5">
        <v>8</v>
      </c>
      <c r="B100" s="5">
        <v>6</v>
      </c>
      <c r="C100" s="5">
        <v>14</v>
      </c>
      <c r="D100" s="5">
        <v>13</v>
      </c>
      <c r="E100" s="32">
        <f ca="1">((1/(INDEX(E0!J$12:J$57,C100,1)-INDEX(E0!J$12:J$57,D100,1))))*100000000</f>
        <v>9966.3916108986687</v>
      </c>
      <c r="F100" s="32" t="s">
        <v>54</v>
      </c>
      <c r="G100" s="32">
        <v>3.2974E-6</v>
      </c>
      <c r="H100" s="32">
        <v>1.3837999999999999E-9</v>
      </c>
      <c r="I100" s="32" t="s">
        <v>54</v>
      </c>
      <c r="J100" s="5"/>
      <c r="K100" s="5"/>
      <c r="L100" s="5"/>
      <c r="M100" s="5"/>
      <c r="N100" s="49"/>
      <c r="O100" s="17"/>
      <c r="P100" s="17"/>
      <c r="Q100" s="17"/>
    </row>
    <row r="101" spans="1:17" ht="12.75" customHeight="1">
      <c r="A101" s="5">
        <v>8</v>
      </c>
      <c r="B101" s="5">
        <v>6</v>
      </c>
      <c r="C101" s="5">
        <v>15</v>
      </c>
      <c r="D101" s="5">
        <v>1</v>
      </c>
      <c r="E101" s="32">
        <f ca="1">((1/(INDEX(E0!J$12:J$57,C101,1)-INDEX(E0!J$12:J$57,D101,1))))*100000000</f>
        <v>475.14561763651011</v>
      </c>
      <c r="F101" s="32">
        <v>62791</v>
      </c>
      <c r="G101" s="32" t="s">
        <v>54</v>
      </c>
      <c r="H101" s="32" t="s">
        <v>54</v>
      </c>
      <c r="I101" s="32" t="s">
        <v>54</v>
      </c>
      <c r="J101" s="32">
        <v>58810</v>
      </c>
      <c r="K101" s="32" t="s">
        <v>54</v>
      </c>
      <c r="L101" s="32" t="s">
        <v>54</v>
      </c>
      <c r="M101" s="32" t="s">
        <v>54</v>
      </c>
      <c r="N101" s="16">
        <v>24000</v>
      </c>
      <c r="O101" s="17"/>
      <c r="P101" s="17"/>
      <c r="Q101" s="17"/>
    </row>
    <row r="102" spans="1:17" ht="12.75" customHeight="1">
      <c r="A102" s="5">
        <v>8</v>
      </c>
      <c r="B102" s="5">
        <v>6</v>
      </c>
      <c r="C102" s="5">
        <v>15</v>
      </c>
      <c r="D102" s="5">
        <v>2</v>
      </c>
      <c r="E102" s="32">
        <f ca="1">((1/(INDEX(E0!J$12:J$57,C102,1)-INDEX(E0!J$12:J$57,D102,1))))*100000000</f>
        <v>475.40126862121889</v>
      </c>
      <c r="F102" s="32">
        <v>895910</v>
      </c>
      <c r="G102" s="32" t="s">
        <v>54</v>
      </c>
      <c r="H102" s="32" t="s">
        <v>54</v>
      </c>
      <c r="I102" s="32">
        <v>0.32268999999999998</v>
      </c>
      <c r="J102" s="32">
        <v>866830</v>
      </c>
      <c r="K102" s="32" t="s">
        <v>54</v>
      </c>
      <c r="L102" s="32" t="s">
        <v>54</v>
      </c>
      <c r="M102" s="32">
        <v>0.32856000000000002</v>
      </c>
      <c r="N102" s="16">
        <v>493700</v>
      </c>
      <c r="O102" s="17"/>
      <c r="P102" s="17"/>
      <c r="Q102" s="17"/>
    </row>
    <row r="103" spans="1:17" ht="12.75" customHeight="1">
      <c r="A103" s="5">
        <v>8</v>
      </c>
      <c r="B103" s="5">
        <v>6</v>
      </c>
      <c r="C103" s="5">
        <v>15</v>
      </c>
      <c r="D103" s="5">
        <v>3</v>
      </c>
      <c r="E103" s="32">
        <f ca="1">((1/(INDEX(E0!J$12:J$57,C103,1)-INDEX(E0!J$12:J$57,D103,1))))*100000000</f>
        <v>475.83785269494734</v>
      </c>
      <c r="F103" s="32">
        <v>194680</v>
      </c>
      <c r="G103" s="32" t="s">
        <v>54</v>
      </c>
      <c r="H103" s="32" t="s">
        <v>54</v>
      </c>
      <c r="I103" s="32">
        <v>1.0123</v>
      </c>
      <c r="J103" s="32">
        <v>181760</v>
      </c>
      <c r="K103" s="32" t="s">
        <v>54</v>
      </c>
      <c r="L103" s="32" t="s">
        <v>54</v>
      </c>
      <c r="M103" s="32">
        <v>1.0295000000000001</v>
      </c>
      <c r="N103" s="16">
        <v>38940</v>
      </c>
      <c r="O103" s="17"/>
      <c r="P103" s="17"/>
      <c r="Q103" s="17"/>
    </row>
    <row r="104" spans="1:17" ht="12.75" customHeight="1">
      <c r="A104" s="5">
        <v>8</v>
      </c>
      <c r="B104" s="5">
        <v>6</v>
      </c>
      <c r="C104" s="5">
        <v>15</v>
      </c>
      <c r="D104" s="5">
        <v>4</v>
      </c>
      <c r="E104" s="32">
        <f ca="1">((1/(INDEX(E0!J$12:J$57,C104,1)-INDEX(E0!J$12:J$57,D104,1))))*100000000</f>
        <v>525.79406576749489</v>
      </c>
      <c r="F104" s="32">
        <v>9380000000</v>
      </c>
      <c r="G104" s="32" t="s">
        <v>54</v>
      </c>
      <c r="H104" s="32" t="s">
        <v>54</v>
      </c>
      <c r="I104" s="32">
        <v>2.5535999999999999E-4</v>
      </c>
      <c r="J104" s="32">
        <v>9474300000</v>
      </c>
      <c r="K104" s="32" t="s">
        <v>54</v>
      </c>
      <c r="L104" s="32" t="s">
        <v>54</v>
      </c>
      <c r="M104" s="32">
        <v>2.5603000000000003E-4</v>
      </c>
      <c r="N104" s="16">
        <v>10710000000</v>
      </c>
      <c r="O104" s="17"/>
      <c r="P104" s="17"/>
      <c r="Q104" s="17"/>
    </row>
    <row r="105" spans="1:17" ht="12.75" customHeight="1">
      <c r="A105" s="5">
        <v>8</v>
      </c>
      <c r="B105" s="5">
        <v>6</v>
      </c>
      <c r="C105" s="5">
        <v>15</v>
      </c>
      <c r="D105" s="5">
        <v>5</v>
      </c>
      <c r="E105" s="32">
        <f ca="1">((1/(INDEX(E0!J$12:J$57,C105,1)-INDEX(E0!J$12:J$57,D105,1))))*100000000</f>
        <v>597.81418331215878</v>
      </c>
      <c r="F105" s="32">
        <v>1507800000</v>
      </c>
      <c r="G105" s="32" t="s">
        <v>54</v>
      </c>
      <c r="H105" s="32" t="s">
        <v>54</v>
      </c>
      <c r="I105" s="32" t="s">
        <v>54</v>
      </c>
      <c r="J105" s="32">
        <v>1525000000</v>
      </c>
      <c r="K105" s="32" t="s">
        <v>54</v>
      </c>
      <c r="L105" s="32" t="s">
        <v>54</v>
      </c>
      <c r="M105" s="32" t="s">
        <v>54</v>
      </c>
      <c r="N105" s="16">
        <v>1500000000</v>
      </c>
      <c r="O105" s="17"/>
      <c r="P105" s="17"/>
      <c r="Q105" s="17"/>
    </row>
    <row r="106" spans="1:17" ht="12.75" customHeight="1">
      <c r="A106" s="5">
        <v>8</v>
      </c>
      <c r="B106" s="5">
        <v>6</v>
      </c>
      <c r="C106" s="5">
        <v>15</v>
      </c>
      <c r="D106" s="5">
        <v>6</v>
      </c>
      <c r="E106" s="32">
        <f ca="1">((1/(INDEX(E0!J$12:J$57,C106,1)-INDEX(E0!J$12:J$57,D106,1))))*100000000</f>
        <v>666.05829039460411</v>
      </c>
      <c r="F106" s="32" t="s">
        <v>54</v>
      </c>
      <c r="G106" s="32">
        <v>1.0276E-7</v>
      </c>
      <c r="H106" s="32">
        <v>3.4035000000000001E-9</v>
      </c>
      <c r="I106" s="32" t="s">
        <v>54</v>
      </c>
      <c r="J106" s="5"/>
      <c r="K106" s="5"/>
      <c r="L106" s="5"/>
      <c r="M106" s="5"/>
      <c r="N106" s="49"/>
      <c r="O106" s="17"/>
      <c r="P106" s="17"/>
      <c r="Q106" s="17"/>
    </row>
    <row r="107" spans="1:17" ht="12.75" customHeight="1">
      <c r="A107" s="5">
        <v>8</v>
      </c>
      <c r="B107" s="5">
        <v>6</v>
      </c>
      <c r="C107" s="5">
        <v>15</v>
      </c>
      <c r="D107" s="5">
        <v>7</v>
      </c>
      <c r="E107" s="32">
        <f ca="1">((1/(INDEX(E0!J$12:J$57,C107,1)-INDEX(E0!J$12:J$57,D107,1))))*100000000</f>
        <v>1105.7469255664707</v>
      </c>
      <c r="F107" s="32" t="s">
        <v>54</v>
      </c>
      <c r="G107" s="32">
        <v>3.3976999999999998E-4</v>
      </c>
      <c r="H107" s="32" t="s">
        <v>54</v>
      </c>
      <c r="I107" s="32" t="s">
        <v>54</v>
      </c>
      <c r="J107" s="5"/>
      <c r="K107" s="5"/>
      <c r="L107" s="5"/>
      <c r="M107" s="5"/>
      <c r="N107" s="49"/>
      <c r="O107" s="17"/>
      <c r="P107" s="17"/>
      <c r="Q107" s="17"/>
    </row>
    <row r="108" spans="1:17" ht="12.75" customHeight="1">
      <c r="A108" s="5">
        <v>8</v>
      </c>
      <c r="B108" s="5">
        <v>6</v>
      </c>
      <c r="C108" s="5">
        <v>15</v>
      </c>
      <c r="D108" s="5">
        <v>8</v>
      </c>
      <c r="E108" s="32">
        <f ca="1">((1/(INDEX(E0!J$12:J$57,C108,1)-INDEX(E0!J$12:J$57,D108,1))))*100000000</f>
        <v>1106.0918582856266</v>
      </c>
      <c r="F108" s="32" t="s">
        <v>54</v>
      </c>
      <c r="G108" s="32">
        <v>2.2287000000000001E-4</v>
      </c>
      <c r="H108" s="32">
        <v>0.1424</v>
      </c>
      <c r="I108" s="32" t="s">
        <v>54</v>
      </c>
      <c r="J108" s="5"/>
      <c r="K108" s="5"/>
      <c r="L108" s="5"/>
      <c r="M108" s="5"/>
      <c r="N108" s="49"/>
      <c r="O108" s="17"/>
      <c r="P108" s="17"/>
      <c r="Q108" s="17"/>
    </row>
    <row r="109" spans="1:17" ht="12.75" customHeight="1">
      <c r="A109" s="5">
        <v>8</v>
      </c>
      <c r="B109" s="5">
        <v>6</v>
      </c>
      <c r="C109" s="5">
        <v>15</v>
      </c>
      <c r="D109" s="5">
        <v>9</v>
      </c>
      <c r="E109" s="32">
        <f ca="1">((1/(INDEX(E0!J$12:J$57,C109,1)-INDEX(E0!J$12:J$57,D109,1))))*100000000</f>
        <v>1106.1509344915034</v>
      </c>
      <c r="F109" s="32" t="s">
        <v>54</v>
      </c>
      <c r="G109" s="32">
        <v>1.3668999999999999E-4</v>
      </c>
      <c r="H109" s="32">
        <v>4.743E-2</v>
      </c>
      <c r="I109" s="32" t="s">
        <v>54</v>
      </c>
      <c r="J109" s="5"/>
      <c r="K109" s="5"/>
      <c r="L109" s="5"/>
      <c r="M109" s="5"/>
      <c r="N109" s="49"/>
      <c r="O109" s="17"/>
      <c r="P109" s="17"/>
      <c r="Q109" s="17"/>
    </row>
    <row r="110" spans="1:17" ht="12.75" customHeight="1">
      <c r="A110" s="5">
        <v>8</v>
      </c>
      <c r="B110" s="5">
        <v>6</v>
      </c>
      <c r="C110" s="5">
        <v>15</v>
      </c>
      <c r="D110" s="5">
        <v>10</v>
      </c>
      <c r="E110" s="32">
        <f ca="1">((1/(INDEX(E0!J$12:J$57,C110,1)-INDEX(E0!J$12:J$57,D110,1))))*100000000</f>
        <v>1468.8426631789964</v>
      </c>
      <c r="F110" s="32" t="s">
        <v>54</v>
      </c>
      <c r="G110" s="32">
        <v>1.8197000000000001E-3</v>
      </c>
      <c r="H110" s="32">
        <v>5.9395000000000003E-5</v>
      </c>
      <c r="I110" s="32" t="s">
        <v>54</v>
      </c>
      <c r="J110" s="5"/>
      <c r="K110" s="5"/>
      <c r="L110" s="5"/>
      <c r="M110" s="5"/>
      <c r="N110" s="49"/>
      <c r="O110" s="17"/>
      <c r="P110" s="17"/>
      <c r="Q110" s="17"/>
    </row>
    <row r="111" spans="1:17" ht="12.75" customHeight="1">
      <c r="A111" s="5">
        <v>8</v>
      </c>
      <c r="B111" s="5">
        <v>6</v>
      </c>
      <c r="C111" s="5">
        <v>15</v>
      </c>
      <c r="D111" s="5">
        <v>11</v>
      </c>
      <c r="E111" s="32">
        <f ca="1">((1/(INDEX(E0!J$12:J$57,C111,1)-INDEX(E0!J$12:J$57,D111,1))))*100000000</f>
        <v>1468.8592364346234</v>
      </c>
      <c r="F111" s="32" t="s">
        <v>54</v>
      </c>
      <c r="G111" s="32">
        <v>6.1709999999999998E-4</v>
      </c>
      <c r="H111" s="32">
        <v>1.8561000000000001E-7</v>
      </c>
      <c r="I111" s="32" t="s">
        <v>54</v>
      </c>
      <c r="J111" s="5"/>
      <c r="K111" s="5"/>
      <c r="L111" s="5"/>
      <c r="M111" s="5"/>
      <c r="N111" s="49"/>
      <c r="O111" s="17"/>
      <c r="P111" s="17"/>
      <c r="Q111" s="17"/>
    </row>
    <row r="112" spans="1:17" ht="12.75" customHeight="1">
      <c r="A112" s="5">
        <v>8</v>
      </c>
      <c r="B112" s="5">
        <v>6</v>
      </c>
      <c r="C112" s="5">
        <v>15</v>
      </c>
      <c r="D112" s="5">
        <v>12</v>
      </c>
      <c r="E112" s="32">
        <f ca="1">((1/(INDEX(E0!J$12:J$57,C112,1)-INDEX(E0!J$12:J$57,D112,1))))*100000000</f>
        <v>1469.1126170446457</v>
      </c>
      <c r="F112" s="32" t="s">
        <v>54</v>
      </c>
      <c r="G112" s="32" t="s">
        <v>54</v>
      </c>
      <c r="H112" s="32">
        <v>2.5219999999999999E-5</v>
      </c>
      <c r="I112" s="32" t="s">
        <v>54</v>
      </c>
      <c r="J112" s="5"/>
      <c r="K112" s="5"/>
      <c r="L112" s="5"/>
      <c r="M112" s="5"/>
      <c r="N112" s="49"/>
      <c r="O112" s="17"/>
      <c r="P112" s="17"/>
      <c r="Q112" s="17"/>
    </row>
    <row r="113" spans="1:17" ht="12.75" customHeight="1">
      <c r="A113" s="5">
        <v>8</v>
      </c>
      <c r="B113" s="5">
        <v>6</v>
      </c>
      <c r="C113" s="5">
        <v>15</v>
      </c>
      <c r="D113" s="5">
        <v>13</v>
      </c>
      <c r="E113" s="32">
        <f ca="1">((1/(INDEX(E0!J$12:J$57,C113,1)-INDEX(E0!J$12:J$57,D113,1))))*100000000</f>
        <v>4272.071607960891</v>
      </c>
      <c r="F113" s="32" t="s">
        <v>54</v>
      </c>
      <c r="G113" s="32">
        <v>1.2786</v>
      </c>
      <c r="H113" s="32">
        <v>9.2533999999999998E-11</v>
      </c>
      <c r="I113" s="32" t="s">
        <v>54</v>
      </c>
      <c r="J113" s="5"/>
      <c r="K113" s="5"/>
      <c r="L113" s="5"/>
      <c r="M113" s="5"/>
      <c r="N113" s="49"/>
      <c r="O113" s="17"/>
      <c r="P113" s="17"/>
      <c r="Q113" s="17"/>
    </row>
    <row r="114" spans="1:17" ht="12.75" customHeight="1">
      <c r="A114" s="5">
        <v>8</v>
      </c>
      <c r="B114" s="5">
        <v>6</v>
      </c>
      <c r="C114" s="5">
        <v>15</v>
      </c>
      <c r="D114" s="5">
        <v>14</v>
      </c>
      <c r="E114" s="32">
        <f ca="1">((1/(INDEX(E0!J$12:J$57,C114,1)-INDEX(E0!J$12:J$57,D114,1))))*100000000</f>
        <v>7477.1243296431676</v>
      </c>
      <c r="F114" s="32" t="s">
        <v>54</v>
      </c>
      <c r="G114" s="32">
        <v>1.6780999999999999E-10</v>
      </c>
      <c r="H114" s="32">
        <v>2.2596000000000002E-2</v>
      </c>
      <c r="I114" s="32" t="s">
        <v>54</v>
      </c>
      <c r="J114" s="5"/>
      <c r="K114" s="5"/>
      <c r="L114" s="5"/>
      <c r="M114" s="5"/>
      <c r="N114" s="49"/>
      <c r="O114" s="17"/>
      <c r="P114" s="17"/>
      <c r="Q114" s="17"/>
    </row>
    <row r="115" spans="1:17" ht="12.75" customHeight="1">
      <c r="A115" s="5">
        <v>8</v>
      </c>
      <c r="B115" s="5">
        <v>6</v>
      </c>
      <c r="C115" s="5">
        <v>16</v>
      </c>
      <c r="D115" s="5">
        <v>2</v>
      </c>
      <c r="E115" s="32">
        <f ca="1">((1/(INDEX(E0!J$12:J$57,C115,1)-INDEX(E0!J$12:J$57,D115,1))))*100000000</f>
        <v>374.3277965900408</v>
      </c>
      <c r="F115" s="32">
        <v>3921900000</v>
      </c>
      <c r="G115" s="32" t="s">
        <v>54</v>
      </c>
      <c r="H115" s="32" t="s">
        <v>54</v>
      </c>
      <c r="I115" s="32" t="s">
        <v>54</v>
      </c>
      <c r="J115" s="32">
        <v>3939700000</v>
      </c>
      <c r="K115" s="32" t="s">
        <v>54</v>
      </c>
      <c r="L115" s="32" t="s">
        <v>54</v>
      </c>
      <c r="M115" s="32" t="s">
        <v>54</v>
      </c>
      <c r="N115" s="16">
        <v>4204000000</v>
      </c>
      <c r="O115" s="17"/>
      <c r="P115" s="17"/>
      <c r="Q115" s="17"/>
    </row>
    <row r="116" spans="1:17" ht="12.75" customHeight="1">
      <c r="A116" s="5">
        <v>8</v>
      </c>
      <c r="B116" s="5">
        <v>6</v>
      </c>
      <c r="C116" s="5">
        <v>17</v>
      </c>
      <c r="D116" s="5">
        <v>1</v>
      </c>
      <c r="E116" s="32">
        <f ca="1">((1/(INDEX(E0!J$12:J$57,C116,1)-INDEX(E0!J$12:J$57,D116,1))))*100000000</f>
        <v>374.00359428722555</v>
      </c>
      <c r="F116" s="32">
        <v>1307200000</v>
      </c>
      <c r="G116" s="32" t="s">
        <v>54</v>
      </c>
      <c r="H116" s="32" t="s">
        <v>54</v>
      </c>
      <c r="I116" s="32" t="s">
        <v>54</v>
      </c>
      <c r="J116" s="32">
        <v>1316500000</v>
      </c>
      <c r="K116" s="32" t="s">
        <v>54</v>
      </c>
      <c r="L116" s="32" t="s">
        <v>54</v>
      </c>
      <c r="M116" s="32" t="s">
        <v>54</v>
      </c>
      <c r="N116" s="16">
        <v>1401000000</v>
      </c>
      <c r="O116" s="17"/>
      <c r="P116" s="17"/>
      <c r="Q116" s="17"/>
    </row>
    <row r="117" spans="1:17" ht="12.75" customHeight="1">
      <c r="A117" s="5">
        <v>8</v>
      </c>
      <c r="B117" s="5">
        <v>6</v>
      </c>
      <c r="C117" s="5">
        <v>17</v>
      </c>
      <c r="D117" s="5">
        <v>2</v>
      </c>
      <c r="E117" s="32">
        <f ca="1">((1/(INDEX(E0!J$12:J$57,C117,1)-INDEX(E0!J$12:J$57,D117,1))))*100000000</f>
        <v>374.1619726422868</v>
      </c>
      <c r="F117" s="32">
        <v>979080000</v>
      </c>
      <c r="G117" s="32" t="s">
        <v>54</v>
      </c>
      <c r="H117" s="32" t="s">
        <v>54</v>
      </c>
      <c r="I117" s="32" t="s">
        <v>54</v>
      </c>
      <c r="J117" s="32">
        <v>985270000</v>
      </c>
      <c r="K117" s="32" t="s">
        <v>54</v>
      </c>
      <c r="L117" s="32" t="s">
        <v>54</v>
      </c>
      <c r="M117" s="32" t="s">
        <v>54</v>
      </c>
      <c r="N117" s="16">
        <v>1050000000</v>
      </c>
      <c r="O117" s="17"/>
      <c r="P117" s="17"/>
      <c r="Q117" s="17"/>
    </row>
    <row r="118" spans="1:17" ht="12.75" customHeight="1">
      <c r="A118" s="5">
        <v>8</v>
      </c>
      <c r="B118" s="5">
        <v>6</v>
      </c>
      <c r="C118" s="5">
        <v>17</v>
      </c>
      <c r="D118" s="5">
        <v>3</v>
      </c>
      <c r="E118" s="32">
        <f ca="1">((1/(INDEX(E0!J$12:J$57,C118,1)-INDEX(E0!J$12:J$57,D118,1))))*100000000</f>
        <v>374.43235701291167</v>
      </c>
      <c r="F118" s="32">
        <v>1635000000</v>
      </c>
      <c r="G118" s="32" t="s">
        <v>54</v>
      </c>
      <c r="H118" s="32" t="s">
        <v>54</v>
      </c>
      <c r="I118" s="32" t="s">
        <v>54</v>
      </c>
      <c r="J118" s="32">
        <v>1642300000</v>
      </c>
      <c r="K118" s="32" t="s">
        <v>54</v>
      </c>
      <c r="L118" s="32" t="s">
        <v>54</v>
      </c>
      <c r="M118" s="32" t="s">
        <v>54</v>
      </c>
      <c r="N118" s="16">
        <v>1754000000</v>
      </c>
      <c r="O118" s="17"/>
      <c r="P118" s="17"/>
      <c r="Q118" s="17"/>
    </row>
    <row r="119" spans="1:17" ht="12.75" customHeight="1">
      <c r="A119" s="5">
        <v>8</v>
      </c>
      <c r="B119" s="5">
        <v>6</v>
      </c>
      <c r="C119" s="5">
        <v>17</v>
      </c>
      <c r="D119" s="5">
        <v>4</v>
      </c>
      <c r="E119" s="32">
        <f ca="1">((1/(INDEX(E0!J$12:J$57,C119,1)-INDEX(E0!J$12:J$57,D119,1))))*100000000</f>
        <v>404.68816215277621</v>
      </c>
      <c r="F119" s="32">
        <v>1889600</v>
      </c>
      <c r="G119" s="32" t="s">
        <v>54</v>
      </c>
      <c r="H119" s="32" t="s">
        <v>54</v>
      </c>
      <c r="I119" s="32" t="s">
        <v>54</v>
      </c>
      <c r="J119" s="32">
        <v>1670500</v>
      </c>
      <c r="K119" s="32" t="s">
        <v>54</v>
      </c>
      <c r="L119" s="32" t="s">
        <v>54</v>
      </c>
      <c r="M119" s="32" t="s">
        <v>54</v>
      </c>
      <c r="N119" s="16">
        <v>574500</v>
      </c>
      <c r="O119" s="17"/>
      <c r="P119" s="17"/>
      <c r="Q119" s="17"/>
    </row>
    <row r="120" spans="1:17" ht="12.75" customHeight="1">
      <c r="A120" s="5">
        <v>8</v>
      </c>
      <c r="B120" s="5">
        <v>6</v>
      </c>
      <c r="C120" s="5">
        <v>17</v>
      </c>
      <c r="D120" s="5">
        <v>5</v>
      </c>
      <c r="E120" s="32">
        <f ca="1">((1/(INDEX(E0!J$12:J$57,C120,1)-INDEX(E0!J$12:J$57,D120,1))))*100000000</f>
        <v>446.04749623156931</v>
      </c>
      <c r="F120" s="32">
        <v>1028700</v>
      </c>
      <c r="G120" s="32" t="s">
        <v>54</v>
      </c>
      <c r="H120" s="32" t="s">
        <v>54</v>
      </c>
      <c r="I120" s="32" t="s">
        <v>54</v>
      </c>
      <c r="J120" s="32">
        <v>1013100</v>
      </c>
      <c r="K120" s="32" t="s">
        <v>54</v>
      </c>
      <c r="L120" s="32" t="s">
        <v>54</v>
      </c>
      <c r="M120" s="32" t="s">
        <v>54</v>
      </c>
      <c r="N120" s="16">
        <v>332400</v>
      </c>
      <c r="O120" s="17"/>
      <c r="P120" s="17"/>
      <c r="Q120" s="17"/>
    </row>
    <row r="121" spans="1:17" ht="12.75" customHeight="1">
      <c r="A121" s="5">
        <v>8</v>
      </c>
      <c r="B121" s="5">
        <v>6</v>
      </c>
      <c r="C121" s="5">
        <v>18</v>
      </c>
      <c r="D121" s="5">
        <v>2</v>
      </c>
      <c r="E121" s="32">
        <f ca="1">((1/(INDEX(E0!J$12:J$57,C121,1)-INDEX(E0!J$12:J$57,D121,1))))*100000000</f>
        <v>373.80267216466558</v>
      </c>
      <c r="F121" s="32">
        <v>982200000</v>
      </c>
      <c r="G121" s="32" t="s">
        <v>54</v>
      </c>
      <c r="H121" s="32" t="s">
        <v>54</v>
      </c>
      <c r="I121" s="32" t="s">
        <v>54</v>
      </c>
      <c r="J121" s="32">
        <v>991760000</v>
      </c>
      <c r="K121" s="32" t="s">
        <v>54</v>
      </c>
      <c r="L121" s="32" t="s">
        <v>54</v>
      </c>
      <c r="M121" s="32" t="s">
        <v>54</v>
      </c>
      <c r="N121" s="16">
        <v>1052000000</v>
      </c>
      <c r="O121" s="17"/>
      <c r="P121" s="17"/>
      <c r="Q121" s="17"/>
    </row>
    <row r="122" spans="1:17" ht="12.75" customHeight="1">
      <c r="A122" s="5">
        <v>8</v>
      </c>
      <c r="B122" s="5">
        <v>6</v>
      </c>
      <c r="C122" s="5">
        <v>18</v>
      </c>
      <c r="D122" s="5">
        <v>3</v>
      </c>
      <c r="E122" s="32">
        <f ca="1">((1/(INDEX(E0!J$12:J$57,C122,1)-INDEX(E0!J$12:J$57,D122,1))))*100000000</f>
        <v>374.07253730763023</v>
      </c>
      <c r="F122" s="32">
        <v>2944800000</v>
      </c>
      <c r="G122" s="32" t="s">
        <v>54</v>
      </c>
      <c r="H122" s="32" t="s">
        <v>54</v>
      </c>
      <c r="I122" s="32" t="s">
        <v>54</v>
      </c>
      <c r="J122" s="32">
        <v>2968600000</v>
      </c>
      <c r="K122" s="32" t="s">
        <v>54</v>
      </c>
      <c r="L122" s="32" t="s">
        <v>54</v>
      </c>
      <c r="M122" s="32" t="s">
        <v>54</v>
      </c>
      <c r="N122" s="16">
        <v>3156000000</v>
      </c>
      <c r="O122" s="17"/>
      <c r="P122" s="17"/>
      <c r="Q122" s="17"/>
    </row>
    <row r="123" spans="1:17" ht="12.75" customHeight="1">
      <c r="A123" s="5">
        <v>8</v>
      </c>
      <c r="B123" s="5">
        <v>6</v>
      </c>
      <c r="C123" s="5">
        <v>18</v>
      </c>
      <c r="D123" s="5">
        <v>4</v>
      </c>
      <c r="E123" s="32">
        <f ca="1">((1/(INDEX(E0!J$12:J$57,C123,1)-INDEX(E0!J$12:J$57,D123,1))))*100000000</f>
        <v>404.26787561502033</v>
      </c>
      <c r="F123" s="32">
        <v>189050</v>
      </c>
      <c r="G123" s="32" t="s">
        <v>54</v>
      </c>
      <c r="H123" s="32" t="s">
        <v>54</v>
      </c>
      <c r="I123" s="32" t="s">
        <v>54</v>
      </c>
      <c r="J123" s="32">
        <v>160570</v>
      </c>
      <c r="K123" s="32" t="s">
        <v>54</v>
      </c>
      <c r="L123" s="32" t="s">
        <v>54</v>
      </c>
      <c r="M123" s="32" t="s">
        <v>54</v>
      </c>
      <c r="N123" s="16">
        <v>144700</v>
      </c>
      <c r="O123" s="17"/>
      <c r="P123" s="17"/>
      <c r="Q123" s="17"/>
    </row>
    <row r="124" spans="1:17" ht="12.75" customHeight="1">
      <c r="A124" s="5">
        <v>8</v>
      </c>
      <c r="B124" s="5">
        <v>6</v>
      </c>
      <c r="C124" s="5">
        <v>19</v>
      </c>
      <c r="D124" s="5">
        <v>1</v>
      </c>
      <c r="E124" s="32">
        <f ca="1">((1/(INDEX(E0!J$12:J$57,C124,1)-INDEX(E0!J$12:J$57,D124,1))))*100000000</f>
        <v>366.19127077060938</v>
      </c>
      <c r="F124" s="32">
        <v>701190</v>
      </c>
      <c r="G124" s="32" t="s">
        <v>54</v>
      </c>
      <c r="H124" s="32" t="s">
        <v>54</v>
      </c>
      <c r="I124" s="32" t="s">
        <v>54</v>
      </c>
      <c r="J124" s="32">
        <v>689320</v>
      </c>
      <c r="K124" s="32" t="s">
        <v>54</v>
      </c>
      <c r="L124" s="32" t="s">
        <v>54</v>
      </c>
      <c r="M124" s="32" t="s">
        <v>54</v>
      </c>
      <c r="N124" s="16">
        <v>266200</v>
      </c>
      <c r="O124" s="17"/>
      <c r="P124" s="17"/>
      <c r="Q124" s="17"/>
    </row>
    <row r="125" spans="1:17" ht="12.75" customHeight="1">
      <c r="A125" s="5">
        <v>8</v>
      </c>
      <c r="B125" s="5">
        <v>6</v>
      </c>
      <c r="C125" s="5">
        <v>19</v>
      </c>
      <c r="D125" s="5">
        <v>2</v>
      </c>
      <c r="E125" s="32">
        <f ca="1">((1/(INDEX(E0!J$12:J$57,C125,1)-INDEX(E0!J$12:J$57,D125,1))))*100000000</f>
        <v>366.34310035718261</v>
      </c>
      <c r="F125" s="32">
        <v>931880</v>
      </c>
      <c r="G125" s="32" t="s">
        <v>54</v>
      </c>
      <c r="H125" s="32" t="s">
        <v>54</v>
      </c>
      <c r="I125" s="32" t="s">
        <v>54</v>
      </c>
      <c r="J125" s="32">
        <v>1000400</v>
      </c>
      <c r="K125" s="32" t="s">
        <v>54</v>
      </c>
      <c r="L125" s="32" t="s">
        <v>54</v>
      </c>
      <c r="M125" s="32" t="s">
        <v>54</v>
      </c>
      <c r="N125" s="16">
        <v>395900</v>
      </c>
      <c r="O125" s="17"/>
      <c r="P125" s="17"/>
      <c r="Q125" s="17"/>
    </row>
    <row r="126" spans="1:17" ht="12.75" customHeight="1">
      <c r="A126" s="5">
        <v>8</v>
      </c>
      <c r="B126" s="5">
        <v>6</v>
      </c>
      <c r="C126" s="5">
        <v>19</v>
      </c>
      <c r="D126" s="5">
        <v>3</v>
      </c>
      <c r="E126" s="32">
        <f ca="1">((1/(INDEX(E0!J$12:J$57,C126,1)-INDEX(E0!J$12:J$57,D126,1))))*100000000</f>
        <v>366.6022984284545</v>
      </c>
      <c r="F126" s="32">
        <v>743820</v>
      </c>
      <c r="G126" s="32" t="s">
        <v>54</v>
      </c>
      <c r="H126" s="32" t="s">
        <v>54</v>
      </c>
      <c r="I126" s="32" t="s">
        <v>54</v>
      </c>
      <c r="J126" s="32">
        <v>730080</v>
      </c>
      <c r="K126" s="32" t="s">
        <v>54</v>
      </c>
      <c r="L126" s="32" t="s">
        <v>54</v>
      </c>
      <c r="M126" s="32" t="s">
        <v>54</v>
      </c>
      <c r="N126" s="16">
        <v>207500</v>
      </c>
      <c r="O126" s="17"/>
      <c r="P126" s="17"/>
      <c r="Q126" s="17"/>
    </row>
    <row r="127" spans="1:17" ht="12.75" customHeight="1">
      <c r="A127" s="5">
        <v>8</v>
      </c>
      <c r="B127" s="5">
        <v>6</v>
      </c>
      <c r="C127" s="5">
        <v>19</v>
      </c>
      <c r="D127" s="5">
        <v>4</v>
      </c>
      <c r="E127" s="32">
        <f ca="1">((1/(INDEX(E0!J$12:J$57,C127,1)-INDEX(E0!J$12:J$57,D127,1))))*100000000</f>
        <v>395.55700048820933</v>
      </c>
      <c r="F127" s="32">
        <v>3022700000</v>
      </c>
      <c r="G127" s="32" t="s">
        <v>54</v>
      </c>
      <c r="H127" s="32" t="s">
        <v>54</v>
      </c>
      <c r="I127" s="32" t="s">
        <v>54</v>
      </c>
      <c r="J127" s="32">
        <v>3044300000</v>
      </c>
      <c r="K127" s="32" t="s">
        <v>54</v>
      </c>
      <c r="L127" s="32" t="s">
        <v>54</v>
      </c>
      <c r="M127" s="32" t="s">
        <v>54</v>
      </c>
      <c r="N127" s="16">
        <v>2912000000</v>
      </c>
      <c r="O127" s="17"/>
      <c r="P127" s="17"/>
      <c r="Q127" s="17"/>
    </row>
    <row r="128" spans="1:17" ht="12.75" customHeight="1">
      <c r="A128" s="5">
        <v>8</v>
      </c>
      <c r="B128" s="5">
        <v>6</v>
      </c>
      <c r="C128" s="5">
        <v>19</v>
      </c>
      <c r="D128" s="5">
        <v>5</v>
      </c>
      <c r="E128" s="32">
        <f ca="1">((1/(INDEX(E0!J$12:J$57,C128,1)-INDEX(E0!J$12:J$57,D128,1))))*100000000</f>
        <v>434.98006291611267</v>
      </c>
      <c r="F128" s="32">
        <v>1647100000</v>
      </c>
      <c r="G128" s="32" t="s">
        <v>54</v>
      </c>
      <c r="H128" s="32" t="s">
        <v>54</v>
      </c>
      <c r="I128" s="32" t="s">
        <v>54</v>
      </c>
      <c r="J128" s="32">
        <v>1659700000</v>
      </c>
      <c r="K128" s="32" t="s">
        <v>54</v>
      </c>
      <c r="L128" s="32" t="s">
        <v>54</v>
      </c>
      <c r="M128" s="32" t="s">
        <v>54</v>
      </c>
      <c r="N128" s="16">
        <v>1646000000</v>
      </c>
      <c r="O128" s="17"/>
      <c r="P128" s="17"/>
      <c r="Q128" s="17"/>
    </row>
    <row r="129" spans="1:17" ht="12.75" customHeight="1">
      <c r="A129" s="5">
        <v>8</v>
      </c>
      <c r="B129" s="5">
        <v>6</v>
      </c>
      <c r="C129" s="5">
        <v>20</v>
      </c>
      <c r="D129" s="5">
        <v>6</v>
      </c>
      <c r="E129" s="32">
        <f ca="1">((1/(INDEX(E0!J$12:J$57,C129,1)-INDEX(E0!J$12:J$57,D129,1))))*100000000</f>
        <v>447.55763859939714</v>
      </c>
      <c r="F129" s="32">
        <v>19939</v>
      </c>
      <c r="G129" s="32" t="s">
        <v>54</v>
      </c>
      <c r="H129" s="32" t="s">
        <v>54</v>
      </c>
      <c r="I129" s="32" t="s">
        <v>54</v>
      </c>
      <c r="J129" s="32">
        <v>19969</v>
      </c>
      <c r="K129" s="32" t="s">
        <v>54</v>
      </c>
      <c r="L129" s="32" t="s">
        <v>54</v>
      </c>
      <c r="M129" s="32" t="s">
        <v>54</v>
      </c>
      <c r="N129" s="16">
        <v>17050</v>
      </c>
      <c r="O129" s="17"/>
      <c r="P129" s="17"/>
      <c r="Q129" s="17"/>
    </row>
    <row r="130" spans="1:17" ht="12.75" customHeight="1">
      <c r="A130" s="5">
        <v>8</v>
      </c>
      <c r="B130" s="5">
        <v>6</v>
      </c>
      <c r="C130" s="5">
        <v>20</v>
      </c>
      <c r="D130" s="5">
        <v>7</v>
      </c>
      <c r="E130" s="32">
        <f ca="1">((1/(INDEX(E0!J$12:J$57,C130,1)-INDEX(E0!J$12:J$57,D130,1))))*100000000</f>
        <v>610.74481293892563</v>
      </c>
      <c r="F130" s="32">
        <v>4079500000</v>
      </c>
      <c r="G130" s="32" t="s">
        <v>54</v>
      </c>
      <c r="H130" s="32" t="s">
        <v>54</v>
      </c>
      <c r="I130" s="32" t="s">
        <v>54</v>
      </c>
      <c r="J130" s="32">
        <v>4121100000</v>
      </c>
      <c r="K130" s="32" t="s">
        <v>54</v>
      </c>
      <c r="L130" s="32" t="s">
        <v>54</v>
      </c>
      <c r="M130" s="32" t="s">
        <v>54</v>
      </c>
      <c r="N130" s="16">
        <v>4555000000</v>
      </c>
      <c r="O130" s="17"/>
      <c r="P130" s="17"/>
      <c r="Q130" s="17"/>
    </row>
    <row r="131" spans="1:17" ht="12.75" customHeight="1">
      <c r="A131" s="5">
        <v>8</v>
      </c>
      <c r="B131" s="5">
        <v>6</v>
      </c>
      <c r="C131" s="5">
        <v>20</v>
      </c>
      <c r="D131" s="5">
        <v>8</v>
      </c>
      <c r="E131" s="32">
        <f ca="1">((1/(INDEX(E0!J$12:J$57,C131,1)-INDEX(E0!J$12:J$57,D131,1))))*100000000</f>
        <v>610.85002895218406</v>
      </c>
      <c r="F131" s="32">
        <v>741900000</v>
      </c>
      <c r="G131" s="32" t="s">
        <v>54</v>
      </c>
      <c r="H131" s="32" t="s">
        <v>54</v>
      </c>
      <c r="I131" s="32" t="s">
        <v>54</v>
      </c>
      <c r="J131" s="32">
        <v>749360000</v>
      </c>
      <c r="K131" s="32" t="s">
        <v>54</v>
      </c>
      <c r="L131" s="32" t="s">
        <v>54</v>
      </c>
      <c r="M131" s="32" t="s">
        <v>54</v>
      </c>
      <c r="N131" s="16">
        <v>825000000</v>
      </c>
      <c r="O131" s="17"/>
      <c r="P131" s="17"/>
      <c r="Q131" s="17"/>
    </row>
    <row r="132" spans="1:17" ht="12.75" customHeight="1">
      <c r="A132" s="5">
        <v>8</v>
      </c>
      <c r="B132" s="5">
        <v>6</v>
      </c>
      <c r="C132" s="5">
        <v>20</v>
      </c>
      <c r="D132" s="5">
        <v>9</v>
      </c>
      <c r="E132" s="32">
        <f ca="1">((1/(INDEX(E0!J$12:J$57,C132,1)-INDEX(E0!J$12:J$57,D132,1))))*100000000</f>
        <v>610.8680462234073</v>
      </c>
      <c r="F132" s="32">
        <v>50127000</v>
      </c>
      <c r="G132" s="32" t="s">
        <v>54</v>
      </c>
      <c r="H132" s="32" t="s">
        <v>54</v>
      </c>
      <c r="I132" s="32" t="s">
        <v>54</v>
      </c>
      <c r="J132" s="32">
        <v>50625000</v>
      </c>
      <c r="K132" s="32" t="s">
        <v>54</v>
      </c>
      <c r="L132" s="32" t="s">
        <v>54</v>
      </c>
      <c r="M132" s="32" t="s">
        <v>54</v>
      </c>
      <c r="N132" s="16">
        <v>55580000</v>
      </c>
      <c r="O132" s="17"/>
      <c r="P132" s="17"/>
      <c r="Q132" s="17"/>
    </row>
    <row r="133" spans="1:17" ht="12.75" customHeight="1">
      <c r="A133" s="5">
        <v>8</v>
      </c>
      <c r="B133" s="5">
        <v>6</v>
      </c>
      <c r="C133" s="5">
        <v>20</v>
      </c>
      <c r="D133" s="5">
        <v>10</v>
      </c>
      <c r="E133" s="32">
        <f ca="1">((1/(INDEX(E0!J$12:J$57,C133,1)-INDEX(E0!J$12:J$57,D133,1))))*100000000</f>
        <v>707.32007709075606</v>
      </c>
      <c r="F133" s="32">
        <v>557020000</v>
      </c>
      <c r="G133" s="32" t="s">
        <v>54</v>
      </c>
      <c r="H133" s="32" t="s">
        <v>54</v>
      </c>
      <c r="I133" s="32" t="s">
        <v>54</v>
      </c>
      <c r="J133" s="32">
        <v>560540000</v>
      </c>
      <c r="K133" s="32" t="s">
        <v>54</v>
      </c>
      <c r="L133" s="32" t="s">
        <v>54</v>
      </c>
      <c r="M133" s="32" t="s">
        <v>54</v>
      </c>
      <c r="N133" s="16">
        <v>529700000</v>
      </c>
      <c r="O133" s="17"/>
      <c r="P133" s="17"/>
      <c r="Q133" s="17"/>
    </row>
    <row r="134" spans="1:17" ht="12.75" customHeight="1">
      <c r="A134" s="5">
        <v>8</v>
      </c>
      <c r="B134" s="5">
        <v>6</v>
      </c>
      <c r="C134" s="5">
        <v>20</v>
      </c>
      <c r="D134" s="5">
        <v>11</v>
      </c>
      <c r="E134" s="32">
        <f ca="1">((1/(INDEX(E0!J$12:J$57,C134,1)-INDEX(E0!J$12:J$57,D134,1))))*100000000</f>
        <v>707.32392023515899</v>
      </c>
      <c r="F134" s="32">
        <v>190340000</v>
      </c>
      <c r="G134" s="32" t="s">
        <v>54</v>
      </c>
      <c r="H134" s="32" t="s">
        <v>54</v>
      </c>
      <c r="I134" s="32" t="s">
        <v>54</v>
      </c>
      <c r="J134" s="32">
        <v>191560000</v>
      </c>
      <c r="K134" s="32" t="s">
        <v>54</v>
      </c>
      <c r="L134" s="32" t="s">
        <v>54</v>
      </c>
      <c r="M134" s="32" t="s">
        <v>54</v>
      </c>
      <c r="N134" s="16">
        <v>181000000</v>
      </c>
      <c r="O134" s="17"/>
      <c r="P134" s="17"/>
      <c r="Q134" s="17"/>
    </row>
    <row r="135" spans="1:17" ht="12.75" customHeight="1">
      <c r="A135" s="5">
        <v>8</v>
      </c>
      <c r="B135" s="5">
        <v>6</v>
      </c>
      <c r="C135" s="5">
        <v>20</v>
      </c>
      <c r="D135" s="5">
        <v>13</v>
      </c>
      <c r="E135" s="32">
        <f ca="1">((1/(INDEX(E0!J$12:J$57,C135,1)-INDEX(E0!J$12:J$57,D135,1))))*100000000</f>
        <v>1034.0647175106267</v>
      </c>
      <c r="F135" s="32">
        <v>98629</v>
      </c>
      <c r="G135" s="32" t="s">
        <v>54</v>
      </c>
      <c r="H135" s="32" t="s">
        <v>54</v>
      </c>
      <c r="I135" s="32" t="s">
        <v>54</v>
      </c>
      <c r="J135" s="32">
        <v>97053</v>
      </c>
      <c r="K135" s="32" t="s">
        <v>54</v>
      </c>
      <c r="L135" s="32" t="s">
        <v>54</v>
      </c>
      <c r="M135" s="32" t="s">
        <v>54</v>
      </c>
      <c r="N135" s="16">
        <v>79550</v>
      </c>
      <c r="O135" s="17"/>
      <c r="P135" s="17"/>
      <c r="Q135" s="17"/>
    </row>
    <row r="136" spans="1:17" ht="12.75" customHeight="1">
      <c r="A136" s="5">
        <v>8</v>
      </c>
      <c r="B136" s="5">
        <v>6</v>
      </c>
      <c r="C136" s="5">
        <v>20</v>
      </c>
      <c r="D136" s="5">
        <v>14</v>
      </c>
      <c r="E136" s="32">
        <f ca="1">((1/(INDEX(E0!J$12:J$57,C136,1)-INDEX(E0!J$12:J$57,D136,1))))*100000000</f>
        <v>1153.7748280745213</v>
      </c>
      <c r="F136" s="32">
        <v>431290000</v>
      </c>
      <c r="G136" s="32" t="s">
        <v>54</v>
      </c>
      <c r="H136" s="32" t="s">
        <v>54</v>
      </c>
      <c r="I136" s="32" t="s">
        <v>54</v>
      </c>
      <c r="J136" s="32">
        <v>437630000</v>
      </c>
      <c r="K136" s="32" t="s">
        <v>54</v>
      </c>
      <c r="L136" s="32" t="s">
        <v>54</v>
      </c>
      <c r="M136" s="32" t="s">
        <v>54</v>
      </c>
      <c r="N136" s="16">
        <v>448400000</v>
      </c>
      <c r="O136" s="17"/>
      <c r="P136" s="17"/>
      <c r="Q136" s="17"/>
    </row>
    <row r="137" spans="1:17" ht="12.75" customHeight="1">
      <c r="A137" s="5">
        <v>8</v>
      </c>
      <c r="B137" s="5">
        <v>6</v>
      </c>
      <c r="C137" s="5">
        <v>20</v>
      </c>
      <c r="D137" s="5">
        <v>15</v>
      </c>
      <c r="E137" s="32">
        <f ca="1">((1/(INDEX(E0!J$12:J$57,C137,1)-INDEX(E0!J$12:J$57,D137,1))))*100000000</f>
        <v>1364.2955898271589</v>
      </c>
      <c r="F137" s="32">
        <v>14647</v>
      </c>
      <c r="G137" s="32" t="s">
        <v>54</v>
      </c>
      <c r="H137" s="32" t="s">
        <v>54</v>
      </c>
      <c r="I137" s="32" t="s">
        <v>54</v>
      </c>
      <c r="J137" s="32">
        <v>14191</v>
      </c>
      <c r="K137" s="32" t="s">
        <v>54</v>
      </c>
      <c r="L137" s="32" t="s">
        <v>54</v>
      </c>
      <c r="M137" s="32" t="s">
        <v>54</v>
      </c>
      <c r="N137" s="16">
        <v>4272</v>
      </c>
      <c r="O137" s="17"/>
      <c r="P137" s="17"/>
      <c r="Q137" s="17"/>
    </row>
    <row r="138" spans="1:17" ht="12.75" customHeight="1">
      <c r="A138" s="5">
        <v>8</v>
      </c>
      <c r="B138" s="5">
        <v>6</v>
      </c>
      <c r="C138" s="5">
        <v>20</v>
      </c>
      <c r="D138" s="5">
        <v>17</v>
      </c>
      <c r="E138" s="32">
        <f ca="1">((1/(INDEX(E0!J$12:J$57,C138,1)-INDEX(E0!J$12:J$57,D138,1))))*100000000</f>
        <v>6104.0427636777003</v>
      </c>
      <c r="F138" s="32">
        <v>19030</v>
      </c>
      <c r="G138" s="32" t="s">
        <v>54</v>
      </c>
      <c r="H138" s="32" t="s">
        <v>54</v>
      </c>
      <c r="I138" s="32" t="s">
        <v>54</v>
      </c>
      <c r="J138" s="32">
        <v>23480</v>
      </c>
      <c r="K138" s="32" t="s">
        <v>54</v>
      </c>
      <c r="L138" s="32" t="s">
        <v>54</v>
      </c>
      <c r="M138" s="32" t="s">
        <v>54</v>
      </c>
      <c r="N138" s="16">
        <v>69800</v>
      </c>
      <c r="O138" s="17"/>
      <c r="P138" s="17"/>
      <c r="Q138" s="17"/>
    </row>
    <row r="139" spans="1:17" ht="12.75" customHeight="1">
      <c r="A139" s="5">
        <v>8</v>
      </c>
      <c r="B139" s="5">
        <v>6</v>
      </c>
      <c r="C139" s="5">
        <v>20</v>
      </c>
      <c r="D139" s="5">
        <v>18</v>
      </c>
      <c r="E139" s="32">
        <f ca="1">((1/(INDEX(E0!J$12:J$57,C139,1)-INDEX(E0!J$12:J$57,D139,1))))*100000000</f>
        <v>6201.2850152600122</v>
      </c>
      <c r="F139" s="32">
        <v>52813</v>
      </c>
      <c r="G139" s="32" t="s">
        <v>54</v>
      </c>
      <c r="H139" s="32" t="s">
        <v>54</v>
      </c>
      <c r="I139" s="32" t="s">
        <v>54</v>
      </c>
      <c r="J139" s="32">
        <v>64675</v>
      </c>
      <c r="K139" s="32" t="s">
        <v>54</v>
      </c>
      <c r="L139" s="32" t="s">
        <v>54</v>
      </c>
      <c r="M139" s="32" t="s">
        <v>54</v>
      </c>
      <c r="N139" s="16">
        <v>188600</v>
      </c>
      <c r="O139" s="17"/>
      <c r="P139" s="17"/>
      <c r="Q139" s="17"/>
    </row>
    <row r="140" spans="1:17" ht="12.75" customHeight="1">
      <c r="A140" s="5">
        <v>8</v>
      </c>
      <c r="B140" s="5">
        <v>6</v>
      </c>
      <c r="C140" s="5">
        <v>20</v>
      </c>
      <c r="D140" s="5">
        <v>19</v>
      </c>
      <c r="E140" s="32">
        <f ca="1">((1/(INDEX(E0!J$12:J$57,C140,1)-INDEX(E0!J$12:J$57,D140,1))))*100000000</f>
        <v>9364.7316218428477</v>
      </c>
      <c r="F140" s="32">
        <v>3.6896</v>
      </c>
      <c r="G140" s="32" t="s">
        <v>54</v>
      </c>
      <c r="H140" s="32" t="s">
        <v>54</v>
      </c>
      <c r="I140" s="32" t="s">
        <v>54</v>
      </c>
      <c r="J140" s="32">
        <v>4.0483000000000002</v>
      </c>
      <c r="K140" s="32" t="s">
        <v>54</v>
      </c>
      <c r="L140" s="32" t="s">
        <v>54</v>
      </c>
      <c r="M140" s="32" t="s">
        <v>54</v>
      </c>
      <c r="N140" s="16">
        <v>2.1429999999999998</v>
      </c>
      <c r="O140" s="17"/>
      <c r="P140" s="17"/>
      <c r="Q140" s="17"/>
    </row>
    <row r="141" spans="1:17" ht="12.75" customHeight="1">
      <c r="A141" s="5">
        <v>8</v>
      </c>
      <c r="B141" s="5">
        <v>6</v>
      </c>
      <c r="C141" s="5">
        <v>21</v>
      </c>
      <c r="D141" s="5">
        <v>6</v>
      </c>
      <c r="E141" s="32">
        <f ca="1">((1/(INDEX(E0!J$12:J$57,C141,1)-INDEX(E0!J$12:J$57,D141,1))))*100000000</f>
        <v>447.12197718124133</v>
      </c>
      <c r="F141" s="32">
        <v>7840.9</v>
      </c>
      <c r="G141" s="32" t="s">
        <v>54</v>
      </c>
      <c r="H141" s="32" t="s">
        <v>54</v>
      </c>
      <c r="I141" s="32" t="s">
        <v>54</v>
      </c>
      <c r="J141" s="32">
        <v>7851</v>
      </c>
      <c r="K141" s="32" t="s">
        <v>54</v>
      </c>
      <c r="L141" s="32" t="s">
        <v>54</v>
      </c>
      <c r="M141" s="32" t="s">
        <v>54</v>
      </c>
      <c r="N141" s="16">
        <v>6406</v>
      </c>
      <c r="O141" s="17"/>
      <c r="P141" s="17"/>
      <c r="Q141" s="17"/>
    </row>
    <row r="142" spans="1:17" ht="12.75" customHeight="1">
      <c r="A142" s="5">
        <v>8</v>
      </c>
      <c r="B142" s="5">
        <v>6</v>
      </c>
      <c r="C142" s="5">
        <v>21</v>
      </c>
      <c r="D142" s="5">
        <v>8</v>
      </c>
      <c r="E142" s="32">
        <f ca="1">((1/(INDEX(E0!J$12:J$57,C142,1)-INDEX(E0!J$12:J$57,D142,1))))*100000000</f>
        <v>610.03875760670473</v>
      </c>
      <c r="F142" s="32">
        <v>3634800000</v>
      </c>
      <c r="G142" s="32" t="s">
        <v>54</v>
      </c>
      <c r="H142" s="32" t="s">
        <v>54</v>
      </c>
      <c r="I142" s="32" t="s">
        <v>54</v>
      </c>
      <c r="J142" s="32">
        <v>3672200000</v>
      </c>
      <c r="K142" s="32" t="s">
        <v>54</v>
      </c>
      <c r="L142" s="32" t="s">
        <v>54</v>
      </c>
      <c r="M142" s="32" t="s">
        <v>54</v>
      </c>
      <c r="N142" s="16">
        <v>4063000000</v>
      </c>
      <c r="O142" s="17"/>
      <c r="P142" s="17"/>
      <c r="Q142" s="17"/>
    </row>
    <row r="143" spans="1:17" ht="12.75" customHeight="1">
      <c r="A143" s="5">
        <v>8</v>
      </c>
      <c r="B143" s="5">
        <v>6</v>
      </c>
      <c r="C143" s="5">
        <v>21</v>
      </c>
      <c r="D143" s="5">
        <v>9</v>
      </c>
      <c r="E143" s="32">
        <f ca="1">((1/(INDEX(E0!J$12:J$57,C143,1)-INDEX(E0!J$12:J$57,D143,1))))*100000000</f>
        <v>610.05672705144423</v>
      </c>
      <c r="F143" s="32">
        <v>1226700000</v>
      </c>
      <c r="G143" s="32" t="s">
        <v>54</v>
      </c>
      <c r="H143" s="32" t="s">
        <v>54</v>
      </c>
      <c r="I143" s="32" t="s">
        <v>54</v>
      </c>
      <c r="J143" s="32">
        <v>1239200000</v>
      </c>
      <c r="K143" s="32" t="s">
        <v>54</v>
      </c>
      <c r="L143" s="32" t="s">
        <v>54</v>
      </c>
      <c r="M143" s="32" t="s">
        <v>54</v>
      </c>
      <c r="N143" s="16">
        <v>1367000000</v>
      </c>
      <c r="O143" s="17"/>
      <c r="P143" s="17"/>
      <c r="Q143" s="17"/>
    </row>
    <row r="144" spans="1:17" ht="12.75" customHeight="1">
      <c r="A144" s="5">
        <v>8</v>
      </c>
      <c r="B144" s="5">
        <v>6</v>
      </c>
      <c r="C144" s="5">
        <v>21</v>
      </c>
      <c r="D144" s="5">
        <v>10</v>
      </c>
      <c r="E144" s="32">
        <f ca="1">((1/(INDEX(E0!J$12:J$57,C144,1)-INDEX(E0!J$12:J$57,D144,1))))*100000000</f>
        <v>706.23255564672411</v>
      </c>
      <c r="F144" s="32">
        <v>329300000</v>
      </c>
      <c r="G144" s="32" t="s">
        <v>54</v>
      </c>
      <c r="H144" s="32" t="s">
        <v>54</v>
      </c>
      <c r="I144" s="32" t="s">
        <v>54</v>
      </c>
      <c r="J144" s="32">
        <v>331250000</v>
      </c>
      <c r="K144" s="32" t="s">
        <v>54</v>
      </c>
      <c r="L144" s="32" t="s">
        <v>54</v>
      </c>
      <c r="M144" s="32" t="s">
        <v>54</v>
      </c>
      <c r="N144" s="16">
        <v>310800000</v>
      </c>
      <c r="O144" s="17"/>
      <c r="P144" s="17"/>
      <c r="Q144" s="17"/>
    </row>
    <row r="145" spans="1:17" ht="12.75" customHeight="1">
      <c r="A145" s="5">
        <v>8</v>
      </c>
      <c r="B145" s="5">
        <v>6</v>
      </c>
      <c r="C145" s="5">
        <v>21</v>
      </c>
      <c r="D145" s="5">
        <v>11</v>
      </c>
      <c r="E145" s="32">
        <f ca="1">((1/(INDEX(E0!J$12:J$57,C145,1)-INDEX(E0!J$12:J$57,D145,1))))*100000000</f>
        <v>706.23638698232833</v>
      </c>
      <c r="F145" s="32">
        <v>181860000</v>
      </c>
      <c r="G145" s="32" t="s">
        <v>54</v>
      </c>
      <c r="H145" s="32" t="s">
        <v>54</v>
      </c>
      <c r="I145" s="32" t="s">
        <v>54</v>
      </c>
      <c r="J145" s="32">
        <v>183010000</v>
      </c>
      <c r="K145" s="32" t="s">
        <v>54</v>
      </c>
      <c r="L145" s="32" t="s">
        <v>54</v>
      </c>
      <c r="M145" s="32" t="s">
        <v>54</v>
      </c>
      <c r="N145" s="16">
        <v>173100000</v>
      </c>
      <c r="O145" s="17"/>
      <c r="P145" s="17"/>
      <c r="Q145" s="17"/>
    </row>
    <row r="146" spans="1:17" ht="12.75" customHeight="1">
      <c r="A146" s="5">
        <v>8</v>
      </c>
      <c r="B146" s="5">
        <v>6</v>
      </c>
      <c r="C146" s="5">
        <v>21</v>
      </c>
      <c r="D146" s="5">
        <v>12</v>
      </c>
      <c r="E146" s="32">
        <f ca="1">((1/(INDEX(E0!J$12:J$57,C146,1)-INDEX(E0!J$12:J$57,D146,1))))*100000000</f>
        <v>706.29495685842289</v>
      </c>
      <c r="F146" s="32">
        <v>252280000</v>
      </c>
      <c r="G146" s="32" t="s">
        <v>54</v>
      </c>
      <c r="H146" s="32" t="s">
        <v>54</v>
      </c>
      <c r="I146" s="32" t="s">
        <v>54</v>
      </c>
      <c r="J146" s="32">
        <v>253870000</v>
      </c>
      <c r="K146" s="32" t="s">
        <v>54</v>
      </c>
      <c r="L146" s="32" t="s">
        <v>54</v>
      </c>
      <c r="M146" s="32" t="s">
        <v>54</v>
      </c>
      <c r="N146" s="16">
        <v>239600000</v>
      </c>
      <c r="O146" s="17"/>
      <c r="P146" s="17"/>
      <c r="Q146" s="17"/>
    </row>
    <row r="147" spans="1:17" ht="12.75" customHeight="1">
      <c r="A147" s="5">
        <v>8</v>
      </c>
      <c r="B147" s="5">
        <v>6</v>
      </c>
      <c r="C147" s="5">
        <v>21</v>
      </c>
      <c r="D147" s="5">
        <v>13</v>
      </c>
      <c r="E147" s="32">
        <f ca="1">((1/(INDEX(E0!J$12:J$57,C147,1)-INDEX(E0!J$12:J$57,D147,1))))*100000000</f>
        <v>1031.7420184299476</v>
      </c>
      <c r="F147" s="32">
        <v>1552.1</v>
      </c>
      <c r="G147" s="32" t="s">
        <v>54</v>
      </c>
      <c r="H147" s="32" t="s">
        <v>54</v>
      </c>
      <c r="I147" s="32" t="s">
        <v>54</v>
      </c>
      <c r="J147" s="32">
        <v>1640.3</v>
      </c>
      <c r="K147" s="32" t="s">
        <v>54</v>
      </c>
      <c r="L147" s="32" t="s">
        <v>54</v>
      </c>
      <c r="M147" s="32" t="s">
        <v>54</v>
      </c>
      <c r="N147" s="16">
        <v>5612</v>
      </c>
      <c r="O147" s="17"/>
      <c r="P147" s="17"/>
      <c r="Q147" s="17"/>
    </row>
    <row r="148" spans="1:17" ht="12.75" customHeight="1">
      <c r="A148" s="5">
        <v>8</v>
      </c>
      <c r="B148" s="5">
        <v>6</v>
      </c>
      <c r="C148" s="5">
        <v>21</v>
      </c>
      <c r="D148" s="5">
        <v>14</v>
      </c>
      <c r="E148" s="32">
        <f ca="1">((1/(INDEX(E0!J$12:J$57,C148,1)-INDEX(E0!J$12:J$57,D148,1))))*100000000</f>
        <v>1150.8839703976214</v>
      </c>
      <c r="F148" s="32">
        <v>435700000</v>
      </c>
      <c r="G148" s="32" t="s">
        <v>54</v>
      </c>
      <c r="H148" s="32" t="s">
        <v>54</v>
      </c>
      <c r="I148" s="32" t="s">
        <v>54</v>
      </c>
      <c r="J148" s="32">
        <v>442080000</v>
      </c>
      <c r="K148" s="32" t="s">
        <v>54</v>
      </c>
      <c r="L148" s="32" t="s">
        <v>54</v>
      </c>
      <c r="M148" s="32" t="s">
        <v>54</v>
      </c>
      <c r="N148" s="16">
        <v>452500000</v>
      </c>
      <c r="O148" s="17"/>
      <c r="P148" s="17"/>
      <c r="Q148" s="17"/>
    </row>
    <row r="149" spans="1:17" ht="12.75" customHeight="1">
      <c r="A149" s="5">
        <v>8</v>
      </c>
      <c r="B149" s="5">
        <v>6</v>
      </c>
      <c r="C149" s="5">
        <v>21</v>
      </c>
      <c r="D149" s="5">
        <v>15</v>
      </c>
      <c r="E149" s="32">
        <f ca="1">((1/(INDEX(E0!J$12:J$57,C149,1)-INDEX(E0!J$12:J$57,D149,1))))*100000000</f>
        <v>1360.255388191199</v>
      </c>
      <c r="F149" s="32">
        <v>35898</v>
      </c>
      <c r="G149" s="32" t="s">
        <v>54</v>
      </c>
      <c r="H149" s="32" t="s">
        <v>54</v>
      </c>
      <c r="I149" s="32" t="s">
        <v>54</v>
      </c>
      <c r="J149" s="32">
        <v>34511</v>
      </c>
      <c r="K149" s="32" t="s">
        <v>54</v>
      </c>
      <c r="L149" s="32" t="s">
        <v>54</v>
      </c>
      <c r="M149" s="32" t="s">
        <v>54</v>
      </c>
      <c r="N149" s="16">
        <v>9579</v>
      </c>
      <c r="O149" s="17"/>
      <c r="P149" s="17"/>
      <c r="Q149" s="17"/>
    </row>
    <row r="150" spans="1:17" ht="12.75" customHeight="1">
      <c r="A150" s="5">
        <v>8</v>
      </c>
      <c r="B150" s="5">
        <v>6</v>
      </c>
      <c r="C150" s="5">
        <v>21</v>
      </c>
      <c r="D150" s="5">
        <v>16</v>
      </c>
      <c r="E150" s="32">
        <f ca="1">((1/(INDEX(E0!J$12:J$57,C150,1)-INDEX(E0!J$12:J$57,D150,1))))*100000000</f>
        <v>5981.3303972639142</v>
      </c>
      <c r="F150" s="32">
        <v>27874</v>
      </c>
      <c r="G150" s="32" t="s">
        <v>54</v>
      </c>
      <c r="H150" s="32" t="s">
        <v>54</v>
      </c>
      <c r="I150" s="32" t="s">
        <v>54</v>
      </c>
      <c r="J150" s="32">
        <v>34551</v>
      </c>
      <c r="K150" s="32" t="s">
        <v>54</v>
      </c>
      <c r="L150" s="32" t="s">
        <v>54</v>
      </c>
      <c r="M150" s="32" t="s">
        <v>54</v>
      </c>
      <c r="N150" s="16">
        <v>102300</v>
      </c>
      <c r="O150" s="17"/>
      <c r="P150" s="17"/>
      <c r="Q150" s="17"/>
    </row>
    <row r="151" spans="1:17" ht="12.75" customHeight="1">
      <c r="A151" s="5">
        <v>8</v>
      </c>
      <c r="B151" s="5">
        <v>6</v>
      </c>
      <c r="C151" s="5">
        <v>21</v>
      </c>
      <c r="D151" s="5">
        <v>17</v>
      </c>
      <c r="E151" s="32">
        <f ca="1">((1/(INDEX(E0!J$12:J$57,C151,1)-INDEX(E0!J$12:J$57,D151,1))))*100000000</f>
        <v>6023.9900745732093</v>
      </c>
      <c r="F151" s="32">
        <v>20098</v>
      </c>
      <c r="G151" s="32" t="s">
        <v>54</v>
      </c>
      <c r="H151" s="32" t="s">
        <v>54</v>
      </c>
      <c r="I151" s="32" t="s">
        <v>54</v>
      </c>
      <c r="J151" s="32">
        <v>24802</v>
      </c>
      <c r="K151" s="32" t="s">
        <v>54</v>
      </c>
      <c r="L151" s="32" t="s">
        <v>54</v>
      </c>
      <c r="M151" s="32" t="s">
        <v>54</v>
      </c>
      <c r="N151" s="16">
        <v>72630</v>
      </c>
      <c r="O151" s="17"/>
      <c r="P151" s="17"/>
      <c r="Q151" s="17"/>
    </row>
    <row r="152" spans="1:17" ht="12.75" customHeight="1">
      <c r="A152" s="5">
        <v>8</v>
      </c>
      <c r="B152" s="5">
        <v>6</v>
      </c>
      <c r="C152" s="5">
        <v>21</v>
      </c>
      <c r="D152" s="5">
        <v>18</v>
      </c>
      <c r="E152" s="32">
        <f ca="1">((1/(INDEX(E0!J$12:J$57,C152,1)-INDEX(E0!J$12:J$57,D152,1))))*100000000</f>
        <v>6118.6786624156393</v>
      </c>
      <c r="F152" s="32">
        <v>31282</v>
      </c>
      <c r="G152" s="32" t="s">
        <v>54</v>
      </c>
      <c r="H152" s="32" t="s">
        <v>54</v>
      </c>
      <c r="I152" s="32" t="s">
        <v>54</v>
      </c>
      <c r="J152" s="32">
        <v>38439</v>
      </c>
      <c r="K152" s="32" t="s">
        <v>54</v>
      </c>
      <c r="L152" s="32" t="s">
        <v>54</v>
      </c>
      <c r="M152" s="32" t="s">
        <v>54</v>
      </c>
      <c r="N152" s="16">
        <v>112900</v>
      </c>
      <c r="O152" s="17"/>
      <c r="P152" s="17"/>
      <c r="Q152" s="17"/>
    </row>
    <row r="153" spans="1:17" ht="12.75" customHeight="1">
      <c r="A153" s="5">
        <v>8</v>
      </c>
      <c r="B153" s="5">
        <v>6</v>
      </c>
      <c r="C153" s="5">
        <v>21</v>
      </c>
      <c r="D153" s="5">
        <v>19</v>
      </c>
      <c r="E153" s="32">
        <f ca="1">((1/(INDEX(E0!J$12:J$57,C153,1)-INDEX(E0!J$12:J$57,D153,1))))*100000000</f>
        <v>9177.6205259709659</v>
      </c>
      <c r="F153" s="32">
        <v>1.8097000000000001</v>
      </c>
      <c r="G153" s="32" t="s">
        <v>54</v>
      </c>
      <c r="H153" s="32" t="s">
        <v>54</v>
      </c>
      <c r="I153" s="32" t="s">
        <v>54</v>
      </c>
      <c r="J153" s="32">
        <v>1.1063000000000001</v>
      </c>
      <c r="K153" s="32" t="s">
        <v>54</v>
      </c>
      <c r="L153" s="32" t="s">
        <v>54</v>
      </c>
      <c r="M153" s="32" t="s">
        <v>54</v>
      </c>
      <c r="N153" s="16">
        <v>81.08</v>
      </c>
      <c r="O153" s="17"/>
      <c r="P153" s="17"/>
      <c r="Q153" s="17"/>
    </row>
    <row r="154" spans="1:17" ht="12.75" customHeight="1">
      <c r="A154" s="5">
        <v>8</v>
      </c>
      <c r="B154" s="5">
        <v>6</v>
      </c>
      <c r="C154" s="5">
        <v>22</v>
      </c>
      <c r="D154" s="5">
        <v>9</v>
      </c>
      <c r="E154" s="32">
        <f ca="1">((1/(INDEX(E0!J$12:J$57,C154,1)-INDEX(E0!J$12:J$57,D154,1))))*100000000</f>
        <v>609.70524910830397</v>
      </c>
      <c r="F154" s="32">
        <v>4857000000</v>
      </c>
      <c r="G154" s="32" t="s">
        <v>54</v>
      </c>
      <c r="H154" s="32" t="s">
        <v>54</v>
      </c>
      <c r="I154" s="32" t="s">
        <v>54</v>
      </c>
      <c r="J154" s="32">
        <v>4907000000</v>
      </c>
      <c r="K154" s="32" t="s">
        <v>54</v>
      </c>
      <c r="L154" s="32" t="s">
        <v>54</v>
      </c>
      <c r="M154" s="32" t="s">
        <v>54</v>
      </c>
      <c r="N154" s="16">
        <v>5429000000</v>
      </c>
      <c r="O154" s="17"/>
      <c r="P154" s="17"/>
      <c r="Q154" s="17"/>
    </row>
    <row r="155" spans="1:17" ht="12.75" customHeight="1">
      <c r="A155" s="5">
        <v>8</v>
      </c>
      <c r="B155" s="5">
        <v>6</v>
      </c>
      <c r="C155" s="5">
        <v>22</v>
      </c>
      <c r="D155" s="5">
        <v>11</v>
      </c>
      <c r="E155" s="32">
        <f ca="1">((1/(INDEX(E0!J$12:J$57,C155,1)-INDEX(E0!J$12:J$57,D155,1))))*100000000</f>
        <v>705.76538973545814</v>
      </c>
      <c r="F155" s="32">
        <v>771060000</v>
      </c>
      <c r="G155" s="32" t="s">
        <v>54</v>
      </c>
      <c r="H155" s="32" t="s">
        <v>54</v>
      </c>
      <c r="I155" s="32" t="s">
        <v>54</v>
      </c>
      <c r="J155" s="32">
        <v>775750000</v>
      </c>
      <c r="K155" s="32" t="s">
        <v>54</v>
      </c>
      <c r="L155" s="32" t="s">
        <v>54</v>
      </c>
      <c r="M155" s="32" t="s">
        <v>54</v>
      </c>
      <c r="N155" s="16">
        <v>729700000</v>
      </c>
      <c r="O155" s="17"/>
      <c r="P155" s="17"/>
      <c r="Q155" s="17"/>
    </row>
    <row r="156" spans="1:17" ht="12.75" customHeight="1">
      <c r="A156" s="5">
        <v>8</v>
      </c>
      <c r="B156" s="5">
        <v>6</v>
      </c>
      <c r="C156" s="5">
        <v>22</v>
      </c>
      <c r="D156" s="5">
        <v>14</v>
      </c>
      <c r="E156" s="32">
        <f ca="1">((1/(INDEX(E0!J$12:J$57,C156,1)-INDEX(E0!J$12:J$57,D156,1))))*100000000</f>
        <v>1149.6337143770572</v>
      </c>
      <c r="F156" s="32">
        <v>437700000</v>
      </c>
      <c r="G156" s="32" t="s">
        <v>54</v>
      </c>
      <c r="H156" s="32" t="s">
        <v>54</v>
      </c>
      <c r="I156" s="32" t="s">
        <v>54</v>
      </c>
      <c r="J156" s="32">
        <v>444090000</v>
      </c>
      <c r="K156" s="32" t="s">
        <v>54</v>
      </c>
      <c r="L156" s="32" t="s">
        <v>54</v>
      </c>
      <c r="M156" s="32" t="s">
        <v>54</v>
      </c>
      <c r="N156" s="16">
        <v>454200000</v>
      </c>
      <c r="O156" s="17"/>
      <c r="P156" s="17"/>
      <c r="Q156" s="17"/>
    </row>
    <row r="157" spans="1:17" ht="12.75" customHeight="1">
      <c r="A157" s="5">
        <v>8</v>
      </c>
      <c r="B157" s="5">
        <v>6</v>
      </c>
      <c r="C157" s="5">
        <v>22</v>
      </c>
      <c r="D157" s="5">
        <v>15</v>
      </c>
      <c r="E157" s="32">
        <f ca="1">((1/(INDEX(E0!J$12:J$57,C157,1)-INDEX(E0!J$12:J$57,D157,1))))*100000000</f>
        <v>1358.5092003467514</v>
      </c>
      <c r="F157" s="32">
        <v>8458.2999999999993</v>
      </c>
      <c r="G157" s="32" t="s">
        <v>54</v>
      </c>
      <c r="H157" s="32" t="s">
        <v>54</v>
      </c>
      <c r="I157" s="32" t="s">
        <v>54</v>
      </c>
      <c r="J157" s="32">
        <v>8008</v>
      </c>
      <c r="K157" s="32" t="s">
        <v>54</v>
      </c>
      <c r="L157" s="32" t="s">
        <v>54</v>
      </c>
      <c r="M157" s="32" t="s">
        <v>54</v>
      </c>
      <c r="N157" s="16">
        <v>1662</v>
      </c>
      <c r="O157" s="17"/>
      <c r="P157" s="17"/>
      <c r="Q157" s="17"/>
    </row>
    <row r="158" spans="1:17" ht="12.75" customHeight="1">
      <c r="A158" s="5">
        <v>8</v>
      </c>
      <c r="B158" s="5">
        <v>6</v>
      </c>
      <c r="C158" s="5">
        <v>22</v>
      </c>
      <c r="D158" s="5">
        <v>17</v>
      </c>
      <c r="E158" s="32">
        <f ca="1">((1/(INDEX(E0!J$12:J$57,C158,1)-INDEX(E0!J$12:J$57,D158,1))))*100000000</f>
        <v>5989.8934594607781</v>
      </c>
      <c r="F158" s="32">
        <v>82882</v>
      </c>
      <c r="G158" s="32" t="s">
        <v>54</v>
      </c>
      <c r="H158" s="32" t="s">
        <v>54</v>
      </c>
      <c r="I158" s="32" t="s">
        <v>54</v>
      </c>
      <c r="J158" s="32">
        <v>102500</v>
      </c>
      <c r="K158" s="32" t="s">
        <v>54</v>
      </c>
      <c r="L158" s="32" t="s">
        <v>54</v>
      </c>
      <c r="M158" s="32" t="s">
        <v>54</v>
      </c>
      <c r="N158" s="16">
        <v>301800</v>
      </c>
      <c r="O158" s="17"/>
      <c r="P158" s="17"/>
      <c r="Q158" s="17"/>
    </row>
    <row r="159" spans="1:17" ht="12.75" customHeight="1">
      <c r="A159" s="5">
        <v>8</v>
      </c>
      <c r="B159" s="5">
        <v>6</v>
      </c>
      <c r="C159" s="5">
        <v>22</v>
      </c>
      <c r="D159" s="5">
        <v>19</v>
      </c>
      <c r="E159" s="32">
        <f ca="1">((1/(INDEX(E0!J$12:J$57,C159,1)-INDEX(E0!J$12:J$57,D159,1))))*100000000</f>
        <v>9098.7130796450874</v>
      </c>
      <c r="F159" s="32">
        <v>15.912000000000001</v>
      </c>
      <c r="G159" s="32" t="s">
        <v>54</v>
      </c>
      <c r="H159" s="32" t="s">
        <v>54</v>
      </c>
      <c r="I159" s="32" t="s">
        <v>54</v>
      </c>
      <c r="J159" s="32">
        <v>18.228000000000002</v>
      </c>
      <c r="K159" s="32" t="s">
        <v>54</v>
      </c>
      <c r="L159" s="32" t="s">
        <v>54</v>
      </c>
      <c r="M159" s="32" t="s">
        <v>54</v>
      </c>
      <c r="N159" s="16">
        <v>10.75</v>
      </c>
      <c r="O159" s="17"/>
      <c r="P159" s="17"/>
      <c r="Q159" s="17"/>
    </row>
    <row r="160" spans="1:17" ht="12.75" customHeight="1">
      <c r="A160" s="5">
        <v>8</v>
      </c>
      <c r="B160" s="5">
        <v>6</v>
      </c>
      <c r="C160" s="5">
        <v>23</v>
      </c>
      <c r="D160" s="5">
        <v>6</v>
      </c>
      <c r="E160" s="32">
        <f ca="1">((1/(INDEX(E0!J$12:J$57,C160,1)-INDEX(E0!J$12:J$57,D160,1))))*100000000</f>
        <v>433.58841600514188</v>
      </c>
      <c r="F160" s="32">
        <v>4.4939999999999997E-4</v>
      </c>
      <c r="G160" s="32" t="s">
        <v>54</v>
      </c>
      <c r="H160" s="32" t="s">
        <v>54</v>
      </c>
      <c r="I160" s="32" t="s">
        <v>54</v>
      </c>
      <c r="J160" s="32">
        <v>6.8380000000000003E-4</v>
      </c>
      <c r="K160" s="32" t="s">
        <v>54</v>
      </c>
      <c r="L160" s="32" t="s">
        <v>54</v>
      </c>
      <c r="M160" s="32" t="s">
        <v>54</v>
      </c>
      <c r="N160" s="16">
        <v>2.0060000000000001E-2</v>
      </c>
      <c r="O160" s="17"/>
      <c r="P160" s="17"/>
      <c r="Q160" s="17"/>
    </row>
    <row r="161" spans="1:17" ht="12.75" customHeight="1">
      <c r="A161" s="5">
        <v>8</v>
      </c>
      <c r="B161" s="5">
        <v>6</v>
      </c>
      <c r="C161" s="5">
        <v>23</v>
      </c>
      <c r="D161" s="5">
        <v>8</v>
      </c>
      <c r="E161" s="32">
        <f ca="1">((1/(INDEX(E0!J$12:J$57,C161,1)-INDEX(E0!J$12:J$57,D161,1))))*100000000</f>
        <v>585.12085918015339</v>
      </c>
      <c r="F161" s="32">
        <v>8368.7999999999993</v>
      </c>
      <c r="G161" s="32" t="s">
        <v>54</v>
      </c>
      <c r="H161" s="32" t="s">
        <v>54</v>
      </c>
      <c r="I161" s="32" t="s">
        <v>54</v>
      </c>
      <c r="J161" s="32">
        <v>8575</v>
      </c>
      <c r="K161" s="32" t="s">
        <v>54</v>
      </c>
      <c r="L161" s="32" t="s">
        <v>54</v>
      </c>
      <c r="M161" s="32" t="s">
        <v>54</v>
      </c>
      <c r="N161" s="16">
        <v>114200</v>
      </c>
      <c r="O161" s="17"/>
      <c r="P161" s="17"/>
      <c r="Q161" s="17"/>
    </row>
    <row r="162" spans="1:17" ht="12.75" customHeight="1">
      <c r="A162" s="5">
        <v>8</v>
      </c>
      <c r="B162" s="5">
        <v>6</v>
      </c>
      <c r="C162" s="5">
        <v>23</v>
      </c>
      <c r="D162" s="5">
        <v>9</v>
      </c>
      <c r="E162" s="32">
        <f ca="1">((1/(INDEX(E0!J$12:J$57,C162,1)-INDEX(E0!J$12:J$57,D162,1))))*100000000</f>
        <v>585.1373906108397</v>
      </c>
      <c r="F162" s="32">
        <v>52011</v>
      </c>
      <c r="G162" s="32" t="s">
        <v>54</v>
      </c>
      <c r="H162" s="32" t="s">
        <v>54</v>
      </c>
      <c r="I162" s="32" t="s">
        <v>54</v>
      </c>
      <c r="J162" s="32">
        <v>52343</v>
      </c>
      <c r="K162" s="32" t="s">
        <v>54</v>
      </c>
      <c r="L162" s="32" t="s">
        <v>54</v>
      </c>
      <c r="M162" s="32" t="s">
        <v>54</v>
      </c>
      <c r="N162" s="16">
        <v>1081</v>
      </c>
      <c r="O162" s="17"/>
      <c r="P162" s="17"/>
      <c r="Q162" s="17"/>
    </row>
    <row r="163" spans="1:17" ht="12.75" customHeight="1">
      <c r="A163" s="5">
        <v>8</v>
      </c>
      <c r="B163" s="5">
        <v>6</v>
      </c>
      <c r="C163" s="5">
        <v>23</v>
      </c>
      <c r="D163" s="5">
        <v>10</v>
      </c>
      <c r="E163" s="32">
        <f ca="1">((1/(INDEX(E0!J$12:J$57,C163,1)-INDEX(E0!J$12:J$57,D163,1))))*100000000</f>
        <v>673.05046358620871</v>
      </c>
      <c r="F163" s="32">
        <v>51750</v>
      </c>
      <c r="G163" s="32" t="s">
        <v>54</v>
      </c>
      <c r="H163" s="32" t="s">
        <v>54</v>
      </c>
      <c r="I163" s="32" t="s">
        <v>54</v>
      </c>
      <c r="J163" s="32">
        <v>52675</v>
      </c>
      <c r="K163" s="32" t="s">
        <v>54</v>
      </c>
      <c r="L163" s="32" t="s">
        <v>54</v>
      </c>
      <c r="M163" s="32" t="s">
        <v>54</v>
      </c>
      <c r="N163" s="16">
        <v>72720</v>
      </c>
      <c r="O163" s="17"/>
      <c r="P163" s="17"/>
      <c r="Q163" s="17"/>
    </row>
    <row r="164" spans="1:17" ht="12.75" customHeight="1">
      <c r="A164" s="5">
        <v>8</v>
      </c>
      <c r="B164" s="5">
        <v>6</v>
      </c>
      <c r="C164" s="5">
        <v>23</v>
      </c>
      <c r="D164" s="5">
        <v>11</v>
      </c>
      <c r="E164" s="32">
        <f ca="1">((1/(INDEX(E0!J$12:J$57,C164,1)-INDEX(E0!J$12:J$57,D164,1))))*100000000</f>
        <v>673.05394335086703</v>
      </c>
      <c r="F164" s="32">
        <v>139060</v>
      </c>
      <c r="G164" s="32" t="s">
        <v>54</v>
      </c>
      <c r="H164" s="32" t="s">
        <v>54</v>
      </c>
      <c r="I164" s="32" t="s">
        <v>54</v>
      </c>
      <c r="J164" s="32">
        <v>140550</v>
      </c>
      <c r="K164" s="32" t="s">
        <v>54</v>
      </c>
      <c r="L164" s="32" t="s">
        <v>54</v>
      </c>
      <c r="M164" s="32" t="s">
        <v>54</v>
      </c>
      <c r="N164" s="16">
        <v>55120</v>
      </c>
      <c r="O164" s="17"/>
      <c r="P164" s="17"/>
      <c r="Q164" s="17"/>
    </row>
    <row r="165" spans="1:17" ht="12.75" customHeight="1">
      <c r="A165" s="5">
        <v>8</v>
      </c>
      <c r="B165" s="5">
        <v>6</v>
      </c>
      <c r="C165" s="5">
        <v>23</v>
      </c>
      <c r="D165" s="5">
        <v>12</v>
      </c>
      <c r="E165" s="32">
        <f ca="1">((1/(INDEX(E0!J$12:J$57,C165,1)-INDEX(E0!J$12:J$57,D165,1))))*100000000</f>
        <v>673.10713851825324</v>
      </c>
      <c r="F165" s="32">
        <v>32334</v>
      </c>
      <c r="G165" s="32" t="s">
        <v>54</v>
      </c>
      <c r="H165" s="32" t="s">
        <v>54</v>
      </c>
      <c r="I165" s="32" t="s">
        <v>54</v>
      </c>
      <c r="J165" s="32">
        <v>32525</v>
      </c>
      <c r="K165" s="32" t="s">
        <v>54</v>
      </c>
      <c r="L165" s="32" t="s">
        <v>54</v>
      </c>
      <c r="M165" s="32" t="s">
        <v>54</v>
      </c>
      <c r="N165" s="16">
        <v>35550</v>
      </c>
      <c r="O165" s="17"/>
      <c r="P165" s="17"/>
      <c r="Q165" s="17"/>
    </row>
    <row r="166" spans="1:17" ht="12.75" customHeight="1">
      <c r="A166" s="5">
        <v>8</v>
      </c>
      <c r="B166" s="5">
        <v>6</v>
      </c>
      <c r="C166" s="5">
        <v>23</v>
      </c>
      <c r="D166" s="5">
        <v>13</v>
      </c>
      <c r="E166" s="32">
        <f ca="1">((1/(INDEX(E0!J$12:J$57,C166,1)-INDEX(E0!J$12:J$57,D166,1))))*100000000</f>
        <v>962.42402595366423</v>
      </c>
      <c r="F166" s="32">
        <v>56819000</v>
      </c>
      <c r="G166" s="32" t="s">
        <v>54</v>
      </c>
      <c r="H166" s="32" t="s">
        <v>54</v>
      </c>
      <c r="I166" s="32" t="s">
        <v>54</v>
      </c>
      <c r="J166" s="32">
        <v>57030000</v>
      </c>
      <c r="K166" s="32" t="s">
        <v>54</v>
      </c>
      <c r="L166" s="32" t="s">
        <v>54</v>
      </c>
      <c r="M166" s="32" t="s">
        <v>54</v>
      </c>
      <c r="N166" s="16">
        <v>77160000</v>
      </c>
      <c r="O166" s="17"/>
      <c r="P166" s="17"/>
      <c r="Q166" s="17"/>
    </row>
    <row r="167" spans="1:17" ht="12.75" customHeight="1">
      <c r="A167" s="5">
        <v>8</v>
      </c>
      <c r="B167" s="5">
        <v>6</v>
      </c>
      <c r="C167" s="5">
        <v>23</v>
      </c>
      <c r="D167" s="5">
        <v>14</v>
      </c>
      <c r="E167" s="32">
        <f ca="1">((1/(INDEX(E0!J$12:J$57,C167,1)-INDEX(E0!J$12:J$57,D167,1))))*100000000</f>
        <v>1065.2964538022056</v>
      </c>
      <c r="F167" s="32">
        <v>3000</v>
      </c>
      <c r="G167" s="32" t="s">
        <v>54</v>
      </c>
      <c r="H167" s="32" t="s">
        <v>54</v>
      </c>
      <c r="I167" s="32" t="s">
        <v>54</v>
      </c>
      <c r="J167" s="32">
        <v>2828</v>
      </c>
      <c r="K167" s="32" t="s">
        <v>54</v>
      </c>
      <c r="L167" s="32" t="s">
        <v>54</v>
      </c>
      <c r="M167" s="32" t="s">
        <v>54</v>
      </c>
      <c r="N167" s="16">
        <v>2238</v>
      </c>
      <c r="O167" s="17"/>
      <c r="P167" s="17"/>
      <c r="Q167" s="17"/>
    </row>
    <row r="168" spans="1:17" ht="12.75" customHeight="1">
      <c r="A168" s="5">
        <v>8</v>
      </c>
      <c r="B168" s="5">
        <v>6</v>
      </c>
      <c r="C168" s="5">
        <v>23</v>
      </c>
      <c r="D168" s="5">
        <v>15</v>
      </c>
      <c r="E168" s="32">
        <f ca="1">((1/(INDEX(E0!J$12:J$57,C168,1)-INDEX(E0!J$12:J$57,D168,1))))*100000000</f>
        <v>1242.2906832885531</v>
      </c>
      <c r="F168" s="32">
        <v>26121000</v>
      </c>
      <c r="G168" s="32" t="s">
        <v>54</v>
      </c>
      <c r="H168" s="32" t="s">
        <v>54</v>
      </c>
      <c r="I168" s="32" t="s">
        <v>54</v>
      </c>
      <c r="J168" s="32">
        <v>26152000</v>
      </c>
      <c r="K168" s="32" t="s">
        <v>54</v>
      </c>
      <c r="L168" s="32" t="s">
        <v>54</v>
      </c>
      <c r="M168" s="32" t="s">
        <v>54</v>
      </c>
      <c r="N168" s="16">
        <v>25700000</v>
      </c>
      <c r="O168" s="17"/>
      <c r="P168" s="17"/>
      <c r="Q168" s="17"/>
    </row>
    <row r="169" spans="1:17" ht="12.75" customHeight="1">
      <c r="A169" s="5">
        <v>8</v>
      </c>
      <c r="B169" s="5">
        <v>6</v>
      </c>
      <c r="C169" s="5">
        <v>23</v>
      </c>
      <c r="D169" s="5">
        <v>16</v>
      </c>
      <c r="E169" s="32">
        <f ca="1">((1/(INDEX(E0!J$12:J$57,C169,1)-INDEX(E0!J$12:J$57,D169,1))))*100000000</f>
        <v>4219.491163432288</v>
      </c>
      <c r="F169" s="32">
        <v>37203</v>
      </c>
      <c r="G169" s="32" t="s">
        <v>54</v>
      </c>
      <c r="H169" s="32" t="s">
        <v>54</v>
      </c>
      <c r="I169" s="32" t="s">
        <v>54</v>
      </c>
      <c r="J169" s="32">
        <v>37853</v>
      </c>
      <c r="K169" s="32" t="s">
        <v>54</v>
      </c>
      <c r="L169" s="32" t="s">
        <v>54</v>
      </c>
      <c r="M169" s="32" t="s">
        <v>54</v>
      </c>
      <c r="N169" s="16">
        <v>11970</v>
      </c>
      <c r="O169" s="17"/>
      <c r="P169" s="17"/>
      <c r="Q169" s="17"/>
    </row>
    <row r="170" spans="1:17" ht="12.75" customHeight="1">
      <c r="A170" s="5">
        <v>8</v>
      </c>
      <c r="B170" s="5">
        <v>6</v>
      </c>
      <c r="C170" s="5">
        <v>23</v>
      </c>
      <c r="D170" s="5">
        <v>17</v>
      </c>
      <c r="E170" s="32">
        <f ca="1">((1/(INDEX(E0!J$12:J$57,C170,1)-INDEX(E0!J$12:J$57,D170,1))))*100000000</f>
        <v>4240.6762736493129</v>
      </c>
      <c r="F170" s="32">
        <v>377060</v>
      </c>
      <c r="G170" s="32" t="s">
        <v>54</v>
      </c>
      <c r="H170" s="32" t="s">
        <v>54</v>
      </c>
      <c r="I170" s="32" t="s">
        <v>54</v>
      </c>
      <c r="J170" s="32">
        <v>381760</v>
      </c>
      <c r="K170" s="32" t="s">
        <v>54</v>
      </c>
      <c r="L170" s="32" t="s">
        <v>54</v>
      </c>
      <c r="M170" s="32" t="s">
        <v>54</v>
      </c>
      <c r="N170" s="16">
        <v>103800</v>
      </c>
      <c r="O170" s="17"/>
      <c r="P170" s="17"/>
      <c r="Q170" s="17"/>
    </row>
    <row r="171" spans="1:17" ht="12.75" customHeight="1">
      <c r="A171" s="5">
        <v>8</v>
      </c>
      <c r="B171" s="5">
        <v>6</v>
      </c>
      <c r="C171" s="5">
        <v>23</v>
      </c>
      <c r="D171" s="5">
        <v>18</v>
      </c>
      <c r="E171" s="32">
        <f ca="1">((1/(INDEX(E0!J$12:J$57,C171,1)-INDEX(E0!J$12:J$57,D171,1))))*100000000</f>
        <v>4287.383404412386</v>
      </c>
      <c r="F171" s="32">
        <v>1.5517000000000001</v>
      </c>
      <c r="G171" s="32" t="s">
        <v>54</v>
      </c>
      <c r="H171" s="32" t="s">
        <v>54</v>
      </c>
      <c r="I171" s="32" t="s">
        <v>54</v>
      </c>
      <c r="J171" s="32">
        <v>0.91352</v>
      </c>
      <c r="K171" s="32" t="s">
        <v>54</v>
      </c>
      <c r="L171" s="32" t="s">
        <v>54</v>
      </c>
      <c r="M171" s="32" t="s">
        <v>54</v>
      </c>
      <c r="N171" s="16">
        <v>19.05</v>
      </c>
      <c r="O171" s="17"/>
      <c r="P171" s="17"/>
      <c r="Q171" s="17"/>
    </row>
    <row r="172" spans="1:17" ht="12.75" customHeight="1">
      <c r="A172" s="5">
        <v>8</v>
      </c>
      <c r="B172" s="5">
        <v>6</v>
      </c>
      <c r="C172" s="5">
        <v>23</v>
      </c>
      <c r="D172" s="5">
        <v>19</v>
      </c>
      <c r="E172" s="32">
        <f ca="1">((1/(INDEX(E0!J$12:J$57,C172,1)-INDEX(E0!J$12:J$57,D172,1))))*100000000</f>
        <v>5593.8041180119471</v>
      </c>
      <c r="F172" s="32">
        <v>30926000</v>
      </c>
      <c r="G172" s="32" t="s">
        <v>54</v>
      </c>
      <c r="H172" s="32" t="s">
        <v>54</v>
      </c>
      <c r="I172" s="32" t="s">
        <v>54</v>
      </c>
      <c r="J172" s="32">
        <v>31330000</v>
      </c>
      <c r="K172" s="32" t="s">
        <v>54</v>
      </c>
      <c r="L172" s="32" t="s">
        <v>54</v>
      </c>
      <c r="M172" s="32" t="s">
        <v>54</v>
      </c>
      <c r="N172" s="16">
        <v>9267000</v>
      </c>
      <c r="O172" s="17"/>
      <c r="P172" s="17"/>
      <c r="Q172" s="17"/>
    </row>
    <row r="173" spans="1:17" ht="12.75" customHeight="1">
      <c r="A173" s="5">
        <v>8</v>
      </c>
      <c r="B173" s="5">
        <v>6</v>
      </c>
      <c r="C173" s="5">
        <v>24</v>
      </c>
      <c r="D173" s="5">
        <v>6</v>
      </c>
      <c r="E173" s="32">
        <f ca="1">((1/(INDEX(E0!J$12:J$57,C173,1)-INDEX(E0!J$12:J$57,D173,1))))*100000000</f>
        <v>428.18904797766311</v>
      </c>
      <c r="F173" s="32">
        <v>26.029</v>
      </c>
      <c r="G173" s="32" t="s">
        <v>54</v>
      </c>
      <c r="H173" s="32" t="s">
        <v>54</v>
      </c>
      <c r="I173" s="32" t="s">
        <v>54</v>
      </c>
      <c r="J173" s="32">
        <v>25.943000000000001</v>
      </c>
      <c r="K173" s="32" t="s">
        <v>54</v>
      </c>
      <c r="L173" s="32" t="s">
        <v>54</v>
      </c>
      <c r="M173" s="32" t="s">
        <v>54</v>
      </c>
      <c r="N173" s="16">
        <v>20.46</v>
      </c>
      <c r="O173" s="17"/>
      <c r="P173" s="17"/>
      <c r="Q173" s="17"/>
    </row>
    <row r="174" spans="1:17" ht="12.75" customHeight="1">
      <c r="A174" s="5">
        <v>8</v>
      </c>
      <c r="B174" s="5">
        <v>6</v>
      </c>
      <c r="C174" s="5">
        <v>24</v>
      </c>
      <c r="D174" s="5">
        <v>8</v>
      </c>
      <c r="E174" s="32">
        <f ca="1">((1/(INDEX(E0!J$12:J$57,C174,1)-INDEX(E0!J$12:J$57,D174,1))))*100000000</f>
        <v>575.33063170336902</v>
      </c>
      <c r="F174" s="32">
        <v>8683700</v>
      </c>
      <c r="G174" s="32" t="s">
        <v>54</v>
      </c>
      <c r="H174" s="32" t="s">
        <v>54</v>
      </c>
      <c r="I174" s="32" t="s">
        <v>54</v>
      </c>
      <c r="J174" s="32">
        <v>8725900</v>
      </c>
      <c r="K174" s="32" t="s">
        <v>54</v>
      </c>
      <c r="L174" s="32" t="s">
        <v>54</v>
      </c>
      <c r="M174" s="32" t="s">
        <v>54</v>
      </c>
      <c r="N174" s="16">
        <v>9711000</v>
      </c>
      <c r="O174" s="17"/>
      <c r="P174" s="17"/>
      <c r="Q174" s="17"/>
    </row>
    <row r="175" spans="1:17" ht="12.75" customHeight="1">
      <c r="A175" s="5">
        <v>8</v>
      </c>
      <c r="B175" s="5">
        <v>6</v>
      </c>
      <c r="C175" s="5">
        <v>24</v>
      </c>
      <c r="D175" s="5">
        <v>9</v>
      </c>
      <c r="E175" s="32">
        <f ca="1">((1/(INDEX(E0!J$12:J$57,C175,1)-INDEX(E0!J$12:J$57,D175,1))))*100000000</f>
        <v>575.34661454765865</v>
      </c>
      <c r="F175" s="32">
        <v>24391000</v>
      </c>
      <c r="G175" s="32" t="s">
        <v>54</v>
      </c>
      <c r="H175" s="32" t="s">
        <v>54</v>
      </c>
      <c r="I175" s="32" t="s">
        <v>54</v>
      </c>
      <c r="J175" s="32">
        <v>24514000</v>
      </c>
      <c r="K175" s="32" t="s">
        <v>54</v>
      </c>
      <c r="L175" s="32" t="s">
        <v>54</v>
      </c>
      <c r="M175" s="32" t="s">
        <v>54</v>
      </c>
      <c r="N175" s="16">
        <v>29690000</v>
      </c>
      <c r="O175" s="17"/>
      <c r="P175" s="17"/>
      <c r="Q175" s="17"/>
    </row>
    <row r="176" spans="1:17" ht="12.75" customHeight="1">
      <c r="A176" s="5">
        <v>8</v>
      </c>
      <c r="B176" s="5">
        <v>6</v>
      </c>
      <c r="C176" s="5">
        <v>24</v>
      </c>
      <c r="D176" s="5">
        <v>10</v>
      </c>
      <c r="E176" s="32">
        <f ca="1">((1/(INDEX(E0!J$12:J$57,C176,1)-INDEX(E0!J$12:J$57,D176,1))))*100000000</f>
        <v>660.12916234955833</v>
      </c>
      <c r="F176" s="32">
        <v>1685900</v>
      </c>
      <c r="G176" s="32" t="s">
        <v>54</v>
      </c>
      <c r="H176" s="32" t="s">
        <v>54</v>
      </c>
      <c r="I176" s="32" t="s">
        <v>54</v>
      </c>
      <c r="J176" s="32">
        <v>1694300</v>
      </c>
      <c r="K176" s="32" t="s">
        <v>54</v>
      </c>
      <c r="L176" s="32" t="s">
        <v>54</v>
      </c>
      <c r="M176" s="32" t="s">
        <v>54</v>
      </c>
      <c r="N176" s="16">
        <v>1637000</v>
      </c>
      <c r="O176" s="17"/>
      <c r="P176" s="17"/>
      <c r="Q176" s="17"/>
    </row>
    <row r="177" spans="1:17" ht="12.75" customHeight="1">
      <c r="A177" s="5">
        <v>8</v>
      </c>
      <c r="B177" s="5">
        <v>6</v>
      </c>
      <c r="C177" s="5">
        <v>24</v>
      </c>
      <c r="D177" s="5">
        <v>11</v>
      </c>
      <c r="E177" s="32">
        <f ca="1">((1/(INDEX(E0!J$12:J$57,C177,1)-INDEX(E0!J$12:J$57,D177,1))))*100000000</f>
        <v>660.13250978655844</v>
      </c>
      <c r="F177" s="32">
        <v>23797000</v>
      </c>
      <c r="G177" s="32" t="s">
        <v>54</v>
      </c>
      <c r="H177" s="32" t="s">
        <v>54</v>
      </c>
      <c r="I177" s="32" t="s">
        <v>54</v>
      </c>
      <c r="J177" s="32">
        <v>23890000</v>
      </c>
      <c r="K177" s="32" t="s">
        <v>54</v>
      </c>
      <c r="L177" s="32" t="s">
        <v>54</v>
      </c>
      <c r="M177" s="32" t="s">
        <v>54</v>
      </c>
      <c r="N177" s="16">
        <v>22990000</v>
      </c>
      <c r="O177" s="17"/>
      <c r="P177" s="17"/>
      <c r="Q177" s="17"/>
    </row>
    <row r="178" spans="1:17" ht="12.75" customHeight="1">
      <c r="A178" s="5">
        <v>8</v>
      </c>
      <c r="B178" s="5">
        <v>6</v>
      </c>
      <c r="C178" s="5">
        <v>24</v>
      </c>
      <c r="D178" s="5">
        <v>12</v>
      </c>
      <c r="E178" s="32">
        <f ca="1">((1/(INDEX(E0!J$12:J$57,C178,1)-INDEX(E0!J$12:J$57,D178,1))))*100000000</f>
        <v>660.18368197811435</v>
      </c>
      <c r="F178" s="32">
        <v>31780000</v>
      </c>
      <c r="G178" s="32" t="s">
        <v>54</v>
      </c>
      <c r="H178" s="32" t="s">
        <v>54</v>
      </c>
      <c r="I178" s="32" t="s">
        <v>54</v>
      </c>
      <c r="J178" s="32">
        <v>31901000</v>
      </c>
      <c r="K178" s="32" t="s">
        <v>54</v>
      </c>
      <c r="L178" s="32" t="s">
        <v>54</v>
      </c>
      <c r="M178" s="32" t="s">
        <v>54</v>
      </c>
      <c r="N178" s="16">
        <v>30290000</v>
      </c>
      <c r="O178" s="17"/>
      <c r="P178" s="17"/>
      <c r="Q178" s="17"/>
    </row>
    <row r="179" spans="1:17" ht="12.75" customHeight="1">
      <c r="A179" s="5">
        <v>8</v>
      </c>
      <c r="B179" s="5">
        <v>6</v>
      </c>
      <c r="C179" s="5">
        <v>24</v>
      </c>
      <c r="D179" s="5">
        <v>13</v>
      </c>
      <c r="E179" s="32">
        <f ca="1">((1/(INDEX(E0!J$12:J$57,C179,1)-INDEX(E0!J$12:J$57,D179,1))))*100000000</f>
        <v>936.2196446294015</v>
      </c>
      <c r="F179" s="32">
        <v>121360</v>
      </c>
      <c r="G179" s="32" t="s">
        <v>54</v>
      </c>
      <c r="H179" s="32" t="s">
        <v>54</v>
      </c>
      <c r="I179" s="32" t="s">
        <v>54</v>
      </c>
      <c r="J179" s="32">
        <v>122260</v>
      </c>
      <c r="K179" s="32" t="s">
        <v>54</v>
      </c>
      <c r="L179" s="32" t="s">
        <v>54</v>
      </c>
      <c r="M179" s="32" t="s">
        <v>54</v>
      </c>
      <c r="N179" s="16">
        <v>92980</v>
      </c>
      <c r="O179" s="17"/>
      <c r="P179" s="17"/>
      <c r="Q179" s="17"/>
    </row>
    <row r="180" spans="1:17" ht="12.75" customHeight="1">
      <c r="A180" s="5">
        <v>8</v>
      </c>
      <c r="B180" s="5">
        <v>6</v>
      </c>
      <c r="C180" s="5">
        <v>24</v>
      </c>
      <c r="D180" s="5">
        <v>14</v>
      </c>
      <c r="E180" s="32">
        <f ca="1">((1/(INDEX(E0!J$12:J$57,C180,1)-INDEX(E0!J$12:J$57,D180,1))))*100000000</f>
        <v>1033.283933799536</v>
      </c>
      <c r="F180" s="32">
        <v>547.92999999999995</v>
      </c>
      <c r="G180" s="32" t="s">
        <v>54</v>
      </c>
      <c r="H180" s="32" t="s">
        <v>54</v>
      </c>
      <c r="I180" s="32" t="s">
        <v>54</v>
      </c>
      <c r="J180" s="32">
        <v>571.58000000000004</v>
      </c>
      <c r="K180" s="32" t="s">
        <v>54</v>
      </c>
      <c r="L180" s="32" t="s">
        <v>54</v>
      </c>
      <c r="M180" s="32" t="s">
        <v>54</v>
      </c>
      <c r="N180" s="16">
        <v>2057</v>
      </c>
      <c r="O180" s="17"/>
      <c r="P180" s="17"/>
      <c r="Q180" s="17"/>
    </row>
    <row r="181" spans="1:17" ht="12.75" customHeight="1">
      <c r="A181" s="5">
        <v>8</v>
      </c>
      <c r="B181" s="5">
        <v>6</v>
      </c>
      <c r="C181" s="5">
        <v>24</v>
      </c>
      <c r="D181" s="5">
        <v>15</v>
      </c>
      <c r="E181" s="32">
        <f ca="1">((1/(INDEX(E0!J$12:J$57,C181,1)-INDEX(E0!J$12:J$57,D181,1))))*100000000</f>
        <v>1198.9732777716354</v>
      </c>
      <c r="F181" s="32">
        <v>53331</v>
      </c>
      <c r="G181" s="32" t="s">
        <v>54</v>
      </c>
      <c r="H181" s="32" t="s">
        <v>54</v>
      </c>
      <c r="I181" s="32" t="s">
        <v>54</v>
      </c>
      <c r="J181" s="32">
        <v>53585</v>
      </c>
      <c r="K181" s="32" t="s">
        <v>54</v>
      </c>
      <c r="L181" s="32" t="s">
        <v>54</v>
      </c>
      <c r="M181" s="32" t="s">
        <v>54</v>
      </c>
      <c r="N181" s="16">
        <v>29970</v>
      </c>
      <c r="O181" s="17"/>
      <c r="P181" s="17"/>
      <c r="Q181" s="17"/>
    </row>
    <row r="182" spans="1:17" ht="12.75" customHeight="1">
      <c r="A182" s="5">
        <v>8</v>
      </c>
      <c r="B182" s="5">
        <v>6</v>
      </c>
      <c r="C182" s="5">
        <v>24</v>
      </c>
      <c r="D182" s="5">
        <v>16</v>
      </c>
      <c r="E182" s="32">
        <f ca="1">((1/(INDEX(E0!J$12:J$57,C182,1)-INDEX(E0!J$12:J$57,D182,1))))*100000000</f>
        <v>3758.2997607144503</v>
      </c>
      <c r="F182" s="32">
        <v>54437000</v>
      </c>
      <c r="G182" s="32" t="s">
        <v>54</v>
      </c>
      <c r="H182" s="32" t="s">
        <v>54</v>
      </c>
      <c r="I182" s="32" t="s">
        <v>54</v>
      </c>
      <c r="J182" s="32">
        <v>55224000</v>
      </c>
      <c r="K182" s="32" t="s">
        <v>54</v>
      </c>
      <c r="L182" s="32" t="s">
        <v>54</v>
      </c>
      <c r="M182" s="32" t="s">
        <v>54</v>
      </c>
      <c r="N182" s="16">
        <v>34090000</v>
      </c>
      <c r="O182" s="17"/>
      <c r="P182" s="17"/>
      <c r="Q182" s="17"/>
    </row>
    <row r="183" spans="1:17" ht="12.75" customHeight="1">
      <c r="A183" s="5">
        <v>8</v>
      </c>
      <c r="B183" s="5">
        <v>6</v>
      </c>
      <c r="C183" s="5">
        <v>24</v>
      </c>
      <c r="D183" s="5">
        <v>17</v>
      </c>
      <c r="E183" s="32">
        <f ca="1">((1/(INDEX(E0!J$12:J$57,C183,1)-INDEX(E0!J$12:J$57,D183,1))))*100000000</f>
        <v>3775.0976662189914</v>
      </c>
      <c r="F183" s="32">
        <v>38465000</v>
      </c>
      <c r="G183" s="32" t="s">
        <v>54</v>
      </c>
      <c r="H183" s="32" t="s">
        <v>54</v>
      </c>
      <c r="I183" s="32" t="s">
        <v>54</v>
      </c>
      <c r="J183" s="32">
        <v>39014000</v>
      </c>
      <c r="K183" s="32" t="s">
        <v>54</v>
      </c>
      <c r="L183" s="32" t="s">
        <v>54</v>
      </c>
      <c r="M183" s="32" t="s">
        <v>54</v>
      </c>
      <c r="N183" s="16">
        <v>24480000</v>
      </c>
      <c r="O183" s="17"/>
      <c r="P183" s="17"/>
      <c r="Q183" s="17"/>
    </row>
    <row r="184" spans="1:17" ht="12.75" customHeight="1">
      <c r="A184" s="5">
        <v>8</v>
      </c>
      <c r="B184" s="5">
        <v>6</v>
      </c>
      <c r="C184" s="5">
        <v>24</v>
      </c>
      <c r="D184" s="5">
        <v>18</v>
      </c>
      <c r="E184" s="32">
        <f ca="1">((1/(INDEX(E0!J$12:J$57,C184,1)-INDEX(E0!J$12:J$57,D184,1))))*100000000</f>
        <v>3812.0672440301501</v>
      </c>
      <c r="F184" s="32">
        <v>2367700</v>
      </c>
      <c r="G184" s="32" t="s">
        <v>54</v>
      </c>
      <c r="H184" s="32" t="s">
        <v>54</v>
      </c>
      <c r="I184" s="32" t="s">
        <v>54</v>
      </c>
      <c r="J184" s="32">
        <v>2401000</v>
      </c>
      <c r="K184" s="32" t="s">
        <v>54</v>
      </c>
      <c r="L184" s="32" t="s">
        <v>54</v>
      </c>
      <c r="M184" s="32" t="s">
        <v>54</v>
      </c>
      <c r="N184" s="16">
        <v>1527000</v>
      </c>
      <c r="O184" s="17"/>
      <c r="P184" s="17"/>
      <c r="Q184" s="17"/>
    </row>
    <row r="185" spans="1:17" ht="12.75" customHeight="1">
      <c r="A185" s="5">
        <v>8</v>
      </c>
      <c r="B185" s="5">
        <v>6</v>
      </c>
      <c r="C185" s="5">
        <v>24</v>
      </c>
      <c r="D185" s="5">
        <v>19</v>
      </c>
      <c r="E185" s="32">
        <f ca="1">((1/(INDEX(E0!J$12:J$57,C185,1)-INDEX(E0!J$12:J$57,D185,1))))*100000000</f>
        <v>4811.125228149549</v>
      </c>
      <c r="F185" s="32">
        <v>202830</v>
      </c>
      <c r="G185" s="32" t="s">
        <v>54</v>
      </c>
      <c r="H185" s="32" t="s">
        <v>54</v>
      </c>
      <c r="I185" s="32" t="s">
        <v>54</v>
      </c>
      <c r="J185" s="32">
        <v>204260</v>
      </c>
      <c r="K185" s="32" t="s">
        <v>54</v>
      </c>
      <c r="L185" s="32" t="s">
        <v>54</v>
      </c>
      <c r="M185" s="32" t="s">
        <v>54</v>
      </c>
      <c r="N185" s="16">
        <v>41410</v>
      </c>
      <c r="O185" s="17"/>
      <c r="P185" s="17"/>
      <c r="Q185" s="17"/>
    </row>
    <row r="186" spans="1:17" ht="12.75" customHeight="1">
      <c r="A186" s="5">
        <v>8</v>
      </c>
      <c r="B186" s="5">
        <v>6</v>
      </c>
      <c r="C186" s="5">
        <v>25</v>
      </c>
      <c r="D186" s="5">
        <v>6</v>
      </c>
      <c r="E186" s="32">
        <f ca="1">((1/(INDEX(E0!J$12:J$57,C186,1)-INDEX(E0!J$12:J$57,D186,1))))*100000000</f>
        <v>427.9391641096459</v>
      </c>
      <c r="F186" s="32">
        <v>200.52</v>
      </c>
      <c r="G186" s="32" t="s">
        <v>54</v>
      </c>
      <c r="H186" s="32" t="s">
        <v>54</v>
      </c>
      <c r="I186" s="32" t="s">
        <v>54</v>
      </c>
      <c r="J186" s="32">
        <v>199.69</v>
      </c>
      <c r="K186" s="32" t="s">
        <v>54</v>
      </c>
      <c r="L186" s="32" t="s">
        <v>54</v>
      </c>
      <c r="M186" s="32" t="s">
        <v>54</v>
      </c>
      <c r="N186" s="16">
        <v>157.80000000000001</v>
      </c>
      <c r="O186" s="17"/>
      <c r="P186" s="17"/>
      <c r="Q186" s="17"/>
    </row>
    <row r="187" spans="1:17" ht="12.75" customHeight="1">
      <c r="A187" s="5">
        <v>8</v>
      </c>
      <c r="B187" s="5">
        <v>6</v>
      </c>
      <c r="C187" s="5">
        <v>25</v>
      </c>
      <c r="D187" s="5">
        <v>7</v>
      </c>
      <c r="E187" s="32">
        <f ca="1">((1/(INDEX(E0!J$12:J$57,C187,1)-INDEX(E0!J$12:J$57,D187,1))))*100000000</f>
        <v>574.78640141745552</v>
      </c>
      <c r="F187" s="32">
        <v>5601700</v>
      </c>
      <c r="G187" s="32" t="s">
        <v>54</v>
      </c>
      <c r="H187" s="32" t="s">
        <v>54</v>
      </c>
      <c r="I187" s="32" t="s">
        <v>54</v>
      </c>
      <c r="J187" s="32">
        <v>5628800</v>
      </c>
      <c r="K187" s="32" t="s">
        <v>54</v>
      </c>
      <c r="L187" s="32" t="s">
        <v>54</v>
      </c>
      <c r="M187" s="32" t="s">
        <v>54</v>
      </c>
      <c r="N187" s="16">
        <v>6011000</v>
      </c>
      <c r="O187" s="17"/>
      <c r="P187" s="17"/>
      <c r="Q187" s="17"/>
    </row>
    <row r="188" spans="1:17" ht="12.75" customHeight="1">
      <c r="A188" s="5">
        <v>8</v>
      </c>
      <c r="B188" s="5">
        <v>6</v>
      </c>
      <c r="C188" s="5">
        <v>25</v>
      </c>
      <c r="D188" s="5">
        <v>8</v>
      </c>
      <c r="E188" s="32">
        <f ca="1">((1/(INDEX(E0!J$12:J$57,C188,1)-INDEX(E0!J$12:J$57,D188,1))))*100000000</f>
        <v>574.87959174371326</v>
      </c>
      <c r="F188" s="32">
        <v>22656000</v>
      </c>
      <c r="G188" s="32" t="s">
        <v>54</v>
      </c>
      <c r="H188" s="32" t="s">
        <v>54</v>
      </c>
      <c r="I188" s="32" t="s">
        <v>54</v>
      </c>
      <c r="J188" s="32">
        <v>22769000</v>
      </c>
      <c r="K188" s="32" t="s">
        <v>54</v>
      </c>
      <c r="L188" s="32" t="s">
        <v>54</v>
      </c>
      <c r="M188" s="32" t="s">
        <v>54</v>
      </c>
      <c r="N188" s="16">
        <v>27530000</v>
      </c>
      <c r="O188" s="17"/>
      <c r="P188" s="17"/>
      <c r="Q188" s="17"/>
    </row>
    <row r="189" spans="1:17" ht="12.75" customHeight="1">
      <c r="A189" s="5">
        <v>8</v>
      </c>
      <c r="B189" s="5">
        <v>6</v>
      </c>
      <c r="C189" s="5">
        <v>25</v>
      </c>
      <c r="D189" s="5">
        <v>9</v>
      </c>
      <c r="E189" s="32">
        <f ca="1">((1/(INDEX(E0!J$12:J$57,C189,1)-INDEX(E0!J$12:J$57,D189,1))))*100000000</f>
        <v>574.89554953744846</v>
      </c>
      <c r="F189" s="32">
        <v>4660500</v>
      </c>
      <c r="G189" s="32" t="s">
        <v>54</v>
      </c>
      <c r="H189" s="32" t="s">
        <v>54</v>
      </c>
      <c r="I189" s="32" t="s">
        <v>54</v>
      </c>
      <c r="J189" s="32">
        <v>4685100</v>
      </c>
      <c r="K189" s="32" t="s">
        <v>54</v>
      </c>
      <c r="L189" s="32" t="s">
        <v>54</v>
      </c>
      <c r="M189" s="32" t="s">
        <v>54</v>
      </c>
      <c r="N189" s="16">
        <v>5680000</v>
      </c>
      <c r="O189" s="17"/>
      <c r="P189" s="17"/>
      <c r="Q189" s="17"/>
    </row>
    <row r="190" spans="1:17" ht="12.75" customHeight="1">
      <c r="A190" s="5">
        <v>8</v>
      </c>
      <c r="B190" s="5">
        <v>6</v>
      </c>
      <c r="C190" s="5">
        <v>25</v>
      </c>
      <c r="D190" s="5">
        <v>10</v>
      </c>
      <c r="E190" s="32">
        <f ca="1">((1/(INDEX(E0!J$12:J$57,C190,1)-INDEX(E0!J$12:J$57,D190,1))))*100000000</f>
        <v>659.53543414092485</v>
      </c>
      <c r="F190" s="32">
        <v>14584000</v>
      </c>
      <c r="G190" s="32" t="s">
        <v>54</v>
      </c>
      <c r="H190" s="32" t="s">
        <v>54</v>
      </c>
      <c r="I190" s="32" t="s">
        <v>54</v>
      </c>
      <c r="J190" s="32">
        <v>14646000</v>
      </c>
      <c r="K190" s="32" t="s">
        <v>54</v>
      </c>
      <c r="L190" s="32" t="s">
        <v>54</v>
      </c>
      <c r="M190" s="32" t="s">
        <v>54</v>
      </c>
      <c r="N190" s="16">
        <v>14160000</v>
      </c>
      <c r="O190" s="17"/>
      <c r="P190" s="17"/>
      <c r="Q190" s="17"/>
    </row>
    <row r="191" spans="1:17" ht="12.75" customHeight="1">
      <c r="A191" s="5">
        <v>8</v>
      </c>
      <c r="B191" s="5">
        <v>6</v>
      </c>
      <c r="C191" s="5">
        <v>25</v>
      </c>
      <c r="D191" s="5">
        <v>11</v>
      </c>
      <c r="E191" s="32">
        <f ca="1">((1/(INDEX(E0!J$12:J$57,C191,1)-INDEX(E0!J$12:J$57,D191,1))))*100000000</f>
        <v>659.53877555916631</v>
      </c>
      <c r="F191" s="32">
        <v>43078000</v>
      </c>
      <c r="G191" s="32" t="s">
        <v>54</v>
      </c>
      <c r="H191" s="32" t="s">
        <v>54</v>
      </c>
      <c r="I191" s="32" t="s">
        <v>54</v>
      </c>
      <c r="J191" s="32">
        <v>43240000</v>
      </c>
      <c r="K191" s="32" t="s">
        <v>54</v>
      </c>
      <c r="L191" s="32" t="s">
        <v>54</v>
      </c>
      <c r="M191" s="32" t="s">
        <v>54</v>
      </c>
      <c r="N191" s="16">
        <v>41090000</v>
      </c>
      <c r="O191" s="17"/>
      <c r="P191" s="17"/>
      <c r="Q191" s="17"/>
    </row>
    <row r="192" spans="1:17" ht="12.75" customHeight="1">
      <c r="A192" s="5">
        <v>8</v>
      </c>
      <c r="B192" s="5">
        <v>6</v>
      </c>
      <c r="C192" s="5">
        <v>25</v>
      </c>
      <c r="D192" s="5">
        <v>13</v>
      </c>
      <c r="E192" s="32">
        <f ca="1">((1/(INDEX(E0!J$12:J$57,C192,1)-INDEX(E0!J$12:J$57,D192,1))))*100000000</f>
        <v>935.02587092597309</v>
      </c>
      <c r="F192" s="32">
        <v>4490.7</v>
      </c>
      <c r="G192" s="32" t="s">
        <v>54</v>
      </c>
      <c r="H192" s="32" t="s">
        <v>54</v>
      </c>
      <c r="I192" s="32" t="s">
        <v>54</v>
      </c>
      <c r="J192" s="32">
        <v>4358.1000000000004</v>
      </c>
      <c r="K192" s="32" t="s">
        <v>54</v>
      </c>
      <c r="L192" s="32" t="s">
        <v>54</v>
      </c>
      <c r="M192" s="32" t="s">
        <v>54</v>
      </c>
      <c r="N192" s="16">
        <v>1149</v>
      </c>
      <c r="O192" s="17"/>
      <c r="P192" s="17"/>
      <c r="Q192" s="17"/>
    </row>
    <row r="193" spans="1:17" ht="12.75" customHeight="1">
      <c r="A193" s="5">
        <v>8</v>
      </c>
      <c r="B193" s="5">
        <v>6</v>
      </c>
      <c r="C193" s="5">
        <v>25</v>
      </c>
      <c r="D193" s="5">
        <v>14</v>
      </c>
      <c r="E193" s="32">
        <f ca="1">((1/(INDEX(E0!J$12:J$57,C193,1)-INDEX(E0!J$12:J$57,D193,1))))*100000000</f>
        <v>1031.8299872105515</v>
      </c>
      <c r="F193" s="32">
        <v>1190.5</v>
      </c>
      <c r="G193" s="32" t="s">
        <v>54</v>
      </c>
      <c r="H193" s="32" t="s">
        <v>54</v>
      </c>
      <c r="I193" s="32" t="s">
        <v>54</v>
      </c>
      <c r="J193" s="32">
        <v>1227.4000000000001</v>
      </c>
      <c r="K193" s="32" t="s">
        <v>54</v>
      </c>
      <c r="L193" s="32" t="s">
        <v>54</v>
      </c>
      <c r="M193" s="32" t="s">
        <v>54</v>
      </c>
      <c r="N193" s="16">
        <v>3430</v>
      </c>
      <c r="O193" s="17"/>
      <c r="P193" s="17"/>
      <c r="Q193" s="17"/>
    </row>
    <row r="194" spans="1:17" ht="12.75" customHeight="1">
      <c r="A194" s="5">
        <v>8</v>
      </c>
      <c r="B194" s="5">
        <v>6</v>
      </c>
      <c r="C194" s="5">
        <v>25</v>
      </c>
      <c r="D194" s="5">
        <v>15</v>
      </c>
      <c r="E194" s="32">
        <f ca="1">((1/(INDEX(E0!J$12:J$57,C194,1)-INDEX(E0!J$12:J$57,D194,1))))*100000000</f>
        <v>1197.0161006666351</v>
      </c>
      <c r="F194" s="32">
        <v>8715.2000000000007</v>
      </c>
      <c r="G194" s="32" t="s">
        <v>54</v>
      </c>
      <c r="H194" s="32" t="s">
        <v>54</v>
      </c>
      <c r="I194" s="32" t="s">
        <v>54</v>
      </c>
      <c r="J194" s="32">
        <v>8644.2999999999993</v>
      </c>
      <c r="K194" s="32" t="s">
        <v>54</v>
      </c>
      <c r="L194" s="32" t="s">
        <v>54</v>
      </c>
      <c r="M194" s="32" t="s">
        <v>54</v>
      </c>
      <c r="N194" s="16">
        <v>4147</v>
      </c>
      <c r="O194" s="17"/>
      <c r="P194" s="17"/>
      <c r="Q194" s="17"/>
    </row>
    <row r="195" spans="1:17" ht="12.75" customHeight="1">
      <c r="A195" s="5">
        <v>8</v>
      </c>
      <c r="B195" s="5">
        <v>6</v>
      </c>
      <c r="C195" s="5">
        <v>25</v>
      </c>
      <c r="D195" s="5">
        <v>17</v>
      </c>
      <c r="E195" s="32">
        <f ca="1">((1/(INDEX(E0!J$12:J$57,C195,1)-INDEX(E0!J$12:J$57,D195,1))))*100000000</f>
        <v>3755.7625427796274</v>
      </c>
      <c r="F195" s="32">
        <v>73600000</v>
      </c>
      <c r="G195" s="32" t="s">
        <v>54</v>
      </c>
      <c r="H195" s="32" t="s">
        <v>54</v>
      </c>
      <c r="I195" s="32" t="s">
        <v>54</v>
      </c>
      <c r="J195" s="32">
        <v>74661000</v>
      </c>
      <c r="K195" s="32" t="s">
        <v>54</v>
      </c>
      <c r="L195" s="32" t="s">
        <v>54</v>
      </c>
      <c r="M195" s="32" t="s">
        <v>54</v>
      </c>
      <c r="N195" s="16">
        <v>46130000</v>
      </c>
      <c r="O195" s="17"/>
      <c r="P195" s="17"/>
      <c r="Q195" s="17"/>
    </row>
    <row r="196" spans="1:17" ht="12.75" customHeight="1">
      <c r="A196" s="5">
        <v>8</v>
      </c>
      <c r="B196" s="5">
        <v>6</v>
      </c>
      <c r="C196" s="5">
        <v>25</v>
      </c>
      <c r="D196" s="5">
        <v>18</v>
      </c>
      <c r="E196" s="32">
        <f ca="1">((1/(INDEX(E0!J$12:J$57,C196,1)-INDEX(E0!J$12:J$57,D196,1))))*100000000</f>
        <v>3792.3525569276185</v>
      </c>
      <c r="F196" s="32">
        <v>22217000</v>
      </c>
      <c r="G196" s="32" t="s">
        <v>54</v>
      </c>
      <c r="H196" s="32" t="s">
        <v>54</v>
      </c>
      <c r="I196" s="32" t="s">
        <v>54</v>
      </c>
      <c r="J196" s="32">
        <v>22531000</v>
      </c>
      <c r="K196" s="32" t="s">
        <v>54</v>
      </c>
      <c r="L196" s="32" t="s">
        <v>54</v>
      </c>
      <c r="M196" s="32" t="s">
        <v>54</v>
      </c>
      <c r="N196" s="16">
        <v>14230000</v>
      </c>
      <c r="O196" s="17"/>
      <c r="P196" s="17"/>
      <c r="Q196" s="17"/>
    </row>
    <row r="197" spans="1:17" ht="12.75" customHeight="1">
      <c r="A197" s="5">
        <v>8</v>
      </c>
      <c r="B197" s="5">
        <v>6</v>
      </c>
      <c r="C197" s="5">
        <v>25</v>
      </c>
      <c r="D197" s="5">
        <v>19</v>
      </c>
      <c r="E197" s="32">
        <f ca="1">((1/(INDEX(E0!J$12:J$57,C197,1)-INDEX(E0!J$12:J$57,D197,1))))*100000000</f>
        <v>4779.7653857096375</v>
      </c>
      <c r="F197" s="32">
        <v>12001</v>
      </c>
      <c r="G197" s="32" t="s">
        <v>54</v>
      </c>
      <c r="H197" s="32" t="s">
        <v>54</v>
      </c>
      <c r="I197" s="32" t="s">
        <v>54</v>
      </c>
      <c r="J197" s="32">
        <v>11772</v>
      </c>
      <c r="K197" s="32" t="s">
        <v>54</v>
      </c>
      <c r="L197" s="32" t="s">
        <v>54</v>
      </c>
      <c r="M197" s="32" t="s">
        <v>54</v>
      </c>
      <c r="N197" s="16">
        <v>1435</v>
      </c>
      <c r="O197" s="17"/>
      <c r="P197" s="17"/>
      <c r="Q197" s="17"/>
    </row>
    <row r="198" spans="1:17" ht="12.75" customHeight="1">
      <c r="A198" s="5">
        <v>8</v>
      </c>
      <c r="B198" s="5">
        <v>6</v>
      </c>
      <c r="C198" s="5">
        <v>26</v>
      </c>
      <c r="D198" s="5">
        <v>6</v>
      </c>
      <c r="E198" s="32">
        <f ca="1">((1/(INDEX(E0!J$12:J$57,C198,1)-INDEX(E0!J$12:J$57,D198,1))))*100000000</f>
        <v>427.53626919990921</v>
      </c>
      <c r="F198" s="32">
        <v>655.86</v>
      </c>
      <c r="G198" s="32" t="s">
        <v>54</v>
      </c>
      <c r="H198" s="32" t="s">
        <v>54</v>
      </c>
      <c r="I198" s="32" t="s">
        <v>54</v>
      </c>
      <c r="J198" s="32">
        <v>652.73</v>
      </c>
      <c r="K198" s="32" t="s">
        <v>54</v>
      </c>
      <c r="L198" s="32" t="s">
        <v>54</v>
      </c>
      <c r="M198" s="32" t="s">
        <v>54</v>
      </c>
      <c r="N198" s="16">
        <v>504.6</v>
      </c>
      <c r="O198" s="17"/>
      <c r="P198" s="17"/>
      <c r="Q198" s="17"/>
    </row>
    <row r="199" spans="1:17" ht="12.75" customHeight="1">
      <c r="A199" s="5">
        <v>8</v>
      </c>
      <c r="B199" s="5">
        <v>6</v>
      </c>
      <c r="C199" s="5">
        <v>26</v>
      </c>
      <c r="D199" s="5">
        <v>7</v>
      </c>
      <c r="E199" s="32">
        <f ca="1">((1/(INDEX(E0!J$12:J$57,C199,1)-INDEX(E0!J$12:J$57,D199,1))))*100000000</f>
        <v>574.05979304431776</v>
      </c>
      <c r="F199" s="32">
        <v>29227000</v>
      </c>
      <c r="G199" s="32" t="s">
        <v>54</v>
      </c>
      <c r="H199" s="32" t="s">
        <v>54</v>
      </c>
      <c r="I199" s="32" t="s">
        <v>54</v>
      </c>
      <c r="J199" s="32">
        <v>29374000</v>
      </c>
      <c r="K199" s="32" t="s">
        <v>54</v>
      </c>
      <c r="L199" s="32" t="s">
        <v>54</v>
      </c>
      <c r="M199" s="32" t="s">
        <v>54</v>
      </c>
      <c r="N199" s="16">
        <v>34840000</v>
      </c>
      <c r="O199" s="17"/>
      <c r="P199" s="17"/>
      <c r="Q199" s="17"/>
    </row>
    <row r="200" spans="1:17" ht="12.75" customHeight="1">
      <c r="A200" s="5">
        <v>8</v>
      </c>
      <c r="B200" s="5">
        <v>6</v>
      </c>
      <c r="C200" s="5">
        <v>26</v>
      </c>
      <c r="D200" s="5">
        <v>8</v>
      </c>
      <c r="E200" s="32">
        <f ca="1">((1/(INDEX(E0!J$12:J$57,C200,1)-INDEX(E0!J$12:J$57,D200,1))))*100000000</f>
        <v>574.15274788989143</v>
      </c>
      <c r="F200" s="32">
        <v>3380100</v>
      </c>
      <c r="G200" s="32" t="s">
        <v>54</v>
      </c>
      <c r="H200" s="32" t="s">
        <v>54</v>
      </c>
      <c r="I200" s="32" t="s">
        <v>54</v>
      </c>
      <c r="J200" s="32">
        <v>3398400</v>
      </c>
      <c r="K200" s="32" t="s">
        <v>54</v>
      </c>
      <c r="L200" s="32" t="s">
        <v>54</v>
      </c>
      <c r="M200" s="32" t="s">
        <v>54</v>
      </c>
      <c r="N200" s="16">
        <v>4097000</v>
      </c>
      <c r="O200" s="17"/>
      <c r="P200" s="17"/>
      <c r="Q200" s="17"/>
    </row>
    <row r="201" spans="1:17" ht="12.75" customHeight="1">
      <c r="A201" s="5">
        <v>8</v>
      </c>
      <c r="B201" s="5">
        <v>6</v>
      </c>
      <c r="C201" s="5">
        <v>26</v>
      </c>
      <c r="D201" s="5">
        <v>10</v>
      </c>
      <c r="E201" s="32">
        <f ca="1">((1/(INDEX(E0!J$12:J$57,C201,1)-INDEX(E0!J$12:J$57,D201,1))))*100000000</f>
        <v>658.57893902942862</v>
      </c>
      <c r="F201" s="32">
        <v>58127000</v>
      </c>
      <c r="G201" s="32" t="s">
        <v>54</v>
      </c>
      <c r="H201" s="32" t="s">
        <v>54</v>
      </c>
      <c r="I201" s="32" t="s">
        <v>54</v>
      </c>
      <c r="J201" s="32">
        <v>58350000</v>
      </c>
      <c r="K201" s="32" t="s">
        <v>54</v>
      </c>
      <c r="L201" s="32" t="s">
        <v>54</v>
      </c>
      <c r="M201" s="32" t="s">
        <v>54</v>
      </c>
      <c r="N201" s="16">
        <v>55670000</v>
      </c>
      <c r="O201" s="17"/>
      <c r="P201" s="17"/>
      <c r="Q201" s="17"/>
    </row>
    <row r="202" spans="1:17" ht="12.75" customHeight="1">
      <c r="A202" s="5">
        <v>8</v>
      </c>
      <c r="B202" s="5">
        <v>6</v>
      </c>
      <c r="C202" s="5">
        <v>26</v>
      </c>
      <c r="D202" s="5">
        <v>13</v>
      </c>
      <c r="E202" s="32">
        <f ca="1">((1/(INDEX(E0!J$12:J$57,C202,1)-INDEX(E0!J$12:J$57,D202,1))))*100000000</f>
        <v>933.10459059507264</v>
      </c>
      <c r="F202" s="32">
        <v>280.7</v>
      </c>
      <c r="G202" s="32" t="s">
        <v>54</v>
      </c>
      <c r="H202" s="32" t="s">
        <v>54</v>
      </c>
      <c r="I202" s="32" t="s">
        <v>54</v>
      </c>
      <c r="J202" s="32">
        <v>280.23</v>
      </c>
      <c r="K202" s="32" t="s">
        <v>54</v>
      </c>
      <c r="L202" s="32" t="s">
        <v>54</v>
      </c>
      <c r="M202" s="32" t="s">
        <v>54</v>
      </c>
      <c r="N202" s="16">
        <v>247.4</v>
      </c>
      <c r="O202" s="17"/>
      <c r="P202" s="17"/>
      <c r="Q202" s="17"/>
    </row>
    <row r="203" spans="1:17" ht="12.75" customHeight="1">
      <c r="A203" s="5">
        <v>8</v>
      </c>
      <c r="B203" s="5">
        <v>6</v>
      </c>
      <c r="C203" s="5">
        <v>26</v>
      </c>
      <c r="D203" s="5">
        <v>18</v>
      </c>
      <c r="E203" s="32">
        <f ca="1">((1/(INDEX(E0!J$12:J$57,C203,1)-INDEX(E0!J$12:J$57,D203,1))))*100000000</f>
        <v>3760.9444036581599</v>
      </c>
      <c r="F203" s="32">
        <v>96090000</v>
      </c>
      <c r="G203" s="32" t="s">
        <v>54</v>
      </c>
      <c r="H203" s="32" t="s">
        <v>54</v>
      </c>
      <c r="I203" s="32" t="s">
        <v>54</v>
      </c>
      <c r="J203" s="32">
        <v>97466000</v>
      </c>
      <c r="K203" s="32" t="s">
        <v>54</v>
      </c>
      <c r="L203" s="32" t="s">
        <v>54</v>
      </c>
      <c r="M203" s="32" t="s">
        <v>54</v>
      </c>
      <c r="N203" s="16">
        <v>60580000</v>
      </c>
      <c r="O203" s="17"/>
      <c r="P203" s="17"/>
      <c r="Q203" s="17"/>
    </row>
    <row r="204" spans="1:17" ht="12.75" customHeight="1">
      <c r="A204" s="5">
        <v>8</v>
      </c>
      <c r="B204" s="5">
        <v>6</v>
      </c>
      <c r="C204" s="5">
        <v>27</v>
      </c>
      <c r="D204" s="5">
        <v>6</v>
      </c>
      <c r="E204" s="32">
        <f ca="1">((1/(INDEX(E0!J$12:J$57,C204,1)-INDEX(E0!J$12:J$57,D204,1))))*100000000</f>
        <v>421.52496833633751</v>
      </c>
      <c r="F204" s="32">
        <v>2220.1</v>
      </c>
      <c r="G204" s="32" t="s">
        <v>54</v>
      </c>
      <c r="H204" s="32" t="s">
        <v>54</v>
      </c>
      <c r="I204" s="32" t="s">
        <v>54</v>
      </c>
      <c r="J204" s="32">
        <v>2209.9</v>
      </c>
      <c r="K204" s="32" t="s">
        <v>54</v>
      </c>
      <c r="L204" s="32" t="s">
        <v>54</v>
      </c>
      <c r="M204" s="32" t="s">
        <v>54</v>
      </c>
      <c r="N204" s="16">
        <v>1780</v>
      </c>
      <c r="O204" s="17"/>
      <c r="P204" s="17"/>
      <c r="Q204" s="17"/>
    </row>
    <row r="205" spans="1:17" ht="12.75" customHeight="1">
      <c r="A205" s="5">
        <v>8</v>
      </c>
      <c r="B205" s="5">
        <v>6</v>
      </c>
      <c r="C205" s="5">
        <v>27</v>
      </c>
      <c r="D205" s="5">
        <v>8</v>
      </c>
      <c r="E205" s="32">
        <f ca="1">((1/(INDEX(E0!J$12:J$57,C205,1)-INDEX(E0!J$12:J$57,D205,1))))*100000000</f>
        <v>563.36356875621698</v>
      </c>
      <c r="F205" s="32">
        <v>256960</v>
      </c>
      <c r="G205" s="32" t="s">
        <v>54</v>
      </c>
      <c r="H205" s="32" t="s">
        <v>54</v>
      </c>
      <c r="I205" s="32" t="s">
        <v>54</v>
      </c>
      <c r="J205" s="32">
        <v>255370</v>
      </c>
      <c r="K205" s="32" t="s">
        <v>54</v>
      </c>
      <c r="L205" s="32" t="s">
        <v>54</v>
      </c>
      <c r="M205" s="32" t="s">
        <v>54</v>
      </c>
      <c r="N205" s="16">
        <v>56610</v>
      </c>
      <c r="O205" s="17"/>
      <c r="P205" s="17"/>
      <c r="Q205" s="17"/>
    </row>
    <row r="206" spans="1:17" ht="12.75" customHeight="1">
      <c r="A206" s="5">
        <v>8</v>
      </c>
      <c r="B206" s="5">
        <v>6</v>
      </c>
      <c r="C206" s="5">
        <v>27</v>
      </c>
      <c r="D206" s="5">
        <v>9</v>
      </c>
      <c r="E206" s="32">
        <f ca="1">((1/(INDEX(E0!J$12:J$57,C206,1)-INDEX(E0!J$12:J$57,D206,1))))*100000000</f>
        <v>563.37889361003772</v>
      </c>
      <c r="F206" s="32">
        <v>90464</v>
      </c>
      <c r="G206" s="32" t="s">
        <v>54</v>
      </c>
      <c r="H206" s="32" t="s">
        <v>54</v>
      </c>
      <c r="I206" s="32" t="s">
        <v>54</v>
      </c>
      <c r="J206" s="32">
        <v>90006</v>
      </c>
      <c r="K206" s="32" t="s">
        <v>54</v>
      </c>
      <c r="L206" s="32" t="s">
        <v>54</v>
      </c>
      <c r="M206" s="32" t="s">
        <v>54</v>
      </c>
      <c r="N206" s="16">
        <v>20070</v>
      </c>
      <c r="O206" s="17"/>
      <c r="P206" s="17"/>
      <c r="Q206" s="17"/>
    </row>
    <row r="207" spans="1:17" ht="12.75" customHeight="1">
      <c r="A207" s="5">
        <v>8</v>
      </c>
      <c r="B207" s="5">
        <v>6</v>
      </c>
      <c r="C207" s="5">
        <v>27</v>
      </c>
      <c r="D207" s="5">
        <v>10</v>
      </c>
      <c r="E207" s="32">
        <f ca="1">((1/(INDEX(E0!J$12:J$57,C207,1)-INDEX(E0!J$12:J$57,D207,1))))*100000000</f>
        <v>644.4226050033252</v>
      </c>
      <c r="F207" s="32">
        <v>166570000</v>
      </c>
      <c r="G207" s="32" t="s">
        <v>54</v>
      </c>
      <c r="H207" s="32" t="s">
        <v>54</v>
      </c>
      <c r="I207" s="32" t="s">
        <v>54</v>
      </c>
      <c r="J207" s="32">
        <v>167080000</v>
      </c>
      <c r="K207" s="32" t="s">
        <v>54</v>
      </c>
      <c r="L207" s="32" t="s">
        <v>54</v>
      </c>
      <c r="M207" s="32" t="s">
        <v>54</v>
      </c>
      <c r="N207" s="16">
        <v>176300000</v>
      </c>
      <c r="O207" s="17"/>
      <c r="P207" s="17"/>
      <c r="Q207" s="17"/>
    </row>
    <row r="208" spans="1:17" ht="12.75" customHeight="1">
      <c r="A208" s="5">
        <v>8</v>
      </c>
      <c r="B208" s="5">
        <v>6</v>
      </c>
      <c r="C208" s="5">
        <v>27</v>
      </c>
      <c r="D208" s="5">
        <v>11</v>
      </c>
      <c r="E208" s="32">
        <f ca="1">((1/(INDEX(E0!J$12:J$57,C208,1)-INDEX(E0!J$12:J$57,D208,1))))*100000000</f>
        <v>644.42579504277865</v>
      </c>
      <c r="F208" s="32">
        <v>96668000</v>
      </c>
      <c r="G208" s="32" t="s">
        <v>54</v>
      </c>
      <c r="H208" s="32" t="s">
        <v>54</v>
      </c>
      <c r="I208" s="32" t="s">
        <v>54</v>
      </c>
      <c r="J208" s="32">
        <v>96950000</v>
      </c>
      <c r="K208" s="32" t="s">
        <v>54</v>
      </c>
      <c r="L208" s="32" t="s">
        <v>54</v>
      </c>
      <c r="M208" s="32" t="s">
        <v>54</v>
      </c>
      <c r="N208" s="16">
        <v>102400000</v>
      </c>
      <c r="O208" s="17"/>
      <c r="P208" s="17"/>
      <c r="Q208" s="17"/>
    </row>
    <row r="209" spans="1:17" ht="12.75" customHeight="1">
      <c r="A209" s="5">
        <v>8</v>
      </c>
      <c r="B209" s="5">
        <v>6</v>
      </c>
      <c r="C209" s="5">
        <v>27</v>
      </c>
      <c r="D209" s="5">
        <v>12</v>
      </c>
      <c r="E209" s="32">
        <f ca="1">((1/(INDEX(E0!J$12:J$57,C209,1)-INDEX(E0!J$12:J$57,D209,1))))*100000000</f>
        <v>644.4745610058751</v>
      </c>
      <c r="F209" s="32">
        <v>31506000</v>
      </c>
      <c r="G209" s="32" t="s">
        <v>54</v>
      </c>
      <c r="H209" s="32" t="s">
        <v>54</v>
      </c>
      <c r="I209" s="32" t="s">
        <v>54</v>
      </c>
      <c r="J209" s="32">
        <v>31593000</v>
      </c>
      <c r="K209" s="32" t="s">
        <v>54</v>
      </c>
      <c r="L209" s="32" t="s">
        <v>54</v>
      </c>
      <c r="M209" s="32" t="s">
        <v>54</v>
      </c>
      <c r="N209" s="16">
        <v>33450000</v>
      </c>
      <c r="O209" s="17"/>
      <c r="P209" s="17"/>
      <c r="Q209" s="17"/>
    </row>
    <row r="210" spans="1:17" ht="12.75" customHeight="1">
      <c r="A210" s="5">
        <v>8</v>
      </c>
      <c r="B210" s="5">
        <v>6</v>
      </c>
      <c r="C210" s="5">
        <v>27</v>
      </c>
      <c r="D210" s="5">
        <v>13</v>
      </c>
      <c r="E210" s="32">
        <f ca="1">((1/(INDEX(E0!J$12:J$57,C210,1)-INDEX(E0!J$12:J$57,D210,1))))*100000000</f>
        <v>904.938813428608</v>
      </c>
      <c r="F210" s="32">
        <v>31300</v>
      </c>
      <c r="G210" s="32" t="s">
        <v>54</v>
      </c>
      <c r="H210" s="32" t="s">
        <v>54</v>
      </c>
      <c r="I210" s="32" t="s">
        <v>54</v>
      </c>
      <c r="J210" s="32">
        <v>31702</v>
      </c>
      <c r="K210" s="32" t="s">
        <v>54</v>
      </c>
      <c r="L210" s="32" t="s">
        <v>54</v>
      </c>
      <c r="M210" s="32" t="s">
        <v>54</v>
      </c>
      <c r="N210" s="16">
        <v>27530</v>
      </c>
      <c r="O210" s="17"/>
      <c r="P210" s="17"/>
      <c r="Q210" s="17"/>
    </row>
    <row r="211" spans="1:17" ht="12.75" customHeight="1">
      <c r="A211" s="5">
        <v>8</v>
      </c>
      <c r="B211" s="5">
        <v>6</v>
      </c>
      <c r="C211" s="5">
        <v>27</v>
      </c>
      <c r="D211" s="5">
        <v>14</v>
      </c>
      <c r="E211" s="32">
        <f ca="1">((1/(INDEX(E0!J$12:J$57,C211,1)-INDEX(E0!J$12:J$57,D211,1))))*100000000</f>
        <v>995.31220877181579</v>
      </c>
      <c r="F211" s="32">
        <v>2249.1999999999998</v>
      </c>
      <c r="G211" s="32" t="s">
        <v>54</v>
      </c>
      <c r="H211" s="32" t="s">
        <v>54</v>
      </c>
      <c r="I211" s="32" t="s">
        <v>54</v>
      </c>
      <c r="J211" s="32">
        <v>2336.5</v>
      </c>
      <c r="K211" s="32" t="s">
        <v>54</v>
      </c>
      <c r="L211" s="32" t="s">
        <v>54</v>
      </c>
      <c r="M211" s="32" t="s">
        <v>54</v>
      </c>
      <c r="N211" s="16">
        <v>4502</v>
      </c>
      <c r="O211" s="17"/>
      <c r="P211" s="17"/>
      <c r="Q211" s="17"/>
    </row>
    <row r="212" spans="1:17" ht="12.75" customHeight="1">
      <c r="A212" s="5">
        <v>8</v>
      </c>
      <c r="B212" s="5">
        <v>6</v>
      </c>
      <c r="C212" s="5">
        <v>27</v>
      </c>
      <c r="D212" s="5">
        <v>15</v>
      </c>
      <c r="E212" s="32">
        <f ca="1">((1/(INDEX(E0!J$12:J$57,C212,1)-INDEX(E0!J$12:J$57,D212,1))))*100000000</f>
        <v>1148.1469985585118</v>
      </c>
      <c r="F212" s="32">
        <v>9757.7999999999993</v>
      </c>
      <c r="G212" s="32" t="s">
        <v>54</v>
      </c>
      <c r="H212" s="32" t="s">
        <v>54</v>
      </c>
      <c r="I212" s="32" t="s">
        <v>54</v>
      </c>
      <c r="J212" s="32">
        <v>9884</v>
      </c>
      <c r="K212" s="32" t="s">
        <v>54</v>
      </c>
      <c r="L212" s="32" t="s">
        <v>54</v>
      </c>
      <c r="M212" s="32" t="s">
        <v>54</v>
      </c>
      <c r="N212" s="16">
        <v>6181</v>
      </c>
      <c r="O212" s="17"/>
      <c r="P212" s="17"/>
      <c r="Q212" s="17"/>
    </row>
    <row r="213" spans="1:17" ht="12.75" customHeight="1">
      <c r="A213" s="5">
        <v>8</v>
      </c>
      <c r="B213" s="5">
        <v>6</v>
      </c>
      <c r="C213" s="5">
        <v>27</v>
      </c>
      <c r="D213" s="5">
        <v>16</v>
      </c>
      <c r="E213" s="32">
        <f ca="1">((1/(INDEX(E0!J$12:J$57,C213,1)-INDEX(E0!J$12:J$57,D213,1))))*100000000</f>
        <v>3300.3362044396454</v>
      </c>
      <c r="F213" s="32">
        <v>16760000</v>
      </c>
      <c r="G213" s="32" t="s">
        <v>54</v>
      </c>
      <c r="H213" s="32" t="s">
        <v>54</v>
      </c>
      <c r="I213" s="32" t="s">
        <v>54</v>
      </c>
      <c r="J213" s="32">
        <v>16907000</v>
      </c>
      <c r="K213" s="32" t="s">
        <v>54</v>
      </c>
      <c r="L213" s="32" t="s">
        <v>54</v>
      </c>
      <c r="M213" s="32" t="s">
        <v>54</v>
      </c>
      <c r="N213" s="16">
        <v>10540000</v>
      </c>
      <c r="O213" s="17"/>
      <c r="P213" s="17"/>
      <c r="Q213" s="17"/>
    </row>
    <row r="214" spans="1:17" ht="12.75" customHeight="1">
      <c r="A214" s="5">
        <v>8</v>
      </c>
      <c r="B214" s="5">
        <v>6</v>
      </c>
      <c r="C214" s="5">
        <v>27</v>
      </c>
      <c r="D214" s="5">
        <v>17</v>
      </c>
      <c r="E214" s="32">
        <f ca="1">((1/(INDEX(E0!J$12:J$57,C214,1)-INDEX(E0!J$12:J$57,D214,1))))*100000000</f>
        <v>3313.2826992647329</v>
      </c>
      <c r="F214" s="32">
        <v>46183000</v>
      </c>
      <c r="G214" s="32" t="s">
        <v>54</v>
      </c>
      <c r="H214" s="32" t="s">
        <v>54</v>
      </c>
      <c r="I214" s="32" t="s">
        <v>54</v>
      </c>
      <c r="J214" s="32">
        <v>46594000</v>
      </c>
      <c r="K214" s="32" t="s">
        <v>54</v>
      </c>
      <c r="L214" s="32" t="s">
        <v>54</v>
      </c>
      <c r="M214" s="32" t="s">
        <v>54</v>
      </c>
      <c r="N214" s="16">
        <v>29860000</v>
      </c>
      <c r="O214" s="17"/>
      <c r="P214" s="17"/>
      <c r="Q214" s="17"/>
    </row>
    <row r="215" spans="1:17" ht="12.75" customHeight="1">
      <c r="A215" s="5">
        <v>8</v>
      </c>
      <c r="B215" s="5">
        <v>6</v>
      </c>
      <c r="C215" s="5">
        <v>27</v>
      </c>
      <c r="D215" s="5">
        <v>18</v>
      </c>
      <c r="E215" s="32">
        <f ca="1">((1/(INDEX(E0!J$12:J$57,C215,1)-INDEX(E0!J$12:J$57,D215,1))))*100000000</f>
        <v>3341.7263357979255</v>
      </c>
      <c r="F215" s="32">
        <v>63264000</v>
      </c>
      <c r="G215" s="32" t="s">
        <v>54</v>
      </c>
      <c r="H215" s="32" t="s">
        <v>54</v>
      </c>
      <c r="I215" s="32" t="s">
        <v>54</v>
      </c>
      <c r="J215" s="32">
        <v>63822000</v>
      </c>
      <c r="K215" s="32" t="s">
        <v>54</v>
      </c>
      <c r="L215" s="32" t="s">
        <v>54</v>
      </c>
      <c r="M215" s="32" t="s">
        <v>54</v>
      </c>
      <c r="N215" s="16">
        <v>43730000</v>
      </c>
      <c r="O215" s="17"/>
      <c r="P215" s="17"/>
      <c r="Q215" s="17"/>
    </row>
    <row r="216" spans="1:17" ht="12.75" customHeight="1">
      <c r="A216" s="5">
        <v>8</v>
      </c>
      <c r="B216" s="5">
        <v>6</v>
      </c>
      <c r="C216" s="5">
        <v>27</v>
      </c>
      <c r="D216" s="5">
        <v>19</v>
      </c>
      <c r="E216" s="32">
        <f ca="1">((1/(INDEX(E0!J$12:J$57,C216,1)-INDEX(E0!J$12:J$57,D216,1))))*100000000</f>
        <v>4085.4137008690668</v>
      </c>
      <c r="F216" s="32">
        <v>100830</v>
      </c>
      <c r="G216" s="32" t="s">
        <v>54</v>
      </c>
      <c r="H216" s="32" t="s">
        <v>54</v>
      </c>
      <c r="I216" s="32" t="s">
        <v>54</v>
      </c>
      <c r="J216" s="32">
        <v>100970</v>
      </c>
      <c r="K216" s="32" t="s">
        <v>54</v>
      </c>
      <c r="L216" s="32" t="s">
        <v>54</v>
      </c>
      <c r="M216" s="32" t="s">
        <v>54</v>
      </c>
      <c r="N216" s="16">
        <v>23300</v>
      </c>
      <c r="O216" s="17"/>
      <c r="P216" s="17"/>
      <c r="Q216" s="17"/>
    </row>
    <row r="217" spans="1:17" ht="12.75" customHeight="1">
      <c r="A217" s="5">
        <v>8</v>
      </c>
      <c r="B217" s="5">
        <v>6</v>
      </c>
      <c r="C217" s="5">
        <v>28</v>
      </c>
      <c r="D217" s="5">
        <v>6</v>
      </c>
      <c r="E217" s="32">
        <f ca="1">((1/(INDEX(E0!J$12:J$57,C217,1)-INDEX(E0!J$12:J$57,D217,1))))*100000000</f>
        <v>420.22241214860395</v>
      </c>
      <c r="F217" s="32">
        <v>0.75358000000000003</v>
      </c>
      <c r="G217" s="32" t="s">
        <v>54</v>
      </c>
      <c r="H217" s="32" t="s">
        <v>54</v>
      </c>
      <c r="I217" s="32" t="s">
        <v>54</v>
      </c>
      <c r="J217" s="32">
        <v>0.65971999999999997</v>
      </c>
      <c r="K217" s="32" t="s">
        <v>54</v>
      </c>
      <c r="L217" s="32" t="s">
        <v>54</v>
      </c>
      <c r="M217" s="32" t="s">
        <v>54</v>
      </c>
      <c r="N217" s="16">
        <v>0.47939999999999999</v>
      </c>
      <c r="O217" s="17"/>
      <c r="P217" s="17"/>
      <c r="Q217" s="17"/>
    </row>
    <row r="218" spans="1:17" ht="12.75" customHeight="1">
      <c r="A218" s="5">
        <v>8</v>
      </c>
      <c r="B218" s="5">
        <v>6</v>
      </c>
      <c r="C218" s="5">
        <v>28</v>
      </c>
      <c r="D218" s="5">
        <v>7</v>
      </c>
      <c r="E218" s="32">
        <f ca="1">((1/(INDEX(E0!J$12:J$57,C218,1)-INDEX(E0!J$12:J$57,D218,1))))*100000000</f>
        <v>560.95059759798357</v>
      </c>
      <c r="F218" s="32">
        <v>539800</v>
      </c>
      <c r="G218" s="32" t="s">
        <v>54</v>
      </c>
      <c r="H218" s="32" t="s">
        <v>54</v>
      </c>
      <c r="I218" s="32" t="s">
        <v>54</v>
      </c>
      <c r="J218" s="32">
        <v>605050</v>
      </c>
      <c r="K218" s="32" t="s">
        <v>54</v>
      </c>
      <c r="L218" s="32" t="s">
        <v>54</v>
      </c>
      <c r="M218" s="32" t="s">
        <v>54</v>
      </c>
      <c r="N218" s="16">
        <v>371000</v>
      </c>
      <c r="O218" s="17"/>
      <c r="P218" s="17"/>
      <c r="Q218" s="17"/>
    </row>
    <row r="219" spans="1:17" ht="12.75" customHeight="1">
      <c r="A219" s="5">
        <v>8</v>
      </c>
      <c r="B219" s="5">
        <v>6</v>
      </c>
      <c r="C219" s="5">
        <v>28</v>
      </c>
      <c r="D219" s="5">
        <v>8</v>
      </c>
      <c r="E219" s="32">
        <f ca="1">((1/(INDEX(E0!J$12:J$57,C219,1)-INDEX(E0!J$12:J$57,D219,1))))*100000000</f>
        <v>561.03935516676745</v>
      </c>
      <c r="F219" s="32">
        <v>105190</v>
      </c>
      <c r="G219" s="32" t="s">
        <v>54</v>
      </c>
      <c r="H219" s="32" t="s">
        <v>54</v>
      </c>
      <c r="I219" s="32" t="s">
        <v>54</v>
      </c>
      <c r="J219" s="32">
        <v>114850</v>
      </c>
      <c r="K219" s="32" t="s">
        <v>54</v>
      </c>
      <c r="L219" s="32" t="s">
        <v>54</v>
      </c>
      <c r="M219" s="32" t="s">
        <v>54</v>
      </c>
      <c r="N219" s="16">
        <v>71580</v>
      </c>
      <c r="O219" s="17"/>
      <c r="P219" s="17"/>
      <c r="Q219" s="17"/>
    </row>
    <row r="220" spans="1:17" ht="12.75" customHeight="1">
      <c r="A220" s="5">
        <v>8</v>
      </c>
      <c r="B220" s="5">
        <v>6</v>
      </c>
      <c r="C220" s="5">
        <v>28</v>
      </c>
      <c r="D220" s="5">
        <v>9</v>
      </c>
      <c r="E220" s="32">
        <f ca="1">((1/(INDEX(E0!J$12:J$57,C220,1)-INDEX(E0!J$12:J$57,D220,1))))*100000000</f>
        <v>561.05455383124036</v>
      </c>
      <c r="F220" s="32">
        <v>99.069000000000003</v>
      </c>
      <c r="G220" s="32" t="s">
        <v>54</v>
      </c>
      <c r="H220" s="32" t="s">
        <v>54</v>
      </c>
      <c r="I220" s="32" t="s">
        <v>54</v>
      </c>
      <c r="J220" s="32">
        <v>52.167999999999999</v>
      </c>
      <c r="K220" s="32" t="s">
        <v>54</v>
      </c>
      <c r="L220" s="32" t="s">
        <v>54</v>
      </c>
      <c r="M220" s="32" t="s">
        <v>54</v>
      </c>
      <c r="N220" s="16">
        <v>426.5</v>
      </c>
      <c r="O220" s="17"/>
      <c r="P220" s="17"/>
      <c r="Q220" s="17"/>
    </row>
    <row r="221" spans="1:17" ht="12.75" customHeight="1">
      <c r="A221" s="5">
        <v>8</v>
      </c>
      <c r="B221" s="5">
        <v>6</v>
      </c>
      <c r="C221" s="5">
        <v>28</v>
      </c>
      <c r="D221" s="5">
        <v>10</v>
      </c>
      <c r="E221" s="32">
        <f ca="1">((1/(INDEX(E0!J$12:J$57,C221,1)-INDEX(E0!J$12:J$57,D221,1))))*100000000</f>
        <v>641.3832437238284</v>
      </c>
      <c r="F221" s="32">
        <v>308.27</v>
      </c>
      <c r="G221" s="32" t="s">
        <v>54</v>
      </c>
      <c r="H221" s="32" t="s">
        <v>54</v>
      </c>
      <c r="I221" s="32" t="s">
        <v>54</v>
      </c>
      <c r="J221" s="32">
        <v>1357</v>
      </c>
      <c r="K221" s="32" t="s">
        <v>54</v>
      </c>
      <c r="L221" s="32" t="s">
        <v>54</v>
      </c>
      <c r="M221" s="32" t="s">
        <v>54</v>
      </c>
      <c r="N221" s="16">
        <v>107.5</v>
      </c>
      <c r="O221" s="17"/>
      <c r="P221" s="17"/>
      <c r="Q221" s="17"/>
    </row>
    <row r="222" spans="1:17" ht="12.75" customHeight="1">
      <c r="A222" s="5">
        <v>8</v>
      </c>
      <c r="B222" s="5">
        <v>6</v>
      </c>
      <c r="C222" s="5">
        <v>28</v>
      </c>
      <c r="D222" s="5">
        <v>11</v>
      </c>
      <c r="E222" s="32">
        <f ca="1">((1/(INDEX(E0!J$12:J$57,C222,1)-INDEX(E0!J$12:J$57,D222,1))))*100000000</f>
        <v>641.38640374310069</v>
      </c>
      <c r="F222" s="32">
        <v>18483</v>
      </c>
      <c r="G222" s="32" t="s">
        <v>54</v>
      </c>
      <c r="H222" s="32" t="s">
        <v>54</v>
      </c>
      <c r="I222" s="32" t="s">
        <v>54</v>
      </c>
      <c r="J222" s="32">
        <v>16894</v>
      </c>
      <c r="K222" s="32" t="s">
        <v>54</v>
      </c>
      <c r="L222" s="32" t="s">
        <v>54</v>
      </c>
      <c r="M222" s="32" t="s">
        <v>54</v>
      </c>
      <c r="N222" s="16">
        <v>20490</v>
      </c>
      <c r="O222" s="17"/>
      <c r="P222" s="17"/>
      <c r="Q222" s="17"/>
    </row>
    <row r="223" spans="1:17" ht="12.75" customHeight="1">
      <c r="A223" s="5">
        <v>8</v>
      </c>
      <c r="B223" s="5">
        <v>6</v>
      </c>
      <c r="C223" s="5">
        <v>28</v>
      </c>
      <c r="D223" s="5">
        <v>13</v>
      </c>
      <c r="E223" s="32">
        <f ca="1">((1/(INDEX(E0!J$12:J$57,C223,1)-INDEX(E0!J$12:J$57,D223,1))))*100000000</f>
        <v>898.95673699451004</v>
      </c>
      <c r="F223" s="32">
        <v>2164000000</v>
      </c>
      <c r="G223" s="32" t="s">
        <v>54</v>
      </c>
      <c r="H223" s="32" t="s">
        <v>54</v>
      </c>
      <c r="I223" s="32" t="s">
        <v>54</v>
      </c>
      <c r="J223" s="32">
        <v>2196000000</v>
      </c>
      <c r="K223" s="32" t="s">
        <v>54</v>
      </c>
      <c r="L223" s="32" t="s">
        <v>54</v>
      </c>
      <c r="M223" s="32" t="s">
        <v>54</v>
      </c>
      <c r="N223" s="16">
        <v>2298000000</v>
      </c>
      <c r="O223" s="17"/>
      <c r="P223" s="17"/>
      <c r="Q223" s="17"/>
    </row>
    <row r="224" spans="1:17" ht="12.75" customHeight="1">
      <c r="A224" s="5">
        <v>8</v>
      </c>
      <c r="B224" s="5">
        <v>6</v>
      </c>
      <c r="C224" s="5">
        <v>28</v>
      </c>
      <c r="D224" s="5">
        <v>14</v>
      </c>
      <c r="E224" s="32">
        <f ca="1">((1/(INDEX(E0!J$12:J$57,C224,1)-INDEX(E0!J$12:J$57,D224,1))))*100000000</f>
        <v>988.08042260416062</v>
      </c>
      <c r="F224" s="32">
        <v>563.33000000000004</v>
      </c>
      <c r="G224" s="32" t="s">
        <v>54</v>
      </c>
      <c r="H224" s="32" t="s">
        <v>54</v>
      </c>
      <c r="I224" s="32" t="s">
        <v>54</v>
      </c>
      <c r="J224" s="32">
        <v>361.95</v>
      </c>
      <c r="K224" s="32" t="s">
        <v>54</v>
      </c>
      <c r="L224" s="32" t="s">
        <v>54</v>
      </c>
      <c r="M224" s="32" t="s">
        <v>54</v>
      </c>
      <c r="N224" s="16">
        <v>5015</v>
      </c>
      <c r="O224" s="17"/>
      <c r="P224" s="17"/>
      <c r="Q224" s="17"/>
    </row>
    <row r="225" spans="1:17" ht="12.75" customHeight="1">
      <c r="A225" s="5">
        <v>8</v>
      </c>
      <c r="B225" s="5">
        <v>6</v>
      </c>
      <c r="C225" s="5">
        <v>28</v>
      </c>
      <c r="D225" s="5">
        <v>15</v>
      </c>
      <c r="E225" s="32">
        <f ca="1">((1/(INDEX(E0!J$12:J$57,C225,1)-INDEX(E0!J$12:J$57,D225,1))))*100000000</f>
        <v>1138.5344703067149</v>
      </c>
      <c r="F225" s="32">
        <v>185100000</v>
      </c>
      <c r="G225" s="32" t="s">
        <v>54</v>
      </c>
      <c r="H225" s="32" t="s">
        <v>54</v>
      </c>
      <c r="I225" s="32" t="s">
        <v>54</v>
      </c>
      <c r="J225" s="32">
        <v>189240000</v>
      </c>
      <c r="K225" s="32" t="s">
        <v>54</v>
      </c>
      <c r="L225" s="32" t="s">
        <v>54</v>
      </c>
      <c r="M225" s="32" t="s">
        <v>54</v>
      </c>
      <c r="N225" s="16">
        <v>180000000</v>
      </c>
      <c r="O225" s="17"/>
      <c r="P225" s="17"/>
      <c r="Q225" s="17"/>
    </row>
    <row r="226" spans="1:17" ht="12.75" customHeight="1">
      <c r="A226" s="5">
        <v>8</v>
      </c>
      <c r="B226" s="5">
        <v>6</v>
      </c>
      <c r="C226" s="5">
        <v>28</v>
      </c>
      <c r="D226" s="5">
        <v>17</v>
      </c>
      <c r="E226" s="32">
        <f ca="1">((1/(INDEX(E0!J$12:J$57,C226,1)-INDEX(E0!J$12:J$57,D226,1))))*100000000</f>
        <v>3234.4771977649971</v>
      </c>
      <c r="F226" s="32">
        <v>65.459999999999994</v>
      </c>
      <c r="G226" s="32" t="s">
        <v>54</v>
      </c>
      <c r="H226" s="32" t="s">
        <v>54</v>
      </c>
      <c r="I226" s="32" t="s">
        <v>54</v>
      </c>
      <c r="J226" s="32">
        <v>2314.1</v>
      </c>
      <c r="K226" s="32" t="s">
        <v>54</v>
      </c>
      <c r="L226" s="32" t="s">
        <v>54</v>
      </c>
      <c r="M226" s="32" t="s">
        <v>54</v>
      </c>
      <c r="N226" s="16">
        <v>1293</v>
      </c>
      <c r="O226" s="17"/>
      <c r="P226" s="17"/>
      <c r="Q226" s="17"/>
    </row>
    <row r="227" spans="1:17" ht="12.75" customHeight="1">
      <c r="A227" s="5">
        <v>8</v>
      </c>
      <c r="B227" s="5">
        <v>6</v>
      </c>
      <c r="C227" s="5">
        <v>28</v>
      </c>
      <c r="D227" s="5">
        <v>18</v>
      </c>
      <c r="E227" s="32">
        <f ca="1">((1/(INDEX(E0!J$12:J$57,C227,1)-INDEX(E0!J$12:J$57,D227,1))))*100000000</f>
        <v>3261.5783437072164</v>
      </c>
      <c r="F227" s="32">
        <v>1743.6</v>
      </c>
      <c r="G227" s="32" t="s">
        <v>54</v>
      </c>
      <c r="H227" s="32" t="s">
        <v>54</v>
      </c>
      <c r="I227" s="32" t="s">
        <v>54</v>
      </c>
      <c r="J227" s="32">
        <v>8936.7999999999993</v>
      </c>
      <c r="K227" s="32" t="s">
        <v>54</v>
      </c>
      <c r="L227" s="32" t="s">
        <v>54</v>
      </c>
      <c r="M227" s="32" t="s">
        <v>54</v>
      </c>
      <c r="N227" s="16">
        <v>4280</v>
      </c>
      <c r="O227" s="17"/>
      <c r="P227" s="17"/>
      <c r="Q227" s="17"/>
    </row>
    <row r="228" spans="1:17" ht="12.75" customHeight="1">
      <c r="A228" s="5">
        <v>8</v>
      </c>
      <c r="B228" s="5">
        <v>6</v>
      </c>
      <c r="C228" s="5">
        <v>28</v>
      </c>
      <c r="D228" s="5">
        <v>19</v>
      </c>
      <c r="E228" s="32">
        <f ca="1">((1/(INDEX(E0!J$12:J$57,C228,1)-INDEX(E0!J$12:J$57,D228,1))))*100000000</f>
        <v>3966.2590315889024</v>
      </c>
      <c r="F228" s="32">
        <v>32268</v>
      </c>
      <c r="G228" s="32" t="s">
        <v>54</v>
      </c>
      <c r="H228" s="32" t="s">
        <v>54</v>
      </c>
      <c r="I228" s="32" t="s">
        <v>54</v>
      </c>
      <c r="J228" s="32">
        <v>72164</v>
      </c>
      <c r="K228" s="32" t="s">
        <v>54</v>
      </c>
      <c r="L228" s="32" t="s">
        <v>54</v>
      </c>
      <c r="M228" s="32" t="s">
        <v>54</v>
      </c>
      <c r="N228" s="16">
        <v>124900</v>
      </c>
      <c r="O228" s="17"/>
      <c r="P228" s="17"/>
      <c r="Q228" s="17"/>
    </row>
    <row r="229" spans="1:17" ht="12.75" customHeight="1">
      <c r="A229" s="5">
        <v>8</v>
      </c>
      <c r="B229" s="5">
        <v>6</v>
      </c>
      <c r="C229" s="5">
        <v>29</v>
      </c>
      <c r="D229" s="5">
        <v>9</v>
      </c>
      <c r="E229" s="32">
        <f ca="1">((1/(INDEX(E0!J$12:J$57,C229,1)-INDEX(E0!J$12:J$57,D229,1))))*100000000</f>
        <v>555.02610084415801</v>
      </c>
      <c r="F229" s="32">
        <v>128860000</v>
      </c>
      <c r="G229" s="32" t="s">
        <v>54</v>
      </c>
      <c r="H229" s="32" t="s">
        <v>54</v>
      </c>
      <c r="I229" s="32" t="s">
        <v>54</v>
      </c>
      <c r="J229" s="32">
        <v>128420000</v>
      </c>
      <c r="K229" s="32" t="s">
        <v>54</v>
      </c>
      <c r="L229" s="32" t="s">
        <v>54</v>
      </c>
      <c r="M229" s="32" t="s">
        <v>54</v>
      </c>
      <c r="N229" s="16">
        <v>89870000</v>
      </c>
      <c r="O229" s="17"/>
      <c r="P229" s="17"/>
      <c r="Q229" s="17"/>
    </row>
    <row r="230" spans="1:17" ht="12.75" customHeight="1">
      <c r="A230" s="5">
        <v>8</v>
      </c>
      <c r="B230" s="5">
        <v>6</v>
      </c>
      <c r="C230" s="5">
        <v>29</v>
      </c>
      <c r="D230" s="5">
        <v>11</v>
      </c>
      <c r="E230" s="32">
        <f ca="1">((1/(INDEX(E0!J$12:J$57,C230,1)-INDEX(E0!J$12:J$57,D230,1))))*100000000</f>
        <v>633.52015696609033</v>
      </c>
      <c r="F230" s="32">
        <v>13032000</v>
      </c>
      <c r="G230" s="32" t="s">
        <v>54</v>
      </c>
      <c r="H230" s="32" t="s">
        <v>54</v>
      </c>
      <c r="I230" s="32" t="s">
        <v>54</v>
      </c>
      <c r="J230" s="32">
        <v>13158000</v>
      </c>
      <c r="K230" s="32" t="s">
        <v>54</v>
      </c>
      <c r="L230" s="32" t="s">
        <v>54</v>
      </c>
      <c r="M230" s="32" t="s">
        <v>54</v>
      </c>
      <c r="N230" s="16">
        <v>29430000</v>
      </c>
      <c r="O230" s="17"/>
      <c r="P230" s="17"/>
      <c r="Q230" s="17"/>
    </row>
    <row r="231" spans="1:17" ht="12.75" customHeight="1">
      <c r="A231" s="5">
        <v>8</v>
      </c>
      <c r="B231" s="5">
        <v>6</v>
      </c>
      <c r="C231" s="5">
        <v>29</v>
      </c>
      <c r="D231" s="5">
        <v>14</v>
      </c>
      <c r="E231" s="32">
        <f ca="1">((1/(INDEX(E0!J$12:J$57,C231,1)-INDEX(E0!J$12:J$57,D231,1))))*100000000</f>
        <v>969.53473050568391</v>
      </c>
      <c r="F231" s="32">
        <v>990490</v>
      </c>
      <c r="G231" s="32" t="s">
        <v>54</v>
      </c>
      <c r="H231" s="32" t="s">
        <v>54</v>
      </c>
      <c r="I231" s="32" t="s">
        <v>54</v>
      </c>
      <c r="J231" s="32">
        <v>1022100</v>
      </c>
      <c r="K231" s="32" t="s">
        <v>54</v>
      </c>
      <c r="L231" s="32" t="s">
        <v>54</v>
      </c>
      <c r="M231" s="32" t="s">
        <v>54</v>
      </c>
      <c r="N231" s="16">
        <v>4262000</v>
      </c>
      <c r="O231" s="17"/>
      <c r="P231" s="17"/>
      <c r="Q231" s="17"/>
    </row>
    <row r="232" spans="1:17" ht="12.75" customHeight="1">
      <c r="A232" s="5">
        <v>8</v>
      </c>
      <c r="B232" s="5">
        <v>6</v>
      </c>
      <c r="C232" s="5">
        <v>29</v>
      </c>
      <c r="D232" s="5">
        <v>15</v>
      </c>
      <c r="E232" s="32">
        <f ca="1">((1/(INDEX(E0!J$12:J$57,C232,1)-INDEX(E0!J$12:J$57,D232,1))))*100000000</f>
        <v>1113.9810849256551</v>
      </c>
      <c r="F232" s="32">
        <v>31768</v>
      </c>
      <c r="G232" s="32" t="s">
        <v>54</v>
      </c>
      <c r="H232" s="32" t="s">
        <v>54</v>
      </c>
      <c r="I232" s="32" t="s">
        <v>54</v>
      </c>
      <c r="J232" s="32">
        <v>30830</v>
      </c>
      <c r="K232" s="32" t="s">
        <v>54</v>
      </c>
      <c r="L232" s="32" t="s">
        <v>54</v>
      </c>
      <c r="M232" s="32" t="s">
        <v>54</v>
      </c>
      <c r="N232" s="16">
        <v>17700</v>
      </c>
      <c r="O232" s="17"/>
      <c r="P232" s="17"/>
      <c r="Q232" s="17"/>
    </row>
    <row r="233" spans="1:17" ht="12.75" customHeight="1">
      <c r="A233" s="5">
        <v>8</v>
      </c>
      <c r="B233" s="5">
        <v>6</v>
      </c>
      <c r="C233" s="5">
        <v>29</v>
      </c>
      <c r="D233" s="5">
        <v>17</v>
      </c>
      <c r="E233" s="32">
        <f ca="1">((1/(INDEX(E0!J$12:J$57,C233,1)-INDEX(E0!J$12:J$57,D233,1))))*100000000</f>
        <v>3043.87897179417</v>
      </c>
      <c r="F233" s="32">
        <v>196070000</v>
      </c>
      <c r="G233" s="32" t="s">
        <v>54</v>
      </c>
      <c r="H233" s="32" t="s">
        <v>54</v>
      </c>
      <c r="I233" s="32" t="s">
        <v>54</v>
      </c>
      <c r="J233" s="32">
        <v>197600000</v>
      </c>
      <c r="K233" s="32" t="s">
        <v>54</v>
      </c>
      <c r="L233" s="32" t="s">
        <v>54</v>
      </c>
      <c r="M233" s="32" t="s">
        <v>54</v>
      </c>
      <c r="N233" s="16">
        <v>158800000</v>
      </c>
      <c r="O233" s="17"/>
      <c r="P233" s="17"/>
      <c r="Q233" s="17"/>
    </row>
    <row r="234" spans="1:17" ht="12.75" customHeight="1">
      <c r="A234" s="5">
        <v>8</v>
      </c>
      <c r="B234" s="5">
        <v>6</v>
      </c>
      <c r="C234" s="5">
        <v>29</v>
      </c>
      <c r="D234" s="5">
        <v>19</v>
      </c>
      <c r="E234" s="32">
        <f ca="1">((1/(INDEX(E0!J$12:J$57,C234,1)-INDEX(E0!J$12:J$57,D234,1))))*100000000</f>
        <v>3683.4318819404266</v>
      </c>
      <c r="F234" s="32">
        <v>31712</v>
      </c>
      <c r="G234" s="32" t="s">
        <v>54</v>
      </c>
      <c r="H234" s="32" t="s">
        <v>54</v>
      </c>
      <c r="I234" s="32" t="s">
        <v>54</v>
      </c>
      <c r="J234" s="32">
        <v>31486</v>
      </c>
      <c r="K234" s="32" t="s">
        <v>54</v>
      </c>
      <c r="L234" s="32" t="s">
        <v>54</v>
      </c>
      <c r="M234" s="32" t="s">
        <v>54</v>
      </c>
      <c r="N234" s="16">
        <v>6772</v>
      </c>
      <c r="O234" s="17"/>
      <c r="P234" s="17"/>
      <c r="Q234" s="17"/>
    </row>
    <row r="235" spans="1:17" ht="12.75" customHeight="1">
      <c r="A235" s="5">
        <v>8</v>
      </c>
      <c r="B235" s="5">
        <v>6</v>
      </c>
      <c r="C235" s="5">
        <v>30</v>
      </c>
      <c r="D235" s="5">
        <v>6</v>
      </c>
      <c r="E235" s="32">
        <f ca="1">((1/(INDEX(E0!J$12:J$57,C235,1)-INDEX(E0!J$12:J$57,D235,1))))*100000000</f>
        <v>416.68894326044904</v>
      </c>
      <c r="F235" s="32">
        <v>45.066000000000003</v>
      </c>
      <c r="G235" s="32" t="s">
        <v>54</v>
      </c>
      <c r="H235" s="32" t="s">
        <v>54</v>
      </c>
      <c r="I235" s="32" t="s">
        <v>54</v>
      </c>
      <c r="J235" s="32">
        <v>45.344000000000001</v>
      </c>
      <c r="K235" s="32" t="s">
        <v>54</v>
      </c>
      <c r="L235" s="32" t="s">
        <v>54</v>
      </c>
      <c r="M235" s="32" t="s">
        <v>54</v>
      </c>
      <c r="N235" s="16">
        <v>87.98</v>
      </c>
      <c r="O235" s="17"/>
      <c r="P235" s="17"/>
      <c r="Q235" s="17"/>
    </row>
    <row r="236" spans="1:17" ht="12.75" customHeight="1">
      <c r="A236" s="5">
        <v>8</v>
      </c>
      <c r="B236" s="5">
        <v>6</v>
      </c>
      <c r="C236" s="5">
        <v>30</v>
      </c>
      <c r="D236" s="5">
        <v>8</v>
      </c>
      <c r="E236" s="32">
        <f ca="1">((1/(INDEX(E0!J$12:J$57,C236,1)-INDEX(E0!J$12:J$57,D236,1))))*100000000</f>
        <v>554.75866306845535</v>
      </c>
      <c r="F236" s="32">
        <v>96644000</v>
      </c>
      <c r="G236" s="32" t="s">
        <v>54</v>
      </c>
      <c r="H236" s="32" t="s">
        <v>54</v>
      </c>
      <c r="I236" s="32" t="s">
        <v>54</v>
      </c>
      <c r="J236" s="32">
        <v>96320000</v>
      </c>
      <c r="K236" s="32" t="s">
        <v>54</v>
      </c>
      <c r="L236" s="32" t="s">
        <v>54</v>
      </c>
      <c r="M236" s="32" t="s">
        <v>54</v>
      </c>
      <c r="N236" s="16">
        <v>68390000</v>
      </c>
      <c r="O236" s="17"/>
      <c r="P236" s="17"/>
      <c r="Q236" s="17"/>
    </row>
    <row r="237" spans="1:17" ht="12.75" customHeight="1">
      <c r="A237" s="5">
        <v>8</v>
      </c>
      <c r="B237" s="5">
        <v>6</v>
      </c>
      <c r="C237" s="5">
        <v>30</v>
      </c>
      <c r="D237" s="5">
        <v>9</v>
      </c>
      <c r="E237" s="32">
        <f ca="1">((1/(INDEX(E0!J$12:J$57,C237,1)-INDEX(E0!J$12:J$57,D237,1))))*100000000</f>
        <v>554.77352334282966</v>
      </c>
      <c r="F237" s="32">
        <v>32752000</v>
      </c>
      <c r="G237" s="32" t="s">
        <v>54</v>
      </c>
      <c r="H237" s="32" t="s">
        <v>54</v>
      </c>
      <c r="I237" s="32" t="s">
        <v>54</v>
      </c>
      <c r="J237" s="32">
        <v>32650000</v>
      </c>
      <c r="K237" s="32" t="s">
        <v>54</v>
      </c>
      <c r="L237" s="32" t="s">
        <v>54</v>
      </c>
      <c r="M237" s="32" t="s">
        <v>54</v>
      </c>
      <c r="N237" s="16">
        <v>23010000</v>
      </c>
      <c r="O237" s="17"/>
      <c r="P237" s="17"/>
      <c r="Q237" s="17"/>
    </row>
    <row r="238" spans="1:17" ht="12.75" customHeight="1">
      <c r="A238" s="5">
        <v>8</v>
      </c>
      <c r="B238" s="5">
        <v>6</v>
      </c>
      <c r="C238" s="5">
        <v>30</v>
      </c>
      <c r="D238" s="5">
        <v>10</v>
      </c>
      <c r="E238" s="32">
        <f ca="1">((1/(INDEX(E0!J$12:J$57,C238,1)-INDEX(E0!J$12:J$57,D238,1))))*100000000</f>
        <v>633.18802803396056</v>
      </c>
      <c r="F238" s="32">
        <v>2848800</v>
      </c>
      <c r="G238" s="32" t="s">
        <v>54</v>
      </c>
      <c r="H238" s="32" t="s">
        <v>54</v>
      </c>
      <c r="I238" s="32" t="s">
        <v>54</v>
      </c>
      <c r="J238" s="32">
        <v>2882800</v>
      </c>
      <c r="K238" s="32" t="s">
        <v>54</v>
      </c>
      <c r="L238" s="32" t="s">
        <v>54</v>
      </c>
      <c r="M238" s="32" t="s">
        <v>54</v>
      </c>
      <c r="N238" s="16">
        <v>9539000</v>
      </c>
      <c r="O238" s="17"/>
      <c r="P238" s="17"/>
      <c r="Q238" s="17"/>
    </row>
    <row r="239" spans="1:17" ht="12.75" customHeight="1">
      <c r="A239" s="5">
        <v>8</v>
      </c>
      <c r="B239" s="5">
        <v>6</v>
      </c>
      <c r="C239" s="5">
        <v>30</v>
      </c>
      <c r="D239" s="5">
        <v>11</v>
      </c>
      <c r="E239" s="32">
        <f ca="1">((1/(INDEX(E0!J$12:J$57,C239,1)-INDEX(E0!J$12:J$57,D239,1))))*100000000</f>
        <v>633.19110781523648</v>
      </c>
      <c r="F239" s="32">
        <v>5059600</v>
      </c>
      <c r="G239" s="32" t="s">
        <v>54</v>
      </c>
      <c r="H239" s="32" t="s">
        <v>54</v>
      </c>
      <c r="I239" s="32" t="s">
        <v>54</v>
      </c>
      <c r="J239" s="32">
        <v>5098400</v>
      </c>
      <c r="K239" s="32" t="s">
        <v>54</v>
      </c>
      <c r="L239" s="32" t="s">
        <v>54</v>
      </c>
      <c r="M239" s="32" t="s">
        <v>54</v>
      </c>
      <c r="N239" s="16">
        <v>8850000</v>
      </c>
      <c r="O239" s="17"/>
      <c r="P239" s="17"/>
      <c r="Q239" s="17"/>
    </row>
    <row r="240" spans="1:17" ht="12.75" customHeight="1">
      <c r="A240" s="5">
        <v>8</v>
      </c>
      <c r="B240" s="5">
        <v>6</v>
      </c>
      <c r="C240" s="5">
        <v>30</v>
      </c>
      <c r="D240" s="5">
        <v>12</v>
      </c>
      <c r="E240" s="32">
        <f ca="1">((1/(INDEX(E0!J$12:J$57,C240,1)-INDEX(E0!J$12:J$57,D240,1))))*100000000</f>
        <v>633.23818820127201</v>
      </c>
      <c r="F240" s="32">
        <v>5932300</v>
      </c>
      <c r="G240" s="32" t="s">
        <v>54</v>
      </c>
      <c r="H240" s="32" t="s">
        <v>54</v>
      </c>
      <c r="I240" s="32" t="s">
        <v>54</v>
      </c>
      <c r="J240" s="32">
        <v>5984400</v>
      </c>
      <c r="K240" s="32" t="s">
        <v>54</v>
      </c>
      <c r="L240" s="32" t="s">
        <v>54</v>
      </c>
      <c r="M240" s="32" t="s">
        <v>54</v>
      </c>
      <c r="N240" s="16">
        <v>11200000</v>
      </c>
      <c r="O240" s="17"/>
      <c r="P240" s="17"/>
      <c r="Q240" s="17"/>
    </row>
    <row r="241" spans="1:17" ht="12.75" customHeight="1">
      <c r="A241" s="5">
        <v>8</v>
      </c>
      <c r="B241" s="5">
        <v>6</v>
      </c>
      <c r="C241" s="5">
        <v>30</v>
      </c>
      <c r="D241" s="5">
        <v>13</v>
      </c>
      <c r="E241" s="32">
        <f ca="1">((1/(INDEX(E0!J$12:J$57,C241,1)-INDEX(E0!J$12:J$57,D241,1))))*100000000</f>
        <v>882.93978182461251</v>
      </c>
      <c r="F241" s="32">
        <v>4000.8</v>
      </c>
      <c r="G241" s="32" t="s">
        <v>54</v>
      </c>
      <c r="H241" s="32" t="s">
        <v>54</v>
      </c>
      <c r="I241" s="32" t="s">
        <v>54</v>
      </c>
      <c r="J241" s="32">
        <v>4049.9</v>
      </c>
      <c r="K241" s="32" t="s">
        <v>54</v>
      </c>
      <c r="L241" s="32" t="s">
        <v>54</v>
      </c>
      <c r="M241" s="32" t="s">
        <v>54</v>
      </c>
      <c r="N241" s="16">
        <v>2948</v>
      </c>
      <c r="O241" s="17"/>
      <c r="P241" s="17"/>
      <c r="Q241" s="17"/>
    </row>
    <row r="242" spans="1:17" ht="12.75" customHeight="1">
      <c r="A242" s="5">
        <v>8</v>
      </c>
      <c r="B242" s="5">
        <v>6</v>
      </c>
      <c r="C242" s="5">
        <v>30</v>
      </c>
      <c r="D242" s="5">
        <v>14</v>
      </c>
      <c r="E242" s="32">
        <f ca="1">((1/(INDEX(E0!J$12:J$57,C242,1)-INDEX(E0!J$12:J$57,D242,1))))*100000000</f>
        <v>968.7642759704645</v>
      </c>
      <c r="F242" s="32">
        <v>952690</v>
      </c>
      <c r="G242" s="32" t="s">
        <v>54</v>
      </c>
      <c r="H242" s="32" t="s">
        <v>54</v>
      </c>
      <c r="I242" s="32" t="s">
        <v>54</v>
      </c>
      <c r="J242" s="32">
        <v>982890</v>
      </c>
      <c r="K242" s="32" t="s">
        <v>54</v>
      </c>
      <c r="L242" s="32" t="s">
        <v>54</v>
      </c>
      <c r="M242" s="32" t="s">
        <v>54</v>
      </c>
      <c r="N242" s="16">
        <v>4111000</v>
      </c>
      <c r="O242" s="17"/>
      <c r="P242" s="17"/>
      <c r="Q242" s="17"/>
    </row>
    <row r="243" spans="1:17" ht="12.75" customHeight="1">
      <c r="A243" s="5">
        <v>8</v>
      </c>
      <c r="B243" s="5">
        <v>6</v>
      </c>
      <c r="C243" s="5">
        <v>30</v>
      </c>
      <c r="D243" s="5">
        <v>15</v>
      </c>
      <c r="E243" s="32">
        <f ca="1">((1/(INDEX(E0!J$12:J$57,C243,1)-INDEX(E0!J$12:J$57,D243,1))))*100000000</f>
        <v>1112.9640766356067</v>
      </c>
      <c r="F243" s="32">
        <v>516.28</v>
      </c>
      <c r="G243" s="32" t="s">
        <v>54</v>
      </c>
      <c r="H243" s="32" t="s">
        <v>54</v>
      </c>
      <c r="I243" s="32" t="s">
        <v>54</v>
      </c>
      <c r="J243" s="32">
        <v>528.39</v>
      </c>
      <c r="K243" s="32" t="s">
        <v>54</v>
      </c>
      <c r="L243" s="32" t="s">
        <v>54</v>
      </c>
      <c r="M243" s="32" t="s">
        <v>54</v>
      </c>
      <c r="N243" s="16">
        <v>47.21</v>
      </c>
      <c r="O243" s="17"/>
      <c r="P243" s="17"/>
      <c r="Q243" s="17"/>
    </row>
    <row r="244" spans="1:17" ht="12.75" customHeight="1">
      <c r="A244" s="5">
        <v>8</v>
      </c>
      <c r="B244" s="5">
        <v>6</v>
      </c>
      <c r="C244" s="5">
        <v>30</v>
      </c>
      <c r="D244" s="5">
        <v>16</v>
      </c>
      <c r="E244" s="32">
        <f ca="1">((1/(INDEX(E0!J$12:J$57,C244,1)-INDEX(E0!J$12:J$57,D244,1))))*100000000</f>
        <v>3025.421868056962</v>
      </c>
      <c r="F244" s="32">
        <v>61582000</v>
      </c>
      <c r="G244" s="32" t="s">
        <v>54</v>
      </c>
      <c r="H244" s="32" t="s">
        <v>54</v>
      </c>
      <c r="I244" s="32" t="s">
        <v>54</v>
      </c>
      <c r="J244" s="32">
        <v>62046000</v>
      </c>
      <c r="K244" s="32" t="s">
        <v>54</v>
      </c>
      <c r="L244" s="32" t="s">
        <v>54</v>
      </c>
      <c r="M244" s="32" t="s">
        <v>54</v>
      </c>
      <c r="N244" s="16">
        <v>51340000</v>
      </c>
      <c r="O244" s="17"/>
      <c r="P244" s="17"/>
      <c r="Q244" s="17"/>
    </row>
    <row r="245" spans="1:17" ht="12.75" customHeight="1">
      <c r="A245" s="5">
        <v>8</v>
      </c>
      <c r="B245" s="5">
        <v>6</v>
      </c>
      <c r="C245" s="5">
        <v>30</v>
      </c>
      <c r="D245" s="5">
        <v>17</v>
      </c>
      <c r="E245" s="32">
        <f ca="1">((1/(INDEX(E0!J$12:J$57,C245,1)-INDEX(E0!J$12:J$57,D245,1))))*100000000</f>
        <v>3036.2977836887708</v>
      </c>
      <c r="F245" s="32">
        <v>45889000</v>
      </c>
      <c r="G245" s="32" t="s">
        <v>54</v>
      </c>
      <c r="H245" s="32" t="s">
        <v>54</v>
      </c>
      <c r="I245" s="32" t="s">
        <v>54</v>
      </c>
      <c r="J245" s="32">
        <v>46252000</v>
      </c>
      <c r="K245" s="32" t="s">
        <v>54</v>
      </c>
      <c r="L245" s="32" t="s">
        <v>54</v>
      </c>
      <c r="M245" s="32" t="s">
        <v>54</v>
      </c>
      <c r="N245" s="16">
        <v>38440000</v>
      </c>
      <c r="O245" s="17"/>
      <c r="P245" s="17"/>
      <c r="Q245" s="17"/>
    </row>
    <row r="246" spans="1:17" ht="12.75" customHeight="1">
      <c r="A246" s="5">
        <v>8</v>
      </c>
      <c r="B246" s="5">
        <v>6</v>
      </c>
      <c r="C246" s="5">
        <v>30</v>
      </c>
      <c r="D246" s="5">
        <v>18</v>
      </c>
      <c r="E246" s="32">
        <f ca="1">((1/(INDEX(E0!J$12:J$57,C246,1)-INDEX(E0!J$12:J$57,D246,1))))*100000000</f>
        <v>3060.1673919731875</v>
      </c>
      <c r="F246" s="32">
        <v>88529000</v>
      </c>
      <c r="G246" s="32" t="s">
        <v>54</v>
      </c>
      <c r="H246" s="32" t="s">
        <v>54</v>
      </c>
      <c r="I246" s="32" t="s">
        <v>54</v>
      </c>
      <c r="J246" s="32">
        <v>89230000</v>
      </c>
      <c r="K246" s="32" t="s">
        <v>54</v>
      </c>
      <c r="L246" s="32" t="s">
        <v>54</v>
      </c>
      <c r="M246" s="32" t="s">
        <v>54</v>
      </c>
      <c r="N246" s="16">
        <v>69080000</v>
      </c>
      <c r="O246" s="17"/>
      <c r="P246" s="17"/>
      <c r="Q246" s="17"/>
    </row>
    <row r="247" spans="1:17" ht="12.75" customHeight="1">
      <c r="A247" s="5">
        <v>8</v>
      </c>
      <c r="B247" s="5">
        <v>6</v>
      </c>
      <c r="C247" s="5">
        <v>30</v>
      </c>
      <c r="D247" s="5">
        <v>19</v>
      </c>
      <c r="E247" s="32">
        <f ca="1">((1/(INDEX(E0!J$12:J$57,C247,1)-INDEX(E0!J$12:J$57,D247,1))))*100000000</f>
        <v>3672.336031706247</v>
      </c>
      <c r="F247" s="32">
        <v>55952</v>
      </c>
      <c r="G247" s="32" t="s">
        <v>54</v>
      </c>
      <c r="H247" s="32" t="s">
        <v>54</v>
      </c>
      <c r="I247" s="32" t="s">
        <v>54</v>
      </c>
      <c r="J247" s="32">
        <v>55591</v>
      </c>
      <c r="K247" s="32" t="s">
        <v>54</v>
      </c>
      <c r="L247" s="32" t="s">
        <v>54</v>
      </c>
      <c r="M247" s="32" t="s">
        <v>54</v>
      </c>
      <c r="N247" s="16">
        <v>14430</v>
      </c>
      <c r="O247" s="17"/>
      <c r="P247" s="17"/>
      <c r="Q247" s="17"/>
    </row>
    <row r="248" spans="1:17" ht="12.75" customHeight="1">
      <c r="A248" s="5">
        <v>8</v>
      </c>
      <c r="B248" s="5">
        <v>6</v>
      </c>
      <c r="C248" s="5">
        <v>31</v>
      </c>
      <c r="D248" s="5">
        <v>6</v>
      </c>
      <c r="E248" s="32">
        <f ca="1">((1/(INDEX(E0!J$12:J$57,C248,1)-INDEX(E0!J$12:J$57,D248,1))))*100000000</f>
        <v>416.46230905002392</v>
      </c>
      <c r="F248" s="32">
        <v>55.517000000000003</v>
      </c>
      <c r="G248" s="32" t="s">
        <v>54</v>
      </c>
      <c r="H248" s="32" t="s">
        <v>54</v>
      </c>
      <c r="I248" s="32" t="s">
        <v>54</v>
      </c>
      <c r="J248" s="32">
        <v>56.036000000000001</v>
      </c>
      <c r="K248" s="32" t="s">
        <v>54</v>
      </c>
      <c r="L248" s="32" t="s">
        <v>54</v>
      </c>
      <c r="M248" s="32" t="s">
        <v>54</v>
      </c>
      <c r="N248" s="16">
        <v>112.6</v>
      </c>
      <c r="O248" s="17"/>
      <c r="P248" s="17"/>
      <c r="Q248" s="17"/>
    </row>
    <row r="249" spans="1:17" ht="12.75" customHeight="1">
      <c r="A249" s="5">
        <v>8</v>
      </c>
      <c r="B249" s="5">
        <v>6</v>
      </c>
      <c r="C249" s="5">
        <v>31</v>
      </c>
      <c r="D249" s="5">
        <v>7</v>
      </c>
      <c r="E249" s="32">
        <f ca="1">((1/(INDEX(E0!J$12:J$57,C249,1)-INDEX(E0!J$12:J$57,D249,1))))*100000000</f>
        <v>554.27037216523831</v>
      </c>
      <c r="F249" s="32">
        <v>109900000</v>
      </c>
      <c r="G249" s="32" t="s">
        <v>54</v>
      </c>
      <c r="H249" s="32" t="s">
        <v>54</v>
      </c>
      <c r="I249" s="32" t="s">
        <v>54</v>
      </c>
      <c r="J249" s="32">
        <v>109550000</v>
      </c>
      <c r="K249" s="32" t="s">
        <v>54</v>
      </c>
      <c r="L249" s="32" t="s">
        <v>54</v>
      </c>
      <c r="M249" s="32" t="s">
        <v>54</v>
      </c>
      <c r="N249" s="16">
        <v>79500000</v>
      </c>
      <c r="O249" s="17"/>
      <c r="P249" s="17"/>
      <c r="Q249" s="17"/>
    </row>
    <row r="250" spans="1:17" ht="12.75" customHeight="1">
      <c r="A250" s="5">
        <v>8</v>
      </c>
      <c r="B250" s="5">
        <v>6</v>
      </c>
      <c r="C250" s="5">
        <v>31</v>
      </c>
      <c r="D250" s="5">
        <v>8</v>
      </c>
      <c r="E250" s="32">
        <f ca="1">((1/(INDEX(E0!J$12:J$57,C250,1)-INDEX(E0!J$12:J$57,D250,1))))*100000000</f>
        <v>554.35702817322806</v>
      </c>
      <c r="F250" s="32">
        <v>20099000</v>
      </c>
      <c r="G250" s="32" t="s">
        <v>54</v>
      </c>
      <c r="H250" s="32" t="s">
        <v>54</v>
      </c>
      <c r="I250" s="32" t="s">
        <v>54</v>
      </c>
      <c r="J250" s="32">
        <v>20043000</v>
      </c>
      <c r="K250" s="32" t="s">
        <v>54</v>
      </c>
      <c r="L250" s="32" t="s">
        <v>54</v>
      </c>
      <c r="M250" s="32" t="s">
        <v>54</v>
      </c>
      <c r="N250" s="16">
        <v>14380000</v>
      </c>
      <c r="O250" s="17"/>
      <c r="P250" s="17"/>
      <c r="Q250" s="17"/>
    </row>
    <row r="251" spans="1:17" ht="12.75" customHeight="1">
      <c r="A251" s="5">
        <v>8</v>
      </c>
      <c r="B251" s="5">
        <v>6</v>
      </c>
      <c r="C251" s="5">
        <v>31</v>
      </c>
      <c r="D251" s="5">
        <v>9</v>
      </c>
      <c r="E251" s="32">
        <f ca="1">((1/(INDEX(E0!J$12:J$57,C251,1)-INDEX(E0!J$12:J$57,D251,1))))*100000000</f>
        <v>554.37186693798219</v>
      </c>
      <c r="F251" s="32">
        <v>1360300</v>
      </c>
      <c r="G251" s="32" t="s">
        <v>54</v>
      </c>
      <c r="H251" s="32" t="s">
        <v>54</v>
      </c>
      <c r="I251" s="32" t="s">
        <v>54</v>
      </c>
      <c r="J251" s="32">
        <v>1356900</v>
      </c>
      <c r="K251" s="32" t="s">
        <v>54</v>
      </c>
      <c r="L251" s="32" t="s">
        <v>54</v>
      </c>
      <c r="M251" s="32" t="s">
        <v>54</v>
      </c>
      <c r="N251" s="16">
        <v>964500</v>
      </c>
      <c r="O251" s="17"/>
      <c r="P251" s="17"/>
      <c r="Q251" s="17"/>
    </row>
    <row r="252" spans="1:17" ht="12.75" customHeight="1">
      <c r="A252" s="5">
        <v>8</v>
      </c>
      <c r="B252" s="5">
        <v>6</v>
      </c>
      <c r="C252" s="5">
        <v>31</v>
      </c>
      <c r="D252" s="5">
        <v>10</v>
      </c>
      <c r="E252" s="32">
        <f ca="1">((1/(INDEX(E0!J$12:J$57,C252,1)-INDEX(E0!J$12:J$57,D252,1))))*100000000</f>
        <v>632.66485639447637</v>
      </c>
      <c r="F252" s="32">
        <v>9668600</v>
      </c>
      <c r="G252" s="32" t="s">
        <v>54</v>
      </c>
      <c r="H252" s="32" t="s">
        <v>54</v>
      </c>
      <c r="I252" s="32" t="s">
        <v>54</v>
      </c>
      <c r="J252" s="32">
        <v>9751900</v>
      </c>
      <c r="K252" s="32" t="s">
        <v>54</v>
      </c>
      <c r="L252" s="32" t="s">
        <v>54</v>
      </c>
      <c r="M252" s="32" t="s">
        <v>54</v>
      </c>
      <c r="N252" s="16">
        <v>21490000</v>
      </c>
      <c r="O252" s="17"/>
      <c r="P252" s="17"/>
      <c r="Q252" s="17"/>
    </row>
    <row r="253" spans="1:17" ht="12.75" customHeight="1">
      <c r="A253" s="5">
        <v>8</v>
      </c>
      <c r="B253" s="5">
        <v>6</v>
      </c>
      <c r="C253" s="5">
        <v>31</v>
      </c>
      <c r="D253" s="5">
        <v>11</v>
      </c>
      <c r="E253" s="32">
        <f ca="1">((1/(INDEX(E0!J$12:J$57,C253,1)-INDEX(E0!J$12:J$57,D253,1))))*100000000</f>
        <v>632.66793108850368</v>
      </c>
      <c r="F253" s="32">
        <v>3713600</v>
      </c>
      <c r="G253" s="32" t="s">
        <v>54</v>
      </c>
      <c r="H253" s="32" t="s">
        <v>54</v>
      </c>
      <c r="I253" s="32" t="s">
        <v>54</v>
      </c>
      <c r="J253" s="32">
        <v>3748100</v>
      </c>
      <c r="K253" s="32" t="s">
        <v>54</v>
      </c>
      <c r="L253" s="32" t="s">
        <v>54</v>
      </c>
      <c r="M253" s="32" t="s">
        <v>54</v>
      </c>
      <c r="N253" s="16">
        <v>7676000</v>
      </c>
      <c r="O253" s="17"/>
      <c r="P253" s="17"/>
      <c r="Q253" s="17"/>
    </row>
    <row r="254" spans="1:17" ht="12.75" customHeight="1">
      <c r="A254" s="5">
        <v>8</v>
      </c>
      <c r="B254" s="5">
        <v>6</v>
      </c>
      <c r="C254" s="5">
        <v>31</v>
      </c>
      <c r="D254" s="5">
        <v>13</v>
      </c>
      <c r="E254" s="32">
        <f ca="1">((1/(INDEX(E0!J$12:J$57,C254,1)-INDEX(E0!J$12:J$57,D254,1))))*100000000</f>
        <v>881.92283215656926</v>
      </c>
      <c r="F254" s="32">
        <v>76847</v>
      </c>
      <c r="G254" s="32" t="s">
        <v>54</v>
      </c>
      <c r="H254" s="32" t="s">
        <v>54</v>
      </c>
      <c r="I254" s="32" t="s">
        <v>54</v>
      </c>
      <c r="J254" s="32">
        <v>98714</v>
      </c>
      <c r="K254" s="32" t="s">
        <v>54</v>
      </c>
      <c r="L254" s="32" t="s">
        <v>54</v>
      </c>
      <c r="M254" s="32" t="s">
        <v>54</v>
      </c>
      <c r="N254" s="16">
        <v>90810</v>
      </c>
      <c r="O254" s="17"/>
      <c r="P254" s="17"/>
      <c r="Q254" s="17"/>
    </row>
    <row r="255" spans="1:17" ht="12.75" customHeight="1">
      <c r="A255" s="5">
        <v>8</v>
      </c>
      <c r="B255" s="5">
        <v>6</v>
      </c>
      <c r="C255" s="5">
        <v>31</v>
      </c>
      <c r="D255" s="5">
        <v>14</v>
      </c>
      <c r="E255" s="32">
        <f ca="1">((1/(INDEX(E0!J$12:J$57,C255,1)-INDEX(E0!J$12:J$57,D255,1))))*100000000</f>
        <v>967.54015341360389</v>
      </c>
      <c r="F255" s="32">
        <v>880790</v>
      </c>
      <c r="G255" s="32" t="s">
        <v>54</v>
      </c>
      <c r="H255" s="32" t="s">
        <v>54</v>
      </c>
      <c r="I255" s="32" t="s">
        <v>54</v>
      </c>
      <c r="J255" s="32">
        <v>908710</v>
      </c>
      <c r="K255" s="32" t="s">
        <v>54</v>
      </c>
      <c r="L255" s="32" t="s">
        <v>54</v>
      </c>
      <c r="M255" s="32" t="s">
        <v>54</v>
      </c>
      <c r="N255" s="16">
        <v>3825000</v>
      </c>
      <c r="O255" s="17"/>
      <c r="P255" s="17"/>
      <c r="Q255" s="17"/>
    </row>
    <row r="256" spans="1:17" ht="12.75" customHeight="1">
      <c r="A256" s="5">
        <v>8</v>
      </c>
      <c r="B256" s="5">
        <v>6</v>
      </c>
      <c r="C256" s="5">
        <v>31</v>
      </c>
      <c r="D256" s="5">
        <v>15</v>
      </c>
      <c r="E256" s="32">
        <f ca="1">((1/(INDEX(E0!J$12:J$57,C256,1)-INDEX(E0!J$12:J$57,D256,1))))*100000000</f>
        <v>1111.34871677561</v>
      </c>
      <c r="F256" s="32">
        <v>731.47</v>
      </c>
      <c r="G256" s="32" t="s">
        <v>54</v>
      </c>
      <c r="H256" s="32" t="s">
        <v>54</v>
      </c>
      <c r="I256" s="32" t="s">
        <v>54</v>
      </c>
      <c r="J256" s="32">
        <v>225.42</v>
      </c>
      <c r="K256" s="32" t="s">
        <v>54</v>
      </c>
      <c r="L256" s="32" t="s">
        <v>54</v>
      </c>
      <c r="M256" s="32" t="s">
        <v>54</v>
      </c>
      <c r="N256" s="16">
        <v>27280</v>
      </c>
      <c r="O256" s="17"/>
      <c r="P256" s="17"/>
      <c r="Q256" s="17"/>
    </row>
    <row r="257" spans="1:17" ht="12.75" customHeight="1">
      <c r="A257" s="5">
        <v>8</v>
      </c>
      <c r="B257" s="5">
        <v>6</v>
      </c>
      <c r="C257" s="5">
        <v>31</v>
      </c>
      <c r="D257" s="5">
        <v>17</v>
      </c>
      <c r="E257" s="32">
        <f ca="1">((1/(INDEX(E0!J$12:J$57,C257,1)-INDEX(E0!J$12:J$57,D257,1))))*100000000</f>
        <v>3024.3053372835584</v>
      </c>
      <c r="F257" s="32">
        <v>47613000</v>
      </c>
      <c r="G257" s="32" t="s">
        <v>54</v>
      </c>
      <c r="H257" s="32" t="s">
        <v>54</v>
      </c>
      <c r="I257" s="32" t="s">
        <v>54</v>
      </c>
      <c r="J257" s="32">
        <v>47966000</v>
      </c>
      <c r="K257" s="32" t="s">
        <v>54</v>
      </c>
      <c r="L257" s="32" t="s">
        <v>54</v>
      </c>
      <c r="M257" s="32" t="s">
        <v>54</v>
      </c>
      <c r="N257" s="16">
        <v>39110000</v>
      </c>
      <c r="O257" s="17"/>
      <c r="P257" s="17"/>
      <c r="Q257" s="17"/>
    </row>
    <row r="258" spans="1:17" ht="12.75" customHeight="1">
      <c r="A258" s="5">
        <v>8</v>
      </c>
      <c r="B258" s="5">
        <v>6</v>
      </c>
      <c r="C258" s="5">
        <v>31</v>
      </c>
      <c r="D258" s="5">
        <v>18</v>
      </c>
      <c r="E258" s="32">
        <f ca="1">((1/(INDEX(E0!J$12:J$57,C258,1)-INDEX(E0!J$12:J$57,D258,1))))*100000000</f>
        <v>3047.9860273599948</v>
      </c>
      <c r="F258" s="32">
        <v>148830000</v>
      </c>
      <c r="G258" s="32" t="s">
        <v>54</v>
      </c>
      <c r="H258" s="32" t="s">
        <v>54</v>
      </c>
      <c r="I258" s="32" t="s">
        <v>54</v>
      </c>
      <c r="J258" s="32">
        <v>150000000</v>
      </c>
      <c r="K258" s="32" t="s">
        <v>54</v>
      </c>
      <c r="L258" s="32" t="s">
        <v>54</v>
      </c>
      <c r="M258" s="32" t="s">
        <v>54</v>
      </c>
      <c r="N258" s="16">
        <v>120000000</v>
      </c>
      <c r="O258" s="17"/>
      <c r="P258" s="17"/>
      <c r="Q258" s="17"/>
    </row>
    <row r="259" spans="1:17" ht="12.75" customHeight="1">
      <c r="A259" s="5">
        <v>8</v>
      </c>
      <c r="B259" s="5">
        <v>6</v>
      </c>
      <c r="C259" s="5">
        <v>31</v>
      </c>
      <c r="D259" s="5">
        <v>19</v>
      </c>
      <c r="E259" s="32">
        <f ca="1">((1/(INDEX(E0!J$12:J$57,C259,1)-INDEX(E0!J$12:J$57,D259,1))))*100000000</f>
        <v>3654.807533318432</v>
      </c>
      <c r="F259" s="32">
        <v>128.19</v>
      </c>
      <c r="G259" s="32" t="s">
        <v>54</v>
      </c>
      <c r="H259" s="32" t="s">
        <v>54</v>
      </c>
      <c r="I259" s="32" t="s">
        <v>54</v>
      </c>
      <c r="J259" s="32">
        <v>112.82</v>
      </c>
      <c r="K259" s="32" t="s">
        <v>54</v>
      </c>
      <c r="L259" s="32" t="s">
        <v>54</v>
      </c>
      <c r="M259" s="32" t="s">
        <v>54</v>
      </c>
      <c r="N259" s="16">
        <v>242.4</v>
      </c>
      <c r="O259" s="17"/>
      <c r="P259" s="17"/>
      <c r="Q259" s="17"/>
    </row>
    <row r="260" spans="1:17" ht="12.75" customHeight="1">
      <c r="A260" s="5">
        <v>8</v>
      </c>
      <c r="B260" s="5">
        <v>6</v>
      </c>
      <c r="C260" s="5">
        <v>32</v>
      </c>
      <c r="D260" s="5">
        <v>6</v>
      </c>
      <c r="E260" s="32">
        <f ca="1">((1/(INDEX(E0!J$12:J$57,C260,1)-INDEX(E0!J$12:J$57,D260,1))))*100000000</f>
        <v>406.072751970242</v>
      </c>
      <c r="F260" s="32">
        <v>0.23324</v>
      </c>
      <c r="G260" s="32" t="s">
        <v>54</v>
      </c>
      <c r="H260" s="32" t="s">
        <v>54</v>
      </c>
      <c r="I260" s="32" t="s">
        <v>54</v>
      </c>
      <c r="J260" s="32">
        <v>0.23093</v>
      </c>
      <c r="K260" s="32" t="s">
        <v>54</v>
      </c>
      <c r="L260" s="32" t="s">
        <v>54</v>
      </c>
      <c r="M260" s="32" t="s">
        <v>54</v>
      </c>
      <c r="N260" s="16">
        <v>6.7909999999999998E-2</v>
      </c>
      <c r="O260" s="17"/>
      <c r="P260" s="17"/>
      <c r="Q260" s="17"/>
    </row>
    <row r="261" spans="1:17" ht="12.75" customHeight="1">
      <c r="A261" s="5">
        <v>8</v>
      </c>
      <c r="B261" s="5">
        <v>6</v>
      </c>
      <c r="C261" s="5">
        <v>32</v>
      </c>
      <c r="D261" s="5">
        <v>7</v>
      </c>
      <c r="E261" s="32">
        <f ca="1">((1/(INDEX(E0!J$12:J$57,C261,1)-INDEX(E0!J$12:J$57,D261,1))))*100000000</f>
        <v>536.01803230971848</v>
      </c>
      <c r="F261" s="32">
        <v>65149</v>
      </c>
      <c r="G261" s="32" t="s">
        <v>54</v>
      </c>
      <c r="H261" s="32" t="s">
        <v>54</v>
      </c>
      <c r="I261" s="32" t="s">
        <v>54</v>
      </c>
      <c r="J261" s="32">
        <v>64304</v>
      </c>
      <c r="K261" s="32" t="s">
        <v>54</v>
      </c>
      <c r="L261" s="32" t="s">
        <v>54</v>
      </c>
      <c r="M261" s="32" t="s">
        <v>54</v>
      </c>
      <c r="N261" s="16">
        <v>32240</v>
      </c>
      <c r="O261" s="17"/>
      <c r="P261" s="17"/>
      <c r="Q261" s="17"/>
    </row>
    <row r="262" spans="1:17" ht="12.75" customHeight="1">
      <c r="A262" s="5">
        <v>8</v>
      </c>
      <c r="B262" s="5">
        <v>6</v>
      </c>
      <c r="C262" s="5">
        <v>32</v>
      </c>
      <c r="D262" s="5">
        <v>8</v>
      </c>
      <c r="E262" s="32">
        <f ca="1">((1/(INDEX(E0!J$12:J$57,C262,1)-INDEX(E0!J$12:J$57,D262,1))))*100000000</f>
        <v>536.09907463878153</v>
      </c>
      <c r="F262" s="32">
        <v>1079.9000000000001</v>
      </c>
      <c r="G262" s="32" t="s">
        <v>54</v>
      </c>
      <c r="H262" s="32" t="s">
        <v>54</v>
      </c>
      <c r="I262" s="32" t="s">
        <v>54</v>
      </c>
      <c r="J262" s="32">
        <v>1033.4000000000001</v>
      </c>
      <c r="K262" s="32" t="s">
        <v>54</v>
      </c>
      <c r="L262" s="32" t="s">
        <v>54</v>
      </c>
      <c r="M262" s="32" t="s">
        <v>54</v>
      </c>
      <c r="N262" s="16">
        <v>542.9</v>
      </c>
      <c r="O262" s="17"/>
      <c r="P262" s="17"/>
      <c r="Q262" s="17"/>
    </row>
    <row r="263" spans="1:17" ht="12.75" customHeight="1">
      <c r="A263" s="5">
        <v>8</v>
      </c>
      <c r="B263" s="5">
        <v>6</v>
      </c>
      <c r="C263" s="5">
        <v>32</v>
      </c>
      <c r="D263" s="5">
        <v>9</v>
      </c>
      <c r="E263" s="32">
        <f ca="1">((1/(INDEX(E0!J$12:J$57,C263,1)-INDEX(E0!J$12:J$57,D263,1))))*100000000</f>
        <v>536.11295204708279</v>
      </c>
      <c r="F263" s="32">
        <v>339.99</v>
      </c>
      <c r="G263" s="32" t="s">
        <v>54</v>
      </c>
      <c r="H263" s="32" t="s">
        <v>54</v>
      </c>
      <c r="I263" s="32" t="s">
        <v>54</v>
      </c>
      <c r="J263" s="32">
        <v>328.88</v>
      </c>
      <c r="K263" s="32" t="s">
        <v>54</v>
      </c>
      <c r="L263" s="32" t="s">
        <v>54</v>
      </c>
      <c r="M263" s="32" t="s">
        <v>54</v>
      </c>
      <c r="N263" s="16">
        <v>314.3</v>
      </c>
      <c r="O263" s="17"/>
      <c r="P263" s="17"/>
      <c r="Q263" s="17"/>
    </row>
    <row r="264" spans="1:17" ht="12.75" customHeight="1">
      <c r="A264" s="5">
        <v>8</v>
      </c>
      <c r="B264" s="5">
        <v>6</v>
      </c>
      <c r="C264" s="5">
        <v>32</v>
      </c>
      <c r="D264" s="5">
        <v>10</v>
      </c>
      <c r="E264" s="32">
        <f ca="1">((1/(INDEX(E0!J$12:J$57,C264,1)-INDEX(E0!J$12:J$57,D264,1))))*100000000</f>
        <v>608.99451226912618</v>
      </c>
      <c r="F264" s="32">
        <v>6800.7</v>
      </c>
      <c r="G264" s="32" t="s">
        <v>54</v>
      </c>
      <c r="H264" s="32" t="s">
        <v>54</v>
      </c>
      <c r="I264" s="32" t="s">
        <v>54</v>
      </c>
      <c r="J264" s="32">
        <v>6733.3</v>
      </c>
      <c r="K264" s="32" t="s">
        <v>54</v>
      </c>
      <c r="L264" s="32" t="s">
        <v>54</v>
      </c>
      <c r="M264" s="32" t="s">
        <v>54</v>
      </c>
      <c r="N264" s="16">
        <v>4495</v>
      </c>
      <c r="O264" s="17"/>
      <c r="P264" s="17"/>
      <c r="Q264" s="17"/>
    </row>
    <row r="265" spans="1:17" ht="12.75" customHeight="1">
      <c r="A265" s="5">
        <v>8</v>
      </c>
      <c r="B265" s="5">
        <v>6</v>
      </c>
      <c r="C265" s="5">
        <v>32</v>
      </c>
      <c r="D265" s="5">
        <v>11</v>
      </c>
      <c r="E265" s="32">
        <f ca="1">((1/(INDEX(E0!J$12:J$57,C265,1)-INDEX(E0!J$12:J$57,D265,1))))*100000000</f>
        <v>608.99736119508316</v>
      </c>
      <c r="F265" s="32">
        <v>1484.1</v>
      </c>
      <c r="G265" s="32" t="s">
        <v>54</v>
      </c>
      <c r="H265" s="32" t="s">
        <v>54</v>
      </c>
      <c r="I265" s="32" t="s">
        <v>54</v>
      </c>
      <c r="J265" s="32">
        <v>1506.3</v>
      </c>
      <c r="K265" s="32" t="s">
        <v>54</v>
      </c>
      <c r="L265" s="32" t="s">
        <v>54</v>
      </c>
      <c r="M265" s="32" t="s">
        <v>54</v>
      </c>
      <c r="N265" s="16">
        <v>314.60000000000002</v>
      </c>
      <c r="O265" s="17"/>
      <c r="P265" s="17"/>
      <c r="Q265" s="17"/>
    </row>
    <row r="266" spans="1:17" ht="12.75" customHeight="1">
      <c r="A266" s="5">
        <v>8</v>
      </c>
      <c r="B266" s="5">
        <v>6</v>
      </c>
      <c r="C266" s="5">
        <v>32</v>
      </c>
      <c r="D266" s="5">
        <v>13</v>
      </c>
      <c r="E266" s="32">
        <f ca="1">((1/(INDEX(E0!J$12:J$57,C266,1)-INDEX(E0!J$12:J$57,D266,1))))*100000000</f>
        <v>836.59516001314034</v>
      </c>
      <c r="F266" s="32">
        <v>7015900</v>
      </c>
      <c r="G266" s="32" t="s">
        <v>54</v>
      </c>
      <c r="H266" s="32" t="s">
        <v>54</v>
      </c>
      <c r="I266" s="32" t="s">
        <v>54</v>
      </c>
      <c r="J266" s="32">
        <v>6895400</v>
      </c>
      <c r="K266" s="32" t="s">
        <v>54</v>
      </c>
      <c r="L266" s="32" t="s">
        <v>54</v>
      </c>
      <c r="M266" s="32" t="s">
        <v>54</v>
      </c>
      <c r="N266" s="16">
        <v>6208000</v>
      </c>
      <c r="O266" s="17"/>
      <c r="P266" s="17"/>
      <c r="Q266" s="17"/>
    </row>
    <row r="267" spans="1:17" ht="12.75" customHeight="1">
      <c r="A267" s="5">
        <v>8</v>
      </c>
      <c r="B267" s="5">
        <v>6</v>
      </c>
      <c r="C267" s="5">
        <v>32</v>
      </c>
      <c r="D267" s="5">
        <v>14</v>
      </c>
      <c r="E267" s="32">
        <f ca="1">((1/(INDEX(E0!J$12:J$57,C267,1)-INDEX(E0!J$12:J$57,D267,1))))*100000000</f>
        <v>913.25529866163413</v>
      </c>
      <c r="F267" s="32">
        <v>12277</v>
      </c>
      <c r="G267" s="32" t="s">
        <v>54</v>
      </c>
      <c r="H267" s="32" t="s">
        <v>54</v>
      </c>
      <c r="I267" s="32" t="s">
        <v>54</v>
      </c>
      <c r="J267" s="32">
        <v>11878</v>
      </c>
      <c r="K267" s="32" t="s">
        <v>54</v>
      </c>
      <c r="L267" s="32" t="s">
        <v>54</v>
      </c>
      <c r="M267" s="32" t="s">
        <v>54</v>
      </c>
      <c r="N267" s="16">
        <v>7887</v>
      </c>
      <c r="O267" s="17"/>
      <c r="P267" s="17"/>
      <c r="Q267" s="17"/>
    </row>
    <row r="268" spans="1:17" ht="12.75" customHeight="1">
      <c r="A268" s="5">
        <v>8</v>
      </c>
      <c r="B268" s="5">
        <v>6</v>
      </c>
      <c r="C268" s="5">
        <v>32</v>
      </c>
      <c r="D268" s="5">
        <v>15</v>
      </c>
      <c r="E268" s="32">
        <f ca="1">((1/(INDEX(E0!J$12:J$57,C268,1)-INDEX(E0!J$12:J$57,D268,1))))*100000000</f>
        <v>1040.3198754526845</v>
      </c>
      <c r="F268" s="32">
        <v>68366000</v>
      </c>
      <c r="G268" s="32" t="s">
        <v>54</v>
      </c>
      <c r="H268" s="32" t="s">
        <v>54</v>
      </c>
      <c r="I268" s="32" t="s">
        <v>54</v>
      </c>
      <c r="J268" s="32">
        <v>68345000</v>
      </c>
      <c r="K268" s="32" t="s">
        <v>54</v>
      </c>
      <c r="L268" s="32" t="s">
        <v>54</v>
      </c>
      <c r="M268" s="32" t="s">
        <v>54</v>
      </c>
      <c r="N268" s="16">
        <v>89140000</v>
      </c>
      <c r="O268" s="17"/>
      <c r="P268" s="17"/>
      <c r="Q268" s="17"/>
    </row>
    <row r="269" spans="1:17" ht="12.75" customHeight="1">
      <c r="A269" s="5">
        <v>8</v>
      </c>
      <c r="B269" s="5">
        <v>6</v>
      </c>
      <c r="C269" s="5">
        <v>32</v>
      </c>
      <c r="D269" s="5">
        <v>17</v>
      </c>
      <c r="E269" s="32">
        <f ca="1">((1/(INDEX(E0!J$12:J$57,C269,1)-INDEX(E0!J$12:J$57,D269,1))))*100000000</f>
        <v>2550.4369752311577</v>
      </c>
      <c r="F269" s="32">
        <v>75024</v>
      </c>
      <c r="G269" s="32" t="s">
        <v>54</v>
      </c>
      <c r="H269" s="32" t="s">
        <v>54</v>
      </c>
      <c r="I269" s="32" t="s">
        <v>54</v>
      </c>
      <c r="J269" s="32">
        <v>73979</v>
      </c>
      <c r="K269" s="32" t="s">
        <v>54</v>
      </c>
      <c r="L269" s="32" t="s">
        <v>54</v>
      </c>
      <c r="M269" s="32" t="s">
        <v>54</v>
      </c>
      <c r="N269" s="16">
        <v>22080</v>
      </c>
      <c r="O269" s="17"/>
      <c r="P269" s="17"/>
      <c r="Q269" s="17"/>
    </row>
    <row r="270" spans="1:17" ht="12.75" customHeight="1">
      <c r="A270" s="5">
        <v>8</v>
      </c>
      <c r="B270" s="5">
        <v>6</v>
      </c>
      <c r="C270" s="5">
        <v>32</v>
      </c>
      <c r="D270" s="5">
        <v>18</v>
      </c>
      <c r="E270" s="32">
        <f ca="1">((1/(INDEX(E0!J$12:J$57,C270,1)-INDEX(E0!J$12:J$57,D270,1))))*100000000</f>
        <v>2567.2575090726968</v>
      </c>
      <c r="F270" s="32">
        <v>27700</v>
      </c>
      <c r="G270" s="32" t="s">
        <v>54</v>
      </c>
      <c r="H270" s="32" t="s">
        <v>54</v>
      </c>
      <c r="I270" s="32" t="s">
        <v>54</v>
      </c>
      <c r="J270" s="32">
        <v>27100</v>
      </c>
      <c r="K270" s="32" t="s">
        <v>54</v>
      </c>
      <c r="L270" s="32" t="s">
        <v>54</v>
      </c>
      <c r="M270" s="32" t="s">
        <v>54</v>
      </c>
      <c r="N270" s="16">
        <v>12130</v>
      </c>
      <c r="O270" s="17"/>
      <c r="P270" s="17"/>
      <c r="Q270" s="17"/>
    </row>
    <row r="271" spans="1:17" ht="12.75" customHeight="1">
      <c r="A271" s="5">
        <v>8</v>
      </c>
      <c r="B271" s="5">
        <v>6</v>
      </c>
      <c r="C271" s="5">
        <v>32</v>
      </c>
      <c r="D271" s="5">
        <v>19</v>
      </c>
      <c r="E271" s="32">
        <f ca="1">((1/(INDEX(E0!J$12:J$57,C271,1)-INDEX(E0!J$12:J$57,D271,1))))*100000000</f>
        <v>2984.6518906402102</v>
      </c>
      <c r="F271" s="32">
        <v>214420000</v>
      </c>
      <c r="G271" s="32" t="s">
        <v>54</v>
      </c>
      <c r="H271" s="32" t="s">
        <v>54</v>
      </c>
      <c r="I271" s="32" t="s">
        <v>54</v>
      </c>
      <c r="J271" s="32">
        <v>216300000</v>
      </c>
      <c r="K271" s="32" t="s">
        <v>54</v>
      </c>
      <c r="L271" s="32" t="s">
        <v>54</v>
      </c>
      <c r="M271" s="32" t="s">
        <v>54</v>
      </c>
      <c r="N271" s="16">
        <v>163800000</v>
      </c>
      <c r="O271" s="17"/>
      <c r="P271" s="17"/>
      <c r="Q271" s="17"/>
    </row>
    <row r="272" spans="1:17" ht="12.75" customHeight="1">
      <c r="A272" s="5">
        <v>8</v>
      </c>
      <c r="B272" s="5">
        <v>6</v>
      </c>
      <c r="C272" s="5">
        <v>33</v>
      </c>
      <c r="D272" s="5">
        <v>9</v>
      </c>
      <c r="E272" s="32">
        <f ca="1">((1/(INDEX(E0!J$12:J$57,C272,1)-INDEX(E0!J$12:J$57,D272,1))))*100000000</f>
        <v>516.14356443799056</v>
      </c>
      <c r="F272" s="32">
        <v>53401</v>
      </c>
      <c r="G272" s="32" t="s">
        <v>54</v>
      </c>
      <c r="H272" s="32" t="s">
        <v>54</v>
      </c>
      <c r="I272" s="32" t="s">
        <v>54</v>
      </c>
      <c r="J272" s="32">
        <v>52335</v>
      </c>
      <c r="K272" s="32" t="s">
        <v>54</v>
      </c>
      <c r="L272" s="32" t="s">
        <v>54</v>
      </c>
      <c r="M272" s="32" t="s">
        <v>54</v>
      </c>
      <c r="N272" s="16">
        <v>29250</v>
      </c>
      <c r="O272" s="17"/>
      <c r="P272" s="17"/>
      <c r="Q272" s="17"/>
    </row>
    <row r="273" spans="1:17" ht="12.75" customHeight="1">
      <c r="A273" s="5">
        <v>8</v>
      </c>
      <c r="B273" s="5">
        <v>6</v>
      </c>
      <c r="C273" s="5">
        <v>33</v>
      </c>
      <c r="D273" s="5">
        <v>11</v>
      </c>
      <c r="E273" s="32">
        <f ca="1">((1/(INDEX(E0!J$12:J$57,C273,1)-INDEX(E0!J$12:J$57,D273,1))))*100000000</f>
        <v>583.3590575519687</v>
      </c>
      <c r="F273" s="32">
        <v>4821.1000000000004</v>
      </c>
      <c r="G273" s="32" t="s">
        <v>54</v>
      </c>
      <c r="H273" s="32" t="s">
        <v>54</v>
      </c>
      <c r="I273" s="32" t="s">
        <v>54</v>
      </c>
      <c r="J273" s="32">
        <v>4766.8</v>
      </c>
      <c r="K273" s="32" t="s">
        <v>54</v>
      </c>
      <c r="L273" s="32" t="s">
        <v>54</v>
      </c>
      <c r="M273" s="32" t="s">
        <v>54</v>
      </c>
      <c r="N273" s="16">
        <v>5862</v>
      </c>
      <c r="O273" s="17"/>
      <c r="P273" s="17"/>
      <c r="Q273" s="17"/>
    </row>
    <row r="274" spans="1:17" ht="12.75" customHeight="1">
      <c r="A274" s="5">
        <v>8</v>
      </c>
      <c r="B274" s="5">
        <v>6</v>
      </c>
      <c r="C274" s="5">
        <v>33</v>
      </c>
      <c r="D274" s="5">
        <v>14</v>
      </c>
      <c r="E274" s="32">
        <f ca="1">((1/(INDEX(E0!J$12:J$57,C274,1)-INDEX(E0!J$12:J$57,D274,1))))*100000000</f>
        <v>856.78720779840648</v>
      </c>
      <c r="F274" s="32">
        <v>42624</v>
      </c>
      <c r="G274" s="32" t="s">
        <v>54</v>
      </c>
      <c r="H274" s="32" t="s">
        <v>54</v>
      </c>
      <c r="I274" s="32" t="s">
        <v>54</v>
      </c>
      <c r="J274" s="32">
        <v>41331</v>
      </c>
      <c r="K274" s="32" t="s">
        <v>54</v>
      </c>
      <c r="L274" s="32" t="s">
        <v>54</v>
      </c>
      <c r="M274" s="32" t="s">
        <v>54</v>
      </c>
      <c r="N274" s="16">
        <v>24450</v>
      </c>
      <c r="O274" s="17"/>
      <c r="P274" s="17"/>
      <c r="Q274" s="17"/>
    </row>
    <row r="275" spans="1:17" ht="12.75" customHeight="1">
      <c r="A275" s="5">
        <v>8</v>
      </c>
      <c r="B275" s="5">
        <v>6</v>
      </c>
      <c r="C275" s="5">
        <v>33</v>
      </c>
      <c r="D275" s="5">
        <v>15</v>
      </c>
      <c r="E275" s="32">
        <f ca="1">((1/(INDEX(E0!J$12:J$57,C275,1)-INDEX(E0!J$12:J$57,D275,1))))*100000000</f>
        <v>967.67043110508246</v>
      </c>
      <c r="F275" s="32">
        <v>228860000</v>
      </c>
      <c r="G275" s="32" t="s">
        <v>54</v>
      </c>
      <c r="H275" s="32" t="s">
        <v>54</v>
      </c>
      <c r="I275" s="32" t="s">
        <v>54</v>
      </c>
      <c r="J275" s="32">
        <v>229890000</v>
      </c>
      <c r="K275" s="32" t="s">
        <v>54</v>
      </c>
      <c r="L275" s="32" t="s">
        <v>54</v>
      </c>
      <c r="M275" s="32" t="s">
        <v>54</v>
      </c>
      <c r="N275" s="16">
        <v>258600000</v>
      </c>
      <c r="O275" s="17"/>
      <c r="P275" s="17"/>
      <c r="Q275" s="17"/>
    </row>
    <row r="276" spans="1:17" ht="12.75" customHeight="1">
      <c r="A276" s="5">
        <v>8</v>
      </c>
      <c r="B276" s="5">
        <v>6</v>
      </c>
      <c r="C276" s="5">
        <v>33</v>
      </c>
      <c r="D276" s="5">
        <v>17</v>
      </c>
      <c r="E276" s="32">
        <f ca="1">((1/(INDEX(E0!J$12:J$57,C276,1)-INDEX(E0!J$12:J$57,D276,1))))*100000000</f>
        <v>2153.981441834439</v>
      </c>
      <c r="F276" s="32">
        <v>146860</v>
      </c>
      <c r="G276" s="32" t="s">
        <v>54</v>
      </c>
      <c r="H276" s="32" t="s">
        <v>54</v>
      </c>
      <c r="I276" s="32" t="s">
        <v>54</v>
      </c>
      <c r="J276" s="32">
        <v>148160</v>
      </c>
      <c r="K276" s="32" t="s">
        <v>54</v>
      </c>
      <c r="L276" s="32" t="s">
        <v>54</v>
      </c>
      <c r="M276" s="32" t="s">
        <v>54</v>
      </c>
      <c r="N276" s="16">
        <v>33210</v>
      </c>
      <c r="O276" s="17"/>
      <c r="P276" s="17"/>
      <c r="Q276" s="17"/>
    </row>
    <row r="277" spans="1:17" ht="12.75" customHeight="1">
      <c r="A277" s="5">
        <v>8</v>
      </c>
      <c r="B277" s="5">
        <v>6</v>
      </c>
      <c r="C277" s="5">
        <v>33</v>
      </c>
      <c r="D277" s="5">
        <v>19</v>
      </c>
      <c r="E277" s="32">
        <f ca="1">((1/(INDEX(E0!J$12:J$57,C277,1)-INDEX(E0!J$12:J$57,D277,1))))*100000000</f>
        <v>2455.7092671166638</v>
      </c>
      <c r="F277" s="32">
        <v>357740000</v>
      </c>
      <c r="G277" s="32" t="s">
        <v>54</v>
      </c>
      <c r="H277" s="32" t="s">
        <v>54</v>
      </c>
      <c r="I277" s="32" t="s">
        <v>54</v>
      </c>
      <c r="J277" s="32">
        <v>363850000</v>
      </c>
      <c r="K277" s="32" t="s">
        <v>54</v>
      </c>
      <c r="L277" s="32" t="s">
        <v>54</v>
      </c>
      <c r="M277" s="32" t="s">
        <v>54</v>
      </c>
      <c r="N277" s="16">
        <v>266000000</v>
      </c>
      <c r="O277" s="17"/>
      <c r="P277" s="17"/>
      <c r="Q277" s="17"/>
    </row>
    <row r="278" spans="1:17" ht="12.75" customHeight="1">
      <c r="A278" s="5">
        <v>8</v>
      </c>
      <c r="B278" s="5">
        <v>6</v>
      </c>
      <c r="C278" s="5">
        <v>34</v>
      </c>
      <c r="D278" s="5">
        <v>2</v>
      </c>
      <c r="E278" s="32">
        <f ca="1">((1/(INDEX(E0!J$12:J$57,C278,1)-INDEX(E0!J$12:J$57,D278,1))))*100000000</f>
        <v>308.30731171353654</v>
      </c>
      <c r="F278" s="32">
        <v>3404900</v>
      </c>
      <c r="G278" s="32" t="s">
        <v>54</v>
      </c>
      <c r="H278" s="32" t="s">
        <v>54</v>
      </c>
      <c r="I278" s="32" t="s">
        <v>54</v>
      </c>
      <c r="J278" s="32">
        <v>3117200</v>
      </c>
      <c r="K278" s="32" t="s">
        <v>54</v>
      </c>
      <c r="L278" s="32" t="s">
        <v>54</v>
      </c>
      <c r="M278" s="32" t="s">
        <v>54</v>
      </c>
      <c r="N278" s="16">
        <v>2225000</v>
      </c>
      <c r="O278" s="17"/>
      <c r="P278" s="17"/>
      <c r="Q278" s="17"/>
    </row>
    <row r="279" spans="1:17" ht="12.75" customHeight="1">
      <c r="A279" s="5">
        <v>8</v>
      </c>
      <c r="B279" s="5">
        <v>6</v>
      </c>
      <c r="C279" s="5">
        <v>34</v>
      </c>
      <c r="D279" s="5">
        <v>3</v>
      </c>
      <c r="E279" s="32">
        <f ca="1">((1/(INDEX(E0!J$12:J$57,C279,1)-INDEX(E0!J$12:J$57,D279,1))))*100000000</f>
        <v>308.49087030046564</v>
      </c>
      <c r="F279" s="32">
        <v>9165100</v>
      </c>
      <c r="G279" s="32" t="s">
        <v>54</v>
      </c>
      <c r="H279" s="32" t="s">
        <v>54</v>
      </c>
      <c r="I279" s="32" t="s">
        <v>54</v>
      </c>
      <c r="J279" s="32">
        <v>9299600</v>
      </c>
      <c r="K279" s="32" t="s">
        <v>54</v>
      </c>
      <c r="L279" s="32" t="s">
        <v>54</v>
      </c>
      <c r="M279" s="32" t="s">
        <v>54</v>
      </c>
      <c r="N279" s="16">
        <v>4926000</v>
      </c>
      <c r="O279" s="17"/>
      <c r="P279" s="17"/>
      <c r="Q279" s="17"/>
    </row>
    <row r="280" spans="1:17" ht="12.75" customHeight="1">
      <c r="A280" s="5">
        <v>8</v>
      </c>
      <c r="B280" s="5">
        <v>6</v>
      </c>
      <c r="C280" s="5">
        <v>34</v>
      </c>
      <c r="D280" s="5">
        <v>4</v>
      </c>
      <c r="E280" s="32">
        <f ca="1">((1/(INDEX(E0!J$12:J$57,C280,1)-INDEX(E0!J$12:J$57,D280,1))))*100000000</f>
        <v>328.74016627173984</v>
      </c>
      <c r="F280" s="32">
        <v>2723000000</v>
      </c>
      <c r="G280" s="32" t="s">
        <v>54</v>
      </c>
      <c r="H280" s="32" t="s">
        <v>54</v>
      </c>
      <c r="I280" s="32" t="s">
        <v>54</v>
      </c>
      <c r="J280" s="32">
        <v>2915300000</v>
      </c>
      <c r="K280" s="32" t="s">
        <v>54</v>
      </c>
      <c r="L280" s="32" t="s">
        <v>54</v>
      </c>
      <c r="M280" s="32" t="s">
        <v>54</v>
      </c>
      <c r="N280" s="16">
        <v>2253000000</v>
      </c>
      <c r="O280" s="17"/>
      <c r="P280" s="17"/>
      <c r="Q280" s="17"/>
    </row>
    <row r="281" spans="1:17" ht="12.75" customHeight="1">
      <c r="A281" s="5">
        <v>8</v>
      </c>
      <c r="B281" s="5">
        <v>6</v>
      </c>
      <c r="C281" s="5">
        <v>34</v>
      </c>
      <c r="D281" s="5">
        <v>20</v>
      </c>
      <c r="E281" s="32">
        <f ca="1">((1/(INDEX(E0!J$12:J$57,C281,1)-INDEX(E0!J$12:J$57,D281,1))))*100000000</f>
        <v>2456.6897424059644</v>
      </c>
      <c r="F281" s="32">
        <v>401.55</v>
      </c>
      <c r="G281" s="32" t="s">
        <v>54</v>
      </c>
      <c r="H281" s="32" t="s">
        <v>54</v>
      </c>
      <c r="I281" s="32" t="s">
        <v>54</v>
      </c>
      <c r="J281" s="32">
        <v>523.49</v>
      </c>
      <c r="K281" s="32" t="s">
        <v>54</v>
      </c>
      <c r="L281" s="32" t="s">
        <v>54</v>
      </c>
      <c r="M281" s="32" t="s">
        <v>54</v>
      </c>
      <c r="N281" s="16">
        <v>489.6</v>
      </c>
      <c r="O281" s="17"/>
      <c r="P281" s="17"/>
      <c r="Q281" s="17"/>
    </row>
    <row r="282" spans="1:17" ht="12.75" customHeight="1">
      <c r="A282" s="5">
        <v>8</v>
      </c>
      <c r="B282" s="5">
        <v>6</v>
      </c>
      <c r="C282" s="5">
        <v>34</v>
      </c>
      <c r="D282" s="5">
        <v>21</v>
      </c>
      <c r="E282" s="32">
        <f ca="1">((1/(INDEX(E0!J$12:J$57,C282,1)-INDEX(E0!J$12:J$57,D282,1))))*100000000</f>
        <v>2469.8997708380152</v>
      </c>
      <c r="F282" s="32">
        <v>156.41</v>
      </c>
      <c r="G282" s="32" t="s">
        <v>54</v>
      </c>
      <c r="H282" s="32" t="s">
        <v>54</v>
      </c>
      <c r="I282" s="32" t="s">
        <v>54</v>
      </c>
      <c r="J282" s="32">
        <v>166.01</v>
      </c>
      <c r="K282" s="32" t="s">
        <v>54</v>
      </c>
      <c r="L282" s="32" t="s">
        <v>54</v>
      </c>
      <c r="M282" s="32" t="s">
        <v>54</v>
      </c>
      <c r="N282" s="16">
        <v>0.71450000000000002</v>
      </c>
      <c r="O282" s="17"/>
      <c r="P282" s="17"/>
      <c r="Q282" s="17"/>
    </row>
    <row r="283" spans="1:17" ht="12.75" customHeight="1">
      <c r="A283" s="5">
        <v>8</v>
      </c>
      <c r="B283" s="5">
        <v>6</v>
      </c>
      <c r="C283" s="5">
        <v>34</v>
      </c>
      <c r="D283" s="5">
        <v>23</v>
      </c>
      <c r="E283" s="32">
        <f ca="1">((1/(INDEX(E0!J$12:J$57,C283,1)-INDEX(E0!J$12:J$57,D283,1))))*100000000</f>
        <v>2984.4847379037701</v>
      </c>
      <c r="F283" s="32">
        <v>60616000</v>
      </c>
      <c r="G283" s="32" t="s">
        <v>54</v>
      </c>
      <c r="H283" s="32" t="s">
        <v>54</v>
      </c>
      <c r="I283" s="32" t="s">
        <v>54</v>
      </c>
      <c r="J283" s="32">
        <v>63844000</v>
      </c>
      <c r="K283" s="32" t="s">
        <v>54</v>
      </c>
      <c r="L283" s="32" t="s">
        <v>54</v>
      </c>
      <c r="M283" s="32" t="s">
        <v>54</v>
      </c>
      <c r="N283" s="16">
        <v>33140000</v>
      </c>
      <c r="O283" s="17"/>
      <c r="P283" s="17"/>
      <c r="Q283" s="17"/>
    </row>
    <row r="284" spans="1:17" ht="12.75" customHeight="1">
      <c r="A284" s="5">
        <v>8</v>
      </c>
      <c r="B284" s="5">
        <v>6</v>
      </c>
      <c r="C284" s="5">
        <v>34</v>
      </c>
      <c r="D284" s="5">
        <v>24</v>
      </c>
      <c r="E284" s="32">
        <f ca="1">((1/(INDEX(E0!J$12:J$57,C284,1)-INDEX(E0!J$12:J$57,D284,1))))*100000000</f>
        <v>3268.1463476378176</v>
      </c>
      <c r="F284" s="32">
        <v>111880000</v>
      </c>
      <c r="G284" s="32" t="s">
        <v>54</v>
      </c>
      <c r="H284" s="32" t="s">
        <v>54</v>
      </c>
      <c r="I284" s="32" t="s">
        <v>54</v>
      </c>
      <c r="J284" s="32">
        <v>108050000</v>
      </c>
      <c r="K284" s="32" t="s">
        <v>54</v>
      </c>
      <c r="L284" s="32" t="s">
        <v>54</v>
      </c>
      <c r="M284" s="32" t="s">
        <v>54</v>
      </c>
      <c r="N284" s="16">
        <v>97330000</v>
      </c>
      <c r="O284" s="17"/>
      <c r="P284" s="17"/>
      <c r="Q284" s="17"/>
    </row>
    <row r="285" spans="1:17" ht="12.75" customHeight="1">
      <c r="A285" s="5">
        <v>8</v>
      </c>
      <c r="B285" s="5">
        <v>6</v>
      </c>
      <c r="C285" s="5">
        <v>34</v>
      </c>
      <c r="D285" s="5">
        <v>25</v>
      </c>
      <c r="E285" s="32">
        <f ca="1">((1/(INDEX(E0!J$12:J$57,C285,1)-INDEX(E0!J$12:J$57,D285,1))))*100000000</f>
        <v>3282.7769938318766</v>
      </c>
      <c r="F285" s="32">
        <v>20851000</v>
      </c>
      <c r="G285" s="32" t="s">
        <v>54</v>
      </c>
      <c r="H285" s="32" t="s">
        <v>54</v>
      </c>
      <c r="I285" s="32" t="s">
        <v>54</v>
      </c>
      <c r="J285" s="32">
        <v>20221000</v>
      </c>
      <c r="K285" s="32" t="s">
        <v>54</v>
      </c>
      <c r="L285" s="32" t="s">
        <v>54</v>
      </c>
      <c r="M285" s="32" t="s">
        <v>54</v>
      </c>
      <c r="N285" s="16">
        <v>16090000</v>
      </c>
      <c r="O285" s="17"/>
      <c r="P285" s="17"/>
      <c r="Q285" s="17"/>
    </row>
    <row r="286" spans="1:17" ht="12.75" customHeight="1">
      <c r="A286" s="5">
        <v>8</v>
      </c>
      <c r="B286" s="5">
        <v>6</v>
      </c>
      <c r="C286" s="5">
        <v>34</v>
      </c>
      <c r="D286" s="5">
        <v>26</v>
      </c>
      <c r="E286" s="32">
        <f ca="1">((1/(INDEX(E0!J$12:J$57,C286,1)-INDEX(E0!J$12:J$57,D286,1))))*100000000</f>
        <v>3306.6809873696852</v>
      </c>
      <c r="F286" s="32">
        <v>462850</v>
      </c>
      <c r="G286" s="32" t="s">
        <v>54</v>
      </c>
      <c r="H286" s="32" t="s">
        <v>54</v>
      </c>
      <c r="I286" s="32" t="s">
        <v>54</v>
      </c>
      <c r="J286" s="32">
        <v>445690</v>
      </c>
      <c r="K286" s="32" t="s">
        <v>54</v>
      </c>
      <c r="L286" s="32" t="s">
        <v>54</v>
      </c>
      <c r="M286" s="32" t="s">
        <v>54</v>
      </c>
      <c r="N286" s="16">
        <v>389700</v>
      </c>
      <c r="O286" s="17"/>
      <c r="P286" s="17"/>
      <c r="Q286" s="17"/>
    </row>
    <row r="287" spans="1:17" ht="12.75" customHeight="1">
      <c r="A287" s="5">
        <v>8</v>
      </c>
      <c r="B287" s="5">
        <v>6</v>
      </c>
      <c r="C287" s="5">
        <v>34</v>
      </c>
      <c r="D287" s="5">
        <v>27</v>
      </c>
      <c r="E287" s="32">
        <f ca="1">((1/(INDEX(E0!J$12:J$57,C287,1)-INDEX(E0!J$12:J$57,D287,1))))*100000000</f>
        <v>3716.6130025017637</v>
      </c>
      <c r="F287" s="32">
        <v>613.16999999999996</v>
      </c>
      <c r="G287" s="32" t="s">
        <v>54</v>
      </c>
      <c r="H287" s="32" t="s">
        <v>54</v>
      </c>
      <c r="I287" s="32" t="s">
        <v>54</v>
      </c>
      <c r="J287" s="32">
        <v>682.57</v>
      </c>
      <c r="K287" s="32" t="s">
        <v>54</v>
      </c>
      <c r="L287" s="32" t="s">
        <v>54</v>
      </c>
      <c r="M287" s="32" t="s">
        <v>54</v>
      </c>
      <c r="N287" s="16">
        <v>44.57</v>
      </c>
      <c r="O287" s="17"/>
      <c r="P287" s="17"/>
      <c r="Q287" s="17"/>
    </row>
    <row r="288" spans="1:17" ht="12.75" customHeight="1">
      <c r="A288" s="5">
        <v>8</v>
      </c>
      <c r="B288" s="5">
        <v>6</v>
      </c>
      <c r="C288" s="5">
        <v>34</v>
      </c>
      <c r="D288" s="5">
        <v>28</v>
      </c>
      <c r="E288" s="32">
        <f ca="1">((1/(INDEX(E0!J$12:J$57,C288,1)-INDEX(E0!J$12:J$57,D288,1))))*100000000</f>
        <v>3821.0424931847606</v>
      </c>
      <c r="F288" s="32">
        <v>215.51</v>
      </c>
      <c r="G288" s="32" t="s">
        <v>54</v>
      </c>
      <c r="H288" s="32" t="s">
        <v>54</v>
      </c>
      <c r="I288" s="32" t="s">
        <v>54</v>
      </c>
      <c r="J288" s="32">
        <v>2069.8000000000002</v>
      </c>
      <c r="K288" s="32" t="s">
        <v>54</v>
      </c>
      <c r="L288" s="32" t="s">
        <v>54</v>
      </c>
      <c r="M288" s="32" t="s">
        <v>54</v>
      </c>
      <c r="N288" s="16">
        <v>2169</v>
      </c>
      <c r="O288" s="17"/>
      <c r="P288" s="17"/>
      <c r="Q288" s="17"/>
    </row>
    <row r="289" spans="1:17" ht="12.75" customHeight="1">
      <c r="A289" s="5">
        <v>8</v>
      </c>
      <c r="B289" s="5">
        <v>6</v>
      </c>
      <c r="C289" s="5">
        <v>34</v>
      </c>
      <c r="D289" s="5">
        <v>30</v>
      </c>
      <c r="E289" s="32">
        <f ca="1">((1/(INDEX(E0!J$12:J$57,C289,1)-INDEX(E0!J$12:J$57,D289,1))))*100000000</f>
        <v>4140.28617554623</v>
      </c>
      <c r="F289" s="32">
        <v>4862</v>
      </c>
      <c r="G289" s="32" t="s">
        <v>54</v>
      </c>
      <c r="H289" s="32" t="s">
        <v>54</v>
      </c>
      <c r="I289" s="32" t="s">
        <v>54</v>
      </c>
      <c r="J289" s="32">
        <v>4557.8</v>
      </c>
      <c r="K289" s="32" t="s">
        <v>54</v>
      </c>
      <c r="L289" s="32" t="s">
        <v>54</v>
      </c>
      <c r="M289" s="32" t="s">
        <v>54</v>
      </c>
      <c r="N289" s="16">
        <v>1273</v>
      </c>
      <c r="O289" s="17"/>
      <c r="P289" s="17"/>
      <c r="Q289" s="17"/>
    </row>
    <row r="290" spans="1:17" ht="12.75" customHeight="1">
      <c r="A290" s="5">
        <v>8</v>
      </c>
      <c r="B290" s="5">
        <v>6</v>
      </c>
      <c r="C290" s="5">
        <v>34</v>
      </c>
      <c r="D290" s="5">
        <v>31</v>
      </c>
      <c r="E290" s="32">
        <f ca="1">((1/(INDEX(E0!J$12:J$57,C290,1)-INDEX(E0!J$12:J$57,D290,1))))*100000000</f>
        <v>4162.7950186763692</v>
      </c>
      <c r="F290" s="32">
        <v>20602</v>
      </c>
      <c r="G290" s="32" t="s">
        <v>54</v>
      </c>
      <c r="H290" s="32" t="s">
        <v>54</v>
      </c>
      <c r="I290" s="32" t="s">
        <v>54</v>
      </c>
      <c r="J290" s="32">
        <v>21221</v>
      </c>
      <c r="K290" s="32" t="s">
        <v>54</v>
      </c>
      <c r="L290" s="32" t="s">
        <v>54</v>
      </c>
      <c r="M290" s="32" t="s">
        <v>54</v>
      </c>
      <c r="N290" s="16">
        <v>4480</v>
      </c>
      <c r="O290" s="17"/>
      <c r="P290" s="17"/>
      <c r="Q290" s="17"/>
    </row>
    <row r="291" spans="1:17" ht="12.75" customHeight="1">
      <c r="A291" s="5">
        <v>8</v>
      </c>
      <c r="B291" s="5">
        <v>6</v>
      </c>
      <c r="C291" s="5">
        <v>34</v>
      </c>
      <c r="D291" s="5">
        <v>32</v>
      </c>
      <c r="E291" s="32">
        <f ca="1">((1/(INDEX(E0!J$12:J$57,C291,1)-INDEX(E0!J$12:J$57,D291,1))))*100000000</f>
        <v>5593.2170081613422</v>
      </c>
      <c r="F291" s="32">
        <v>2834400</v>
      </c>
      <c r="G291" s="32" t="s">
        <v>54</v>
      </c>
      <c r="H291" s="32" t="s">
        <v>54</v>
      </c>
      <c r="I291" s="32" t="s">
        <v>54</v>
      </c>
      <c r="J291" s="32">
        <v>2980800</v>
      </c>
      <c r="K291" s="32" t="s">
        <v>54</v>
      </c>
      <c r="L291" s="32" t="s">
        <v>54</v>
      </c>
      <c r="M291" s="32" t="s">
        <v>54</v>
      </c>
      <c r="N291" s="16">
        <v>644300</v>
      </c>
      <c r="O291" s="17"/>
      <c r="P291" s="17"/>
      <c r="Q291" s="17"/>
    </row>
    <row r="292" spans="1:17" ht="12.75" customHeight="1">
      <c r="A292" s="5">
        <v>8</v>
      </c>
      <c r="B292" s="5">
        <v>6</v>
      </c>
      <c r="C292" s="5">
        <v>35</v>
      </c>
      <c r="D292" s="5">
        <v>3</v>
      </c>
      <c r="E292" s="32">
        <f ca="1">((1/(INDEX(E0!J$12:J$57,C292,1)-INDEX(E0!J$12:J$57,D292,1))))*100000000</f>
        <v>308.30452773018709</v>
      </c>
      <c r="F292" s="32">
        <v>40766000</v>
      </c>
      <c r="G292" s="32" t="s">
        <v>54</v>
      </c>
      <c r="H292" s="32" t="s">
        <v>54</v>
      </c>
      <c r="I292" s="32" t="s">
        <v>54</v>
      </c>
      <c r="J292" s="32">
        <v>41820000</v>
      </c>
      <c r="K292" s="32" t="s">
        <v>54</v>
      </c>
      <c r="L292" s="32" t="s">
        <v>54</v>
      </c>
      <c r="M292" s="32" t="s">
        <v>54</v>
      </c>
      <c r="N292" s="16">
        <v>17090000</v>
      </c>
      <c r="O292" s="17"/>
      <c r="P292" s="17"/>
      <c r="Q292" s="17"/>
    </row>
    <row r="293" spans="1:17" ht="12.75" customHeight="1">
      <c r="A293" s="5">
        <v>8</v>
      </c>
      <c r="B293" s="5">
        <v>6</v>
      </c>
      <c r="C293" s="5">
        <v>35</v>
      </c>
      <c r="D293" s="5">
        <v>4</v>
      </c>
      <c r="E293" s="32">
        <f ca="1">((1/(INDEX(E0!J$12:J$57,C293,1)-INDEX(E0!J$12:J$57,D293,1))))*100000000</f>
        <v>328.52856621889515</v>
      </c>
      <c r="F293" s="32">
        <v>8133500</v>
      </c>
      <c r="G293" s="32" t="s">
        <v>54</v>
      </c>
      <c r="H293" s="32" t="s">
        <v>54</v>
      </c>
      <c r="I293" s="32" t="s">
        <v>54</v>
      </c>
      <c r="J293" s="32">
        <v>7711500</v>
      </c>
      <c r="K293" s="32" t="s">
        <v>54</v>
      </c>
      <c r="L293" s="32" t="s">
        <v>54</v>
      </c>
      <c r="M293" s="32" t="s">
        <v>54</v>
      </c>
      <c r="N293" s="16">
        <v>3081000</v>
      </c>
      <c r="O293" s="17"/>
      <c r="P293" s="17"/>
      <c r="Q293" s="17"/>
    </row>
    <row r="294" spans="1:17" ht="12.75" customHeight="1">
      <c r="A294" s="5">
        <v>8</v>
      </c>
      <c r="B294" s="5">
        <v>6</v>
      </c>
      <c r="C294" s="5">
        <v>35</v>
      </c>
      <c r="D294" s="5">
        <v>20</v>
      </c>
      <c r="E294" s="32">
        <f ca="1">((1/(INDEX(E0!J$12:J$57,C294,1)-INDEX(E0!J$12:J$57,D294,1))))*100000000</f>
        <v>2444.9216755681482</v>
      </c>
      <c r="F294" s="32">
        <v>2382.3000000000002</v>
      </c>
      <c r="G294" s="32" t="s">
        <v>54</v>
      </c>
      <c r="H294" s="32" t="s">
        <v>54</v>
      </c>
      <c r="I294" s="32" t="s">
        <v>54</v>
      </c>
      <c r="J294" s="32">
        <v>3166.8</v>
      </c>
      <c r="K294" s="32" t="s">
        <v>54</v>
      </c>
      <c r="L294" s="32" t="s">
        <v>54</v>
      </c>
      <c r="M294" s="32" t="s">
        <v>54</v>
      </c>
      <c r="N294" s="16">
        <v>2629</v>
      </c>
      <c r="O294" s="17"/>
      <c r="P294" s="17"/>
      <c r="Q294" s="17"/>
    </row>
    <row r="295" spans="1:17" ht="12.75" customHeight="1">
      <c r="A295" s="5">
        <v>8</v>
      </c>
      <c r="B295" s="5">
        <v>6</v>
      </c>
      <c r="C295" s="5">
        <v>35</v>
      </c>
      <c r="D295" s="5">
        <v>25</v>
      </c>
      <c r="E295" s="32">
        <f ca="1">((1/(INDEX(E0!J$12:J$57,C295,1)-INDEX(E0!J$12:J$57,D295,1))))*100000000</f>
        <v>3261.7978247603783</v>
      </c>
      <c r="F295" s="32">
        <v>176480000</v>
      </c>
      <c r="G295" s="32" t="s">
        <v>54</v>
      </c>
      <c r="H295" s="32" t="s">
        <v>54</v>
      </c>
      <c r="I295" s="32" t="s">
        <v>54</v>
      </c>
      <c r="J295" s="32">
        <v>175580000</v>
      </c>
      <c r="K295" s="32" t="s">
        <v>54</v>
      </c>
      <c r="L295" s="32" t="s">
        <v>54</v>
      </c>
      <c r="M295" s="32" t="s">
        <v>54</v>
      </c>
      <c r="N295" s="16">
        <v>121700000</v>
      </c>
      <c r="O295" s="17"/>
      <c r="P295" s="17"/>
      <c r="Q295" s="17"/>
    </row>
    <row r="296" spans="1:17" ht="12.75" customHeight="1">
      <c r="A296" s="5">
        <v>8</v>
      </c>
      <c r="B296" s="5">
        <v>6</v>
      </c>
      <c r="C296" s="5">
        <v>35</v>
      </c>
      <c r="D296" s="5">
        <v>26</v>
      </c>
      <c r="E296" s="32">
        <f ca="1">((1/(INDEX(E0!J$12:J$57,C296,1)-INDEX(E0!J$12:J$57,D296,1))))*100000000</f>
        <v>3285.3961709885093</v>
      </c>
      <c r="F296" s="32">
        <v>18594000</v>
      </c>
      <c r="G296" s="32" t="s">
        <v>54</v>
      </c>
      <c r="H296" s="32" t="s">
        <v>54</v>
      </c>
      <c r="I296" s="32" t="s">
        <v>54</v>
      </c>
      <c r="J296" s="32">
        <v>18440000</v>
      </c>
      <c r="K296" s="32" t="s">
        <v>54</v>
      </c>
      <c r="L296" s="32" t="s">
        <v>54</v>
      </c>
      <c r="M296" s="32" t="s">
        <v>54</v>
      </c>
      <c r="N296" s="16">
        <v>13660000</v>
      </c>
      <c r="O296" s="17"/>
      <c r="P296" s="17"/>
      <c r="Q296" s="17"/>
    </row>
    <row r="297" spans="1:17" ht="12.75" customHeight="1">
      <c r="A297" s="5">
        <v>8</v>
      </c>
      <c r="B297" s="5">
        <v>6</v>
      </c>
      <c r="C297" s="5">
        <v>35</v>
      </c>
      <c r="D297" s="5">
        <v>28</v>
      </c>
      <c r="E297" s="32">
        <f ca="1">((1/(INDEX(E0!J$12:J$57,C297,1)-INDEX(E0!J$12:J$57,D297,1))))*100000000</f>
        <v>3792.6492883725873</v>
      </c>
      <c r="F297" s="32">
        <v>54.37</v>
      </c>
      <c r="G297" s="32" t="s">
        <v>54</v>
      </c>
      <c r="H297" s="32" t="s">
        <v>54</v>
      </c>
      <c r="I297" s="32" t="s">
        <v>54</v>
      </c>
      <c r="J297" s="32">
        <v>2.0785999999999998</v>
      </c>
      <c r="K297" s="32" t="s">
        <v>54</v>
      </c>
      <c r="L297" s="32" t="s">
        <v>54</v>
      </c>
      <c r="M297" s="32" t="s">
        <v>54</v>
      </c>
      <c r="N297" s="16">
        <v>0.97629999999999995</v>
      </c>
      <c r="O297" s="17"/>
      <c r="P297" s="17"/>
      <c r="Q297" s="17"/>
    </row>
    <row r="298" spans="1:17" ht="12.75" customHeight="1">
      <c r="A298" s="5">
        <v>8</v>
      </c>
      <c r="B298" s="5">
        <v>6</v>
      </c>
      <c r="C298" s="5">
        <v>35</v>
      </c>
      <c r="D298" s="5">
        <v>31</v>
      </c>
      <c r="E298" s="32">
        <f ca="1">((1/(INDEX(E0!J$12:J$57,C298,1)-INDEX(E0!J$12:J$57,D298,1))))*100000000</f>
        <v>4129.1181118691247</v>
      </c>
      <c r="F298" s="32">
        <v>63406</v>
      </c>
      <c r="G298" s="32" t="s">
        <v>54</v>
      </c>
      <c r="H298" s="32" t="s">
        <v>54</v>
      </c>
      <c r="I298" s="32" t="s">
        <v>54</v>
      </c>
      <c r="J298" s="32">
        <v>66871</v>
      </c>
      <c r="K298" s="32" t="s">
        <v>54</v>
      </c>
      <c r="L298" s="32" t="s">
        <v>54</v>
      </c>
      <c r="M298" s="32" t="s">
        <v>54</v>
      </c>
      <c r="N298" s="16">
        <v>10580</v>
      </c>
      <c r="O298" s="17"/>
      <c r="P298" s="17"/>
      <c r="Q298" s="17"/>
    </row>
    <row r="299" spans="1:17" ht="12.75" customHeight="1">
      <c r="A299" s="5">
        <v>8</v>
      </c>
      <c r="B299" s="5">
        <v>6</v>
      </c>
      <c r="C299" s="5">
        <v>35</v>
      </c>
      <c r="D299" s="5">
        <v>32</v>
      </c>
      <c r="E299" s="32">
        <f ca="1">((1/(INDEX(E0!J$12:J$57,C299,1)-INDEX(E0!J$12:J$57,D299,1))))*100000000</f>
        <v>5532.5880829275138</v>
      </c>
      <c r="F299" s="32">
        <v>5957.7</v>
      </c>
      <c r="G299" s="32" t="s">
        <v>54</v>
      </c>
      <c r="H299" s="32" t="s">
        <v>54</v>
      </c>
      <c r="I299" s="32" t="s">
        <v>54</v>
      </c>
      <c r="J299" s="32">
        <v>5971</v>
      </c>
      <c r="K299" s="32" t="s">
        <v>54</v>
      </c>
      <c r="L299" s="32" t="s">
        <v>54</v>
      </c>
      <c r="M299" s="32" t="s">
        <v>54</v>
      </c>
      <c r="N299" s="16">
        <v>388.5</v>
      </c>
      <c r="O299" s="17"/>
      <c r="P299" s="17"/>
      <c r="Q299" s="17"/>
    </row>
    <row r="300" spans="1:17" ht="12.75" customHeight="1">
      <c r="A300" s="5">
        <v>8</v>
      </c>
      <c r="B300" s="5">
        <v>6</v>
      </c>
      <c r="C300" s="5">
        <v>36</v>
      </c>
      <c r="D300" s="5">
        <v>26</v>
      </c>
      <c r="E300" s="32">
        <f ca="1">((1/(INDEX(E0!J$12:J$57,C300,1)-INDEX(E0!J$12:J$57,D300,1))))*100000000</f>
        <v>3266.2709240870163</v>
      </c>
      <c r="F300" s="32">
        <v>194840000</v>
      </c>
      <c r="G300" s="32" t="s">
        <v>54</v>
      </c>
      <c r="H300" s="32" t="s">
        <v>54</v>
      </c>
      <c r="I300" s="32" t="s">
        <v>54</v>
      </c>
      <c r="J300" s="32">
        <v>193790000</v>
      </c>
      <c r="K300" s="32" t="s">
        <v>54</v>
      </c>
      <c r="L300" s="32" t="s">
        <v>54</v>
      </c>
      <c r="M300" s="32" t="s">
        <v>54</v>
      </c>
      <c r="N300" s="16">
        <v>135100000</v>
      </c>
      <c r="O300" s="17"/>
      <c r="P300" s="17"/>
      <c r="Q300" s="17"/>
    </row>
    <row r="301" spans="1:17" ht="12.75" customHeight="1">
      <c r="A301" s="5">
        <v>8</v>
      </c>
      <c r="B301" s="5">
        <v>6</v>
      </c>
      <c r="C301" s="5">
        <v>37</v>
      </c>
      <c r="D301" s="5">
        <v>2</v>
      </c>
      <c r="E301" s="32">
        <f ca="1">((1/(INDEX(E0!J$12:J$57,C301,1)-INDEX(E0!J$12:J$57,D301,1))))*100000000</f>
        <v>308.05014382787851</v>
      </c>
      <c r="F301" s="32">
        <v>34485000</v>
      </c>
      <c r="G301" s="32" t="s">
        <v>54</v>
      </c>
      <c r="H301" s="32" t="s">
        <v>54</v>
      </c>
      <c r="I301" s="32" t="s">
        <v>54</v>
      </c>
      <c r="J301" s="32">
        <v>35497000</v>
      </c>
      <c r="K301" s="32" t="s">
        <v>54</v>
      </c>
      <c r="L301" s="32" t="s">
        <v>54</v>
      </c>
      <c r="M301" s="32" t="s">
        <v>54</v>
      </c>
      <c r="N301" s="16">
        <v>13990000</v>
      </c>
      <c r="O301" s="17"/>
      <c r="P301" s="17"/>
      <c r="Q301" s="17"/>
    </row>
    <row r="302" spans="1:17" ht="12.75" customHeight="1">
      <c r="A302" s="5">
        <v>8</v>
      </c>
      <c r="B302" s="5">
        <v>6</v>
      </c>
      <c r="C302" s="5">
        <v>37</v>
      </c>
      <c r="D302" s="5">
        <v>3</v>
      </c>
      <c r="E302" s="32">
        <f ca="1">((1/(INDEX(E0!J$12:J$57,C302,1)-INDEX(E0!J$12:J$57,D302,1))))*100000000</f>
        <v>308.23339622865342</v>
      </c>
      <c r="F302" s="32">
        <v>20682</v>
      </c>
      <c r="G302" s="32" t="s">
        <v>54</v>
      </c>
      <c r="H302" s="32" t="s">
        <v>54</v>
      </c>
      <c r="I302" s="32" t="s">
        <v>54</v>
      </c>
      <c r="J302" s="32">
        <v>3069.3</v>
      </c>
      <c r="K302" s="32" t="s">
        <v>54</v>
      </c>
      <c r="L302" s="32" t="s">
        <v>54</v>
      </c>
      <c r="M302" s="32" t="s">
        <v>54</v>
      </c>
      <c r="N302" s="16">
        <v>515900</v>
      </c>
      <c r="O302" s="17"/>
      <c r="P302" s="17"/>
      <c r="Q302" s="17"/>
    </row>
    <row r="303" spans="1:17" ht="12.75" customHeight="1">
      <c r="A303" s="5">
        <v>8</v>
      </c>
      <c r="B303" s="5">
        <v>6</v>
      </c>
      <c r="C303" s="5">
        <v>37</v>
      </c>
      <c r="D303" s="5">
        <v>4</v>
      </c>
      <c r="E303" s="32">
        <f ca="1">((1/(INDEX(E0!J$12:J$57,C303,1)-INDEX(E0!J$12:J$57,D303,1))))*100000000</f>
        <v>328.44779774543792</v>
      </c>
      <c r="F303" s="32">
        <v>6916500000</v>
      </c>
      <c r="G303" s="32" t="s">
        <v>54</v>
      </c>
      <c r="H303" s="32" t="s">
        <v>54</v>
      </c>
      <c r="I303" s="32" t="s">
        <v>54</v>
      </c>
      <c r="J303" s="32">
        <v>6777100000</v>
      </c>
      <c r="K303" s="32" t="s">
        <v>54</v>
      </c>
      <c r="L303" s="32" t="s">
        <v>54</v>
      </c>
      <c r="M303" s="32" t="s">
        <v>54</v>
      </c>
      <c r="N303" s="16">
        <v>8532000000</v>
      </c>
      <c r="O303" s="17"/>
      <c r="P303" s="17"/>
      <c r="Q303" s="17"/>
    </row>
    <row r="304" spans="1:17" ht="12.75" customHeight="1">
      <c r="A304" s="5">
        <v>8</v>
      </c>
      <c r="B304" s="5">
        <v>6</v>
      </c>
      <c r="C304" s="5">
        <v>37</v>
      </c>
      <c r="D304" s="5">
        <v>20</v>
      </c>
      <c r="E304" s="32">
        <f ca="1">((1/(INDEX(E0!J$12:J$57,C304,1)-INDEX(E0!J$12:J$57,D304,1))))*100000000</f>
        <v>2440.4554750099678</v>
      </c>
      <c r="F304" s="32">
        <v>14.805</v>
      </c>
      <c r="G304" s="32" t="s">
        <v>54</v>
      </c>
      <c r="H304" s="32" t="s">
        <v>54</v>
      </c>
      <c r="I304" s="32" t="s">
        <v>54</v>
      </c>
      <c r="J304" s="32">
        <v>26.149000000000001</v>
      </c>
      <c r="K304" s="32" t="s">
        <v>54</v>
      </c>
      <c r="L304" s="32" t="s">
        <v>54</v>
      </c>
      <c r="M304" s="32" t="s">
        <v>54</v>
      </c>
      <c r="N304" s="16">
        <v>3.0339999999999998</v>
      </c>
      <c r="O304" s="17"/>
      <c r="P304" s="17"/>
      <c r="Q304" s="17"/>
    </row>
    <row r="305" spans="1:17" ht="12.75" customHeight="1">
      <c r="A305" s="5">
        <v>8</v>
      </c>
      <c r="B305" s="5">
        <v>6</v>
      </c>
      <c r="C305" s="5">
        <v>37</v>
      </c>
      <c r="D305" s="5">
        <v>21</v>
      </c>
      <c r="E305" s="32">
        <f ca="1">((1/(INDEX(E0!J$12:J$57,C305,1)-INDEX(E0!J$12:J$57,D305,1))))*100000000</f>
        <v>2453.491028403233</v>
      </c>
      <c r="F305" s="32">
        <v>2313</v>
      </c>
      <c r="G305" s="32" t="s">
        <v>54</v>
      </c>
      <c r="H305" s="32" t="s">
        <v>54</v>
      </c>
      <c r="I305" s="32" t="s">
        <v>54</v>
      </c>
      <c r="J305" s="32">
        <v>3203</v>
      </c>
      <c r="K305" s="32" t="s">
        <v>54</v>
      </c>
      <c r="L305" s="32" t="s">
        <v>54</v>
      </c>
      <c r="M305" s="32" t="s">
        <v>54</v>
      </c>
      <c r="N305" s="16">
        <v>7033</v>
      </c>
      <c r="O305" s="17"/>
      <c r="P305" s="17"/>
      <c r="Q305" s="17"/>
    </row>
    <row r="306" spans="1:17" ht="12.75" customHeight="1">
      <c r="A306" s="5">
        <v>8</v>
      </c>
      <c r="B306" s="5">
        <v>6</v>
      </c>
      <c r="C306" s="5">
        <v>37</v>
      </c>
      <c r="D306" s="5">
        <v>23</v>
      </c>
      <c r="E306" s="32">
        <f ca="1">((1/(INDEX(E0!J$12:J$57,C306,1)-INDEX(E0!J$12:J$57,D306,1))))*100000000</f>
        <v>2960.5595882516727</v>
      </c>
      <c r="F306" s="32">
        <v>127380000</v>
      </c>
      <c r="G306" s="32" t="s">
        <v>54</v>
      </c>
      <c r="H306" s="32" t="s">
        <v>54</v>
      </c>
      <c r="I306" s="32" t="s">
        <v>54</v>
      </c>
      <c r="J306" s="32">
        <v>122920000</v>
      </c>
      <c r="K306" s="32" t="s">
        <v>54</v>
      </c>
      <c r="L306" s="32" t="s">
        <v>54</v>
      </c>
      <c r="M306" s="32" t="s">
        <v>54</v>
      </c>
      <c r="N306" s="16">
        <v>107600000</v>
      </c>
      <c r="O306" s="17"/>
      <c r="P306" s="17"/>
      <c r="Q306" s="17"/>
    </row>
    <row r="307" spans="1:17" ht="12.75" customHeight="1">
      <c r="A307" s="5">
        <v>8</v>
      </c>
      <c r="B307" s="5">
        <v>6</v>
      </c>
      <c r="C307" s="5">
        <v>37</v>
      </c>
      <c r="D307" s="5">
        <v>24</v>
      </c>
      <c r="E307" s="32">
        <f ca="1">((1/(INDEX(E0!J$12:J$57,C307,1)-INDEX(E0!J$12:J$57,D307,1))))*100000000</f>
        <v>3239.4789577370643</v>
      </c>
      <c r="F307" s="32">
        <v>55375000</v>
      </c>
      <c r="G307" s="32" t="s">
        <v>54</v>
      </c>
      <c r="H307" s="32" t="s">
        <v>54</v>
      </c>
      <c r="I307" s="32" t="s">
        <v>54</v>
      </c>
      <c r="J307" s="32">
        <v>58347000</v>
      </c>
      <c r="K307" s="32" t="s">
        <v>54</v>
      </c>
      <c r="L307" s="32" t="s">
        <v>54</v>
      </c>
      <c r="M307" s="32" t="s">
        <v>54</v>
      </c>
      <c r="N307" s="16">
        <v>27990000</v>
      </c>
      <c r="O307" s="17"/>
      <c r="P307" s="17"/>
      <c r="Q307" s="17"/>
    </row>
    <row r="308" spans="1:17" ht="12.75" customHeight="1">
      <c r="A308" s="5">
        <v>8</v>
      </c>
      <c r="B308" s="5">
        <v>6</v>
      </c>
      <c r="C308" s="5">
        <v>37</v>
      </c>
      <c r="D308" s="5">
        <v>25</v>
      </c>
      <c r="E308" s="32">
        <f ca="1">((1/(INDEX(E0!J$12:J$57,C308,1)-INDEX(E0!J$12:J$57,D308,1))))*100000000</f>
        <v>3253.8534922109229</v>
      </c>
      <c r="F308" s="32">
        <v>6864400</v>
      </c>
      <c r="G308" s="32" t="s">
        <v>54</v>
      </c>
      <c r="H308" s="32" t="s">
        <v>54</v>
      </c>
      <c r="I308" s="32" t="s">
        <v>54</v>
      </c>
      <c r="J308" s="32">
        <v>7296800</v>
      </c>
      <c r="K308" s="32" t="s">
        <v>54</v>
      </c>
      <c r="L308" s="32" t="s">
        <v>54</v>
      </c>
      <c r="M308" s="32" t="s">
        <v>54</v>
      </c>
      <c r="N308" s="16">
        <v>3802000</v>
      </c>
      <c r="O308" s="17"/>
      <c r="P308" s="17"/>
      <c r="Q308" s="17"/>
    </row>
    <row r="309" spans="1:17" ht="12.75" customHeight="1">
      <c r="A309" s="5">
        <v>8</v>
      </c>
      <c r="B309" s="5">
        <v>6</v>
      </c>
      <c r="C309" s="5">
        <v>37</v>
      </c>
      <c r="D309" s="5">
        <v>26</v>
      </c>
      <c r="E309" s="32">
        <f ca="1">((1/(INDEX(E0!J$12:J$57,C309,1)-INDEX(E0!J$12:J$57,D309,1))))*100000000</f>
        <v>3277.3366138487213</v>
      </c>
      <c r="F309" s="32">
        <v>209940</v>
      </c>
      <c r="G309" s="32" t="s">
        <v>54</v>
      </c>
      <c r="H309" s="32" t="s">
        <v>54</v>
      </c>
      <c r="I309" s="32" t="s">
        <v>54</v>
      </c>
      <c r="J309" s="32">
        <v>220160</v>
      </c>
      <c r="K309" s="32" t="s">
        <v>54</v>
      </c>
      <c r="L309" s="32" t="s">
        <v>54</v>
      </c>
      <c r="M309" s="32" t="s">
        <v>54</v>
      </c>
      <c r="N309" s="16">
        <v>123500</v>
      </c>
      <c r="O309" s="17"/>
      <c r="P309" s="17"/>
      <c r="Q309" s="17"/>
    </row>
    <row r="310" spans="1:17" ht="12.75" customHeight="1">
      <c r="A310" s="5">
        <v>8</v>
      </c>
      <c r="B310" s="5">
        <v>6</v>
      </c>
      <c r="C310" s="5">
        <v>37</v>
      </c>
      <c r="D310" s="5">
        <v>27</v>
      </c>
      <c r="E310" s="32">
        <f ca="1">((1/(INDEX(E0!J$12:J$57,C310,1)-INDEX(E0!J$12:J$57,D310,1))))*100000000</f>
        <v>3679.5826878154012</v>
      </c>
      <c r="F310" s="32">
        <v>4922.3</v>
      </c>
      <c r="G310" s="32" t="s">
        <v>54</v>
      </c>
      <c r="H310" s="32" t="s">
        <v>54</v>
      </c>
      <c r="I310" s="32" t="s">
        <v>54</v>
      </c>
      <c r="J310" s="32">
        <v>4960.3999999999996</v>
      </c>
      <c r="K310" s="32" t="s">
        <v>54</v>
      </c>
      <c r="L310" s="32" t="s">
        <v>54</v>
      </c>
      <c r="M310" s="32" t="s">
        <v>54</v>
      </c>
      <c r="N310" s="16">
        <v>450.5</v>
      </c>
      <c r="O310" s="17"/>
      <c r="P310" s="17"/>
      <c r="Q310" s="17"/>
    </row>
    <row r="311" spans="1:17" ht="12.75" customHeight="1">
      <c r="A311" s="5">
        <v>8</v>
      </c>
      <c r="B311" s="5">
        <v>6</v>
      </c>
      <c r="C311" s="5">
        <v>37</v>
      </c>
      <c r="D311" s="5">
        <v>28</v>
      </c>
      <c r="E311" s="32">
        <f ca="1">((1/(INDEX(E0!J$12:J$57,C311,1)-INDEX(E0!J$12:J$57,D311,1))))*100000000</f>
        <v>3781.9129400256061</v>
      </c>
      <c r="F311" s="32">
        <v>1341.1</v>
      </c>
      <c r="G311" s="32" t="s">
        <v>54</v>
      </c>
      <c r="H311" s="32" t="s">
        <v>54</v>
      </c>
      <c r="I311" s="32" t="s">
        <v>54</v>
      </c>
      <c r="J311" s="32">
        <v>6081.4</v>
      </c>
      <c r="K311" s="32" t="s">
        <v>54</v>
      </c>
      <c r="L311" s="32" t="s">
        <v>54</v>
      </c>
      <c r="M311" s="32" t="s">
        <v>54</v>
      </c>
      <c r="N311" s="16">
        <v>9224</v>
      </c>
      <c r="O311" s="17"/>
      <c r="P311" s="17"/>
      <c r="Q311" s="17"/>
    </row>
    <row r="312" spans="1:17" ht="12.75" customHeight="1">
      <c r="A312" s="5">
        <v>8</v>
      </c>
      <c r="B312" s="5">
        <v>6</v>
      </c>
      <c r="C312" s="5">
        <v>37</v>
      </c>
      <c r="D312" s="5">
        <v>30</v>
      </c>
      <c r="E312" s="32">
        <f ca="1">((1/(INDEX(E0!J$12:J$57,C312,1)-INDEX(E0!J$12:J$57,D312,1))))*100000000</f>
        <v>4094.3842972277707</v>
      </c>
      <c r="F312" s="32">
        <v>56034</v>
      </c>
      <c r="G312" s="32" t="s">
        <v>54</v>
      </c>
      <c r="H312" s="32" t="s">
        <v>54</v>
      </c>
      <c r="I312" s="32" t="s">
        <v>54</v>
      </c>
      <c r="J312" s="32">
        <v>59155</v>
      </c>
      <c r="K312" s="32" t="s">
        <v>54</v>
      </c>
      <c r="L312" s="32" t="s">
        <v>54</v>
      </c>
      <c r="M312" s="32" t="s">
        <v>54</v>
      </c>
      <c r="N312" s="16">
        <v>9430</v>
      </c>
      <c r="O312" s="17"/>
      <c r="P312" s="17"/>
      <c r="Q312" s="17"/>
    </row>
    <row r="313" spans="1:17" ht="12.75" customHeight="1">
      <c r="A313" s="5">
        <v>8</v>
      </c>
      <c r="B313" s="5">
        <v>6</v>
      </c>
      <c r="C313" s="5">
        <v>37</v>
      </c>
      <c r="D313" s="5">
        <v>31</v>
      </c>
      <c r="E313" s="32">
        <f ca="1">((1/(INDEX(E0!J$12:J$57,C313,1)-INDEX(E0!J$12:J$57,D313,1))))*100000000</f>
        <v>4116.3954852667284</v>
      </c>
      <c r="F313" s="32">
        <v>2416</v>
      </c>
      <c r="G313" s="32" t="s">
        <v>54</v>
      </c>
      <c r="H313" s="32" t="s">
        <v>54</v>
      </c>
      <c r="I313" s="32" t="s">
        <v>54</v>
      </c>
      <c r="J313" s="32">
        <v>1852.6</v>
      </c>
      <c r="K313" s="32" t="s">
        <v>54</v>
      </c>
      <c r="L313" s="32" t="s">
        <v>54</v>
      </c>
      <c r="M313" s="32" t="s">
        <v>54</v>
      </c>
      <c r="N313" s="16">
        <v>1870</v>
      </c>
      <c r="O313" s="17"/>
      <c r="P313" s="17"/>
      <c r="Q313" s="17"/>
    </row>
    <row r="314" spans="1:17" ht="12.75" customHeight="1">
      <c r="A314" s="5">
        <v>8</v>
      </c>
      <c r="B314" s="5">
        <v>6</v>
      </c>
      <c r="C314" s="5">
        <v>37</v>
      </c>
      <c r="D314" s="5">
        <v>32</v>
      </c>
      <c r="E314" s="32">
        <f ca="1">((1/(INDEX(E0!J$12:J$57,C314,1)-INDEX(E0!J$12:J$57,D314,1))))*100000000</f>
        <v>5509.770783016188</v>
      </c>
      <c r="F314" s="32">
        <v>7788500</v>
      </c>
      <c r="G314" s="32" t="s">
        <v>54</v>
      </c>
      <c r="H314" s="32" t="s">
        <v>54</v>
      </c>
      <c r="I314" s="32" t="s">
        <v>54</v>
      </c>
      <c r="J314" s="32">
        <v>7473900</v>
      </c>
      <c r="K314" s="32" t="s">
        <v>54</v>
      </c>
      <c r="L314" s="32" t="s">
        <v>54</v>
      </c>
      <c r="M314" s="32" t="s">
        <v>54</v>
      </c>
      <c r="N314" s="16">
        <v>2660000</v>
      </c>
      <c r="O314" s="17"/>
      <c r="P314" s="17"/>
      <c r="Q314" s="17"/>
    </row>
    <row r="315" spans="1:17" ht="12.75" customHeight="1">
      <c r="A315" s="5">
        <v>8</v>
      </c>
      <c r="B315" s="5">
        <v>6</v>
      </c>
      <c r="C315" s="5">
        <v>38</v>
      </c>
      <c r="D315" s="5">
        <v>1</v>
      </c>
      <c r="E315" s="32">
        <f ca="1">((1/(INDEX(E0!J$12:J$57,C315,1)-INDEX(E0!J$12:J$57,D315,1))))*100000000</f>
        <v>305.59615674403977</v>
      </c>
      <c r="F315" s="32">
        <v>11935000000</v>
      </c>
      <c r="G315" s="32" t="s">
        <v>54</v>
      </c>
      <c r="H315" s="32" t="s">
        <v>54</v>
      </c>
      <c r="I315" s="32" t="s">
        <v>54</v>
      </c>
      <c r="J315" s="32">
        <v>12001000000</v>
      </c>
      <c r="K315" s="32" t="s">
        <v>54</v>
      </c>
      <c r="L315" s="32" t="s">
        <v>54</v>
      </c>
      <c r="M315" s="32" t="s">
        <v>54</v>
      </c>
      <c r="N315" s="16">
        <v>13670000000</v>
      </c>
      <c r="O315" s="17"/>
      <c r="P315" s="17"/>
      <c r="Q315" s="17"/>
    </row>
    <row r="316" spans="1:17" ht="12.75" customHeight="1">
      <c r="A316" s="5">
        <v>8</v>
      </c>
      <c r="B316" s="5">
        <v>6</v>
      </c>
      <c r="C316" s="5">
        <v>38</v>
      </c>
      <c r="D316" s="5">
        <v>2</v>
      </c>
      <c r="E316" s="32">
        <f ca="1">((1/(INDEX(E0!J$12:J$57,C316,1)-INDEX(E0!J$12:J$57,D316,1))))*100000000</f>
        <v>305.70188873632821</v>
      </c>
      <c r="F316" s="32">
        <v>8001800000</v>
      </c>
      <c r="G316" s="32" t="s">
        <v>54</v>
      </c>
      <c r="H316" s="32" t="s">
        <v>54</v>
      </c>
      <c r="I316" s="32" t="s">
        <v>54</v>
      </c>
      <c r="J316" s="32">
        <v>8053700000</v>
      </c>
      <c r="K316" s="32" t="s">
        <v>54</v>
      </c>
      <c r="L316" s="32" t="s">
        <v>54</v>
      </c>
      <c r="M316" s="32" t="s">
        <v>54</v>
      </c>
      <c r="N316" s="16">
        <v>9309000000</v>
      </c>
      <c r="O316" s="17"/>
      <c r="P316" s="17"/>
      <c r="Q316" s="17"/>
    </row>
    <row r="317" spans="1:17" ht="12.75" customHeight="1">
      <c r="A317" s="5">
        <v>8</v>
      </c>
      <c r="B317" s="5">
        <v>6</v>
      </c>
      <c r="C317" s="5">
        <v>38</v>
      </c>
      <c r="D317" s="5">
        <v>3</v>
      </c>
      <c r="E317" s="32">
        <f ca="1">((1/(INDEX(E0!J$12:J$57,C317,1)-INDEX(E0!J$12:J$57,D317,1))))*100000000</f>
        <v>305.88235711461533</v>
      </c>
      <c r="F317" s="32">
        <v>417840000</v>
      </c>
      <c r="G317" s="32" t="s">
        <v>54</v>
      </c>
      <c r="H317" s="32" t="s">
        <v>54</v>
      </c>
      <c r="I317" s="32" t="s">
        <v>54</v>
      </c>
      <c r="J317" s="32">
        <v>421550000</v>
      </c>
      <c r="K317" s="32" t="s">
        <v>54</v>
      </c>
      <c r="L317" s="32" t="s">
        <v>54</v>
      </c>
      <c r="M317" s="32" t="s">
        <v>54</v>
      </c>
      <c r="N317" s="16">
        <v>503900000</v>
      </c>
      <c r="O317" s="17"/>
      <c r="P317" s="17"/>
      <c r="Q317" s="17"/>
    </row>
    <row r="318" spans="1:17" ht="12.75" customHeight="1">
      <c r="A318" s="5">
        <v>8</v>
      </c>
      <c r="B318" s="5">
        <v>6</v>
      </c>
      <c r="C318" s="5">
        <v>38</v>
      </c>
      <c r="D318" s="5">
        <v>4</v>
      </c>
      <c r="E318" s="32">
        <f ca="1">((1/(INDEX(E0!J$12:J$57,C318,1)-INDEX(E0!J$12:J$57,D318,1))))*100000000</f>
        <v>325.77961241975379</v>
      </c>
      <c r="F318" s="32">
        <v>476840</v>
      </c>
      <c r="G318" s="32" t="s">
        <v>54</v>
      </c>
      <c r="H318" s="32" t="s">
        <v>54</v>
      </c>
      <c r="I318" s="32" t="s">
        <v>54</v>
      </c>
      <c r="J318" s="32">
        <v>442590</v>
      </c>
      <c r="K318" s="32" t="s">
        <v>54</v>
      </c>
      <c r="L318" s="32" t="s">
        <v>54</v>
      </c>
      <c r="M318" s="32" t="s">
        <v>54</v>
      </c>
      <c r="N318" s="16">
        <v>425900</v>
      </c>
      <c r="O318" s="17"/>
      <c r="P318" s="17"/>
      <c r="Q318" s="17"/>
    </row>
    <row r="319" spans="1:17" ht="12.75" customHeight="1">
      <c r="A319" s="5">
        <v>8</v>
      </c>
      <c r="B319" s="5">
        <v>6</v>
      </c>
      <c r="C319" s="5">
        <v>38</v>
      </c>
      <c r="D319" s="5">
        <v>5</v>
      </c>
      <c r="E319" s="32">
        <f ca="1">((1/(INDEX(E0!J$12:J$57,C319,1)-INDEX(E0!J$12:J$57,D319,1))))*100000000</f>
        <v>352.0587413268799</v>
      </c>
      <c r="F319" s="32">
        <v>5984400</v>
      </c>
      <c r="G319" s="32" t="s">
        <v>54</v>
      </c>
      <c r="H319" s="32" t="s">
        <v>54</v>
      </c>
      <c r="I319" s="32" t="s">
        <v>54</v>
      </c>
      <c r="J319" s="32">
        <v>5905200</v>
      </c>
      <c r="K319" s="32" t="s">
        <v>54</v>
      </c>
      <c r="L319" s="32" t="s">
        <v>54</v>
      </c>
      <c r="M319" s="32" t="s">
        <v>54</v>
      </c>
      <c r="N319" s="16">
        <v>2107000</v>
      </c>
      <c r="O319" s="17"/>
      <c r="P319" s="17"/>
      <c r="Q319" s="17"/>
    </row>
    <row r="320" spans="1:17" ht="12.75" customHeight="1">
      <c r="A320" s="5">
        <v>8</v>
      </c>
      <c r="B320" s="5">
        <v>6</v>
      </c>
      <c r="C320" s="5">
        <v>38</v>
      </c>
      <c r="D320" s="5">
        <v>20</v>
      </c>
      <c r="E320" s="32">
        <f ca="1">((1/(INDEX(E0!J$12:J$57,C320,1)-INDEX(E0!J$12:J$57,D320,1))))*100000000</f>
        <v>2300.4608170400015</v>
      </c>
      <c r="F320" s="32">
        <v>19453</v>
      </c>
      <c r="G320" s="32" t="s">
        <v>54</v>
      </c>
      <c r="H320" s="32" t="s">
        <v>54</v>
      </c>
      <c r="I320" s="32" t="s">
        <v>54</v>
      </c>
      <c r="J320" s="32">
        <v>22875</v>
      </c>
      <c r="K320" s="32" t="s">
        <v>54</v>
      </c>
      <c r="L320" s="32" t="s">
        <v>54</v>
      </c>
      <c r="M320" s="32" t="s">
        <v>54</v>
      </c>
      <c r="N320" s="16">
        <v>35930</v>
      </c>
      <c r="O320" s="17"/>
      <c r="P320" s="17"/>
      <c r="Q320" s="17"/>
    </row>
    <row r="321" spans="1:17" ht="12.75" customHeight="1">
      <c r="A321" s="5">
        <v>8</v>
      </c>
      <c r="B321" s="5">
        <v>6</v>
      </c>
      <c r="C321" s="5">
        <v>38</v>
      </c>
      <c r="D321" s="5">
        <v>21</v>
      </c>
      <c r="E321" s="32">
        <f ca="1">((1/(INDEX(E0!J$12:J$57,C321,1)-INDEX(E0!J$12:J$57,D321,1))))*100000000</f>
        <v>2312.0401709010989</v>
      </c>
      <c r="F321" s="32">
        <v>390260</v>
      </c>
      <c r="G321" s="32" t="s">
        <v>54</v>
      </c>
      <c r="H321" s="32" t="s">
        <v>54</v>
      </c>
      <c r="I321" s="32" t="s">
        <v>54</v>
      </c>
      <c r="J321" s="32">
        <v>463810</v>
      </c>
      <c r="K321" s="32" t="s">
        <v>54</v>
      </c>
      <c r="L321" s="32" t="s">
        <v>54</v>
      </c>
      <c r="M321" s="32" t="s">
        <v>54</v>
      </c>
      <c r="N321" s="16">
        <v>715500</v>
      </c>
      <c r="O321" s="17"/>
      <c r="P321" s="17"/>
      <c r="Q321" s="17"/>
    </row>
    <row r="322" spans="1:17" ht="12.75" customHeight="1">
      <c r="A322" s="5">
        <v>8</v>
      </c>
      <c r="B322" s="5">
        <v>6</v>
      </c>
      <c r="C322" s="5">
        <v>38</v>
      </c>
      <c r="D322" s="5">
        <v>22</v>
      </c>
      <c r="E322" s="32">
        <f ca="1">((1/(INDEX(E0!J$12:J$57,C322,1)-INDEX(E0!J$12:J$57,D322,1))))*100000000</f>
        <v>2317.1024786008238</v>
      </c>
      <c r="F322" s="32">
        <v>593620</v>
      </c>
      <c r="G322" s="32" t="s">
        <v>54</v>
      </c>
      <c r="H322" s="32" t="s">
        <v>54</v>
      </c>
      <c r="I322" s="32" t="s">
        <v>54</v>
      </c>
      <c r="J322" s="32">
        <v>708510</v>
      </c>
      <c r="K322" s="32" t="s">
        <v>54</v>
      </c>
      <c r="L322" s="32" t="s">
        <v>54</v>
      </c>
      <c r="M322" s="32" t="s">
        <v>54</v>
      </c>
      <c r="N322" s="16">
        <v>1083000</v>
      </c>
      <c r="O322" s="17"/>
      <c r="P322" s="17"/>
      <c r="Q322" s="17"/>
    </row>
    <row r="323" spans="1:17" ht="12.75" customHeight="1">
      <c r="A323" s="5">
        <v>8</v>
      </c>
      <c r="B323" s="5">
        <v>6</v>
      </c>
      <c r="C323" s="5">
        <v>38</v>
      </c>
      <c r="D323" s="5">
        <v>23</v>
      </c>
      <c r="E323" s="32">
        <f ca="1">((1/(INDEX(E0!J$12:J$57,C323,1)-INDEX(E0!J$12:J$57,D323,1))))*100000000</f>
        <v>2757.0241171967109</v>
      </c>
      <c r="F323" s="32">
        <v>601170</v>
      </c>
      <c r="G323" s="32" t="s">
        <v>54</v>
      </c>
      <c r="H323" s="32" t="s">
        <v>54</v>
      </c>
      <c r="I323" s="32" t="s">
        <v>54</v>
      </c>
      <c r="J323" s="32">
        <v>593210</v>
      </c>
      <c r="K323" s="32" t="s">
        <v>54</v>
      </c>
      <c r="L323" s="32" t="s">
        <v>54</v>
      </c>
      <c r="M323" s="32" t="s">
        <v>54</v>
      </c>
      <c r="N323" s="16">
        <v>200300</v>
      </c>
      <c r="O323" s="17"/>
      <c r="P323" s="17"/>
      <c r="Q323" s="17"/>
    </row>
    <row r="324" spans="1:17" ht="12.75" customHeight="1">
      <c r="A324" s="5">
        <v>8</v>
      </c>
      <c r="B324" s="5">
        <v>6</v>
      </c>
      <c r="C324" s="5">
        <v>38</v>
      </c>
      <c r="D324" s="5">
        <v>24</v>
      </c>
      <c r="E324" s="32">
        <f ca="1">((1/(INDEX(E0!J$12:J$57,C324,1)-INDEX(E0!J$12:J$57,D324,1))))*100000000</f>
        <v>2997.3543207831431</v>
      </c>
      <c r="F324" s="32">
        <v>47960000</v>
      </c>
      <c r="G324" s="32" t="s">
        <v>54</v>
      </c>
      <c r="H324" s="32" t="s">
        <v>54</v>
      </c>
      <c r="I324" s="32" t="s">
        <v>54</v>
      </c>
      <c r="J324" s="32">
        <v>47480000</v>
      </c>
      <c r="K324" s="32" t="s">
        <v>54</v>
      </c>
      <c r="L324" s="32" t="s">
        <v>54</v>
      </c>
      <c r="M324" s="32" t="s">
        <v>54</v>
      </c>
      <c r="N324" s="16">
        <v>36440000</v>
      </c>
      <c r="O324" s="17"/>
      <c r="P324" s="17"/>
      <c r="Q324" s="17"/>
    </row>
    <row r="325" spans="1:17" ht="12.75" customHeight="1">
      <c r="A325" s="5">
        <v>8</v>
      </c>
      <c r="B325" s="5">
        <v>6</v>
      </c>
      <c r="C325" s="5">
        <v>38</v>
      </c>
      <c r="D325" s="5">
        <v>25</v>
      </c>
      <c r="E325" s="32">
        <f ca="1">((1/(INDEX(E0!J$12:J$57,C325,1)-INDEX(E0!J$12:J$57,D325,1))))*100000000</f>
        <v>3009.6563178841211</v>
      </c>
      <c r="F325" s="32">
        <v>14474000</v>
      </c>
      <c r="G325" s="32" t="s">
        <v>54</v>
      </c>
      <c r="H325" s="32" t="s">
        <v>54</v>
      </c>
      <c r="I325" s="32" t="s">
        <v>54</v>
      </c>
      <c r="J325" s="32">
        <v>14337000</v>
      </c>
      <c r="K325" s="32" t="s">
        <v>54</v>
      </c>
      <c r="L325" s="32" t="s">
        <v>54</v>
      </c>
      <c r="M325" s="32" t="s">
        <v>54</v>
      </c>
      <c r="N325" s="16">
        <v>11020000</v>
      </c>
      <c r="O325" s="17"/>
      <c r="P325" s="17"/>
      <c r="Q325" s="17"/>
    </row>
    <row r="326" spans="1:17" ht="12.75" customHeight="1">
      <c r="A326" s="5">
        <v>8</v>
      </c>
      <c r="B326" s="5">
        <v>6</v>
      </c>
      <c r="C326" s="5">
        <v>38</v>
      </c>
      <c r="D326" s="5">
        <v>27</v>
      </c>
      <c r="E326" s="32">
        <f ca="1">((1/(INDEX(E0!J$12:J$57,C326,1)-INDEX(E0!J$12:J$57,D326,1))))*100000000</f>
        <v>3370.3409280660353</v>
      </c>
      <c r="F326" s="32">
        <v>706800</v>
      </c>
      <c r="G326" s="32" t="s">
        <v>54</v>
      </c>
      <c r="H326" s="32" t="s">
        <v>54</v>
      </c>
      <c r="I326" s="32" t="s">
        <v>54</v>
      </c>
      <c r="J326" s="32">
        <v>698510</v>
      </c>
      <c r="K326" s="32" t="s">
        <v>54</v>
      </c>
      <c r="L326" s="32" t="s">
        <v>54</v>
      </c>
      <c r="M326" s="32" t="s">
        <v>54</v>
      </c>
      <c r="N326" s="16">
        <v>292600</v>
      </c>
      <c r="O326" s="17"/>
      <c r="P326" s="17"/>
      <c r="Q326" s="17"/>
    </row>
    <row r="327" spans="1:17" ht="12.75" customHeight="1">
      <c r="A327" s="5">
        <v>8</v>
      </c>
      <c r="B327" s="5">
        <v>6</v>
      </c>
      <c r="C327" s="5">
        <v>38</v>
      </c>
      <c r="D327" s="5">
        <v>28</v>
      </c>
      <c r="E327" s="32">
        <f ca="1">((1/(INDEX(E0!J$12:J$57,C327,1)-INDEX(E0!J$12:J$57,D327,1))))*100000000</f>
        <v>3455.9935593656446</v>
      </c>
      <c r="F327" s="32">
        <v>33.155999999999999</v>
      </c>
      <c r="G327" s="32" t="s">
        <v>54</v>
      </c>
      <c r="H327" s="32" t="s">
        <v>54</v>
      </c>
      <c r="I327" s="32" t="s">
        <v>54</v>
      </c>
      <c r="J327" s="32">
        <v>126.03</v>
      </c>
      <c r="K327" s="32" t="s">
        <v>54</v>
      </c>
      <c r="L327" s="32" t="s">
        <v>54</v>
      </c>
      <c r="M327" s="32" t="s">
        <v>54</v>
      </c>
      <c r="N327" s="16">
        <v>57.41</v>
      </c>
      <c r="O327" s="17"/>
      <c r="P327" s="17"/>
      <c r="Q327" s="17"/>
    </row>
    <row r="328" spans="1:17" ht="12.75" customHeight="1">
      <c r="A328" s="5">
        <v>8</v>
      </c>
      <c r="B328" s="5">
        <v>6</v>
      </c>
      <c r="C328" s="5">
        <v>38</v>
      </c>
      <c r="D328" s="5">
        <v>29</v>
      </c>
      <c r="E328" s="32">
        <f ca="1">((1/(INDEX(E0!J$12:J$57,C328,1)-INDEX(E0!J$12:J$57,D328,1))))*100000000</f>
        <v>3703.7970903876881</v>
      </c>
      <c r="F328" s="32">
        <v>59490000</v>
      </c>
      <c r="G328" s="32" t="s">
        <v>54</v>
      </c>
      <c r="H328" s="32" t="s">
        <v>54</v>
      </c>
      <c r="I328" s="32" t="s">
        <v>54</v>
      </c>
      <c r="J328" s="32">
        <v>59027000</v>
      </c>
      <c r="K328" s="32" t="s">
        <v>54</v>
      </c>
      <c r="L328" s="32" t="s">
        <v>54</v>
      </c>
      <c r="M328" s="32" t="s">
        <v>54</v>
      </c>
      <c r="N328" s="16">
        <v>38190000</v>
      </c>
      <c r="O328" s="17"/>
      <c r="P328" s="17"/>
      <c r="Q328" s="17"/>
    </row>
    <row r="329" spans="1:17" ht="12.75" customHeight="1">
      <c r="A329" s="5">
        <v>8</v>
      </c>
      <c r="B329" s="5">
        <v>6</v>
      </c>
      <c r="C329" s="5">
        <v>38</v>
      </c>
      <c r="D329" s="5">
        <v>30</v>
      </c>
      <c r="E329" s="32">
        <f ca="1">((1/(INDEX(E0!J$12:J$57,C329,1)-INDEX(E0!J$12:J$57,D329,1))))*100000000</f>
        <v>3715.084164399625</v>
      </c>
      <c r="F329" s="32">
        <v>40299000</v>
      </c>
      <c r="G329" s="32" t="s">
        <v>54</v>
      </c>
      <c r="H329" s="32" t="s">
        <v>54</v>
      </c>
      <c r="I329" s="32" t="s">
        <v>54</v>
      </c>
      <c r="J329" s="32">
        <v>40008000</v>
      </c>
      <c r="K329" s="32" t="s">
        <v>54</v>
      </c>
      <c r="L329" s="32" t="s">
        <v>54</v>
      </c>
      <c r="M329" s="32" t="s">
        <v>54</v>
      </c>
      <c r="N329" s="16">
        <v>26300000</v>
      </c>
      <c r="O329" s="17"/>
      <c r="P329" s="17"/>
      <c r="Q329" s="17"/>
    </row>
    <row r="330" spans="1:17" ht="12.75" customHeight="1">
      <c r="A330" s="5">
        <v>8</v>
      </c>
      <c r="B330" s="5">
        <v>6</v>
      </c>
      <c r="C330" s="5">
        <v>38</v>
      </c>
      <c r="D330" s="5">
        <v>31</v>
      </c>
      <c r="E330" s="32">
        <f ca="1">((1/(INDEX(E0!J$12:J$57,C330,1)-INDEX(E0!J$12:J$57,D330,1))))*100000000</f>
        <v>3733.1970380412936</v>
      </c>
      <c r="F330" s="32">
        <v>2227400</v>
      </c>
      <c r="G330" s="32" t="s">
        <v>54</v>
      </c>
      <c r="H330" s="32" t="s">
        <v>54</v>
      </c>
      <c r="I330" s="32" t="s">
        <v>54</v>
      </c>
      <c r="J330" s="32">
        <v>2214000</v>
      </c>
      <c r="K330" s="32" t="s">
        <v>54</v>
      </c>
      <c r="L330" s="32" t="s">
        <v>54</v>
      </c>
      <c r="M330" s="32" t="s">
        <v>54</v>
      </c>
      <c r="N330" s="16">
        <v>1483000</v>
      </c>
      <c r="O330" s="17"/>
      <c r="P330" s="17"/>
      <c r="Q330" s="17"/>
    </row>
    <row r="331" spans="1:17" ht="12.75" customHeight="1">
      <c r="A331" s="5">
        <v>8</v>
      </c>
      <c r="B331" s="5">
        <v>6</v>
      </c>
      <c r="C331" s="5">
        <v>38</v>
      </c>
      <c r="D331" s="5">
        <v>32</v>
      </c>
      <c r="E331" s="32">
        <f ca="1">((1/(INDEX(E0!J$12:J$57,C331,1)-INDEX(E0!J$12:J$57,D331,1))))*100000000</f>
        <v>4844.2174046798191</v>
      </c>
      <c r="F331" s="32">
        <v>2697.7</v>
      </c>
      <c r="G331" s="32" t="s">
        <v>54</v>
      </c>
      <c r="H331" s="32" t="s">
        <v>54</v>
      </c>
      <c r="I331" s="32" t="s">
        <v>54</v>
      </c>
      <c r="J331" s="32">
        <v>2583.6</v>
      </c>
      <c r="K331" s="32" t="s">
        <v>54</v>
      </c>
      <c r="L331" s="32" t="s">
        <v>54</v>
      </c>
      <c r="M331" s="32" t="s">
        <v>54</v>
      </c>
      <c r="N331" s="16">
        <v>841.9</v>
      </c>
      <c r="O331" s="17"/>
      <c r="P331" s="17"/>
      <c r="Q331" s="17"/>
    </row>
    <row r="332" spans="1:17" ht="12.75" customHeight="1">
      <c r="A332" s="5">
        <v>8</v>
      </c>
      <c r="B332" s="5">
        <v>6</v>
      </c>
      <c r="C332" s="5">
        <v>38</v>
      </c>
      <c r="D332" s="5">
        <v>33</v>
      </c>
      <c r="E332" s="32">
        <f ca="1">((1/(INDEX(E0!J$12:J$57,C332,1)-INDEX(E0!J$12:J$57,D332,1))))*100000000</f>
        <v>7447.9677792099656</v>
      </c>
      <c r="F332" s="32">
        <v>4131.7</v>
      </c>
      <c r="G332" s="32" t="s">
        <v>54</v>
      </c>
      <c r="H332" s="32" t="s">
        <v>54</v>
      </c>
      <c r="I332" s="32" t="s">
        <v>54</v>
      </c>
      <c r="J332" s="32">
        <v>3859</v>
      </c>
      <c r="K332" s="32" t="s">
        <v>54</v>
      </c>
      <c r="L332" s="32" t="s">
        <v>54</v>
      </c>
      <c r="M332" s="32" t="s">
        <v>54</v>
      </c>
      <c r="N332" s="16">
        <v>211.2</v>
      </c>
      <c r="O332" s="17"/>
      <c r="P332" s="17"/>
      <c r="Q332" s="17"/>
    </row>
    <row r="333" spans="1:17" ht="12.75" customHeight="1">
      <c r="A333" s="5">
        <v>8</v>
      </c>
      <c r="B333" s="5">
        <v>6</v>
      </c>
      <c r="C333" s="5">
        <v>39</v>
      </c>
      <c r="D333" s="5">
        <v>2</v>
      </c>
      <c r="E333" s="32">
        <f ca="1">((1/(INDEX(E0!J$12:J$57,C333,1)-INDEX(E0!J$12:J$57,D333,1))))*100000000</f>
        <v>305.65605418546204</v>
      </c>
      <c r="F333" s="32">
        <v>16077000000</v>
      </c>
      <c r="G333" s="32" t="s">
        <v>54</v>
      </c>
      <c r="H333" s="32" t="s">
        <v>54</v>
      </c>
      <c r="I333" s="32" t="s">
        <v>54</v>
      </c>
      <c r="J333" s="32">
        <v>16162000000</v>
      </c>
      <c r="K333" s="32" t="s">
        <v>54</v>
      </c>
      <c r="L333" s="32" t="s">
        <v>54</v>
      </c>
      <c r="M333" s="32" t="s">
        <v>54</v>
      </c>
      <c r="N333" s="16">
        <v>18440000000</v>
      </c>
      <c r="O333" s="17"/>
      <c r="P333" s="17"/>
      <c r="Q333" s="17"/>
    </row>
    <row r="334" spans="1:17" ht="12.75" customHeight="1">
      <c r="A334" s="5">
        <v>8</v>
      </c>
      <c r="B334" s="5">
        <v>6</v>
      </c>
      <c r="C334" s="5">
        <v>39</v>
      </c>
      <c r="D334" s="5">
        <v>3</v>
      </c>
      <c r="E334" s="32">
        <f ca="1">((1/(INDEX(E0!J$12:J$57,C334,1)-INDEX(E0!J$12:J$57,D334,1))))*100000000</f>
        <v>305.83646843580232</v>
      </c>
      <c r="F334" s="32">
        <v>4230700000</v>
      </c>
      <c r="G334" s="32" t="s">
        <v>54</v>
      </c>
      <c r="H334" s="32" t="s">
        <v>54</v>
      </c>
      <c r="I334" s="32" t="s">
        <v>54</v>
      </c>
      <c r="J334" s="32">
        <v>4262800000</v>
      </c>
      <c r="K334" s="32" t="s">
        <v>54</v>
      </c>
      <c r="L334" s="32" t="s">
        <v>54</v>
      </c>
      <c r="M334" s="32" t="s">
        <v>54</v>
      </c>
      <c r="N334" s="16">
        <v>5009000000</v>
      </c>
      <c r="O334" s="17"/>
      <c r="P334" s="17"/>
      <c r="Q334" s="17"/>
    </row>
    <row r="335" spans="1:17" ht="12.75" customHeight="1">
      <c r="A335" s="5">
        <v>8</v>
      </c>
      <c r="B335" s="5">
        <v>6</v>
      </c>
      <c r="C335" s="5">
        <v>39</v>
      </c>
      <c r="D335" s="5">
        <v>4</v>
      </c>
      <c r="E335" s="32">
        <f ca="1">((1/(INDEX(E0!J$12:J$57,C335,1)-INDEX(E0!J$12:J$57,D335,1))))*100000000</f>
        <v>325.72756007900398</v>
      </c>
      <c r="F335" s="32">
        <v>3043900</v>
      </c>
      <c r="G335" s="32" t="s">
        <v>54</v>
      </c>
      <c r="H335" s="32" t="s">
        <v>54</v>
      </c>
      <c r="I335" s="32" t="s">
        <v>54</v>
      </c>
      <c r="J335" s="32">
        <v>3356100</v>
      </c>
      <c r="K335" s="32" t="s">
        <v>54</v>
      </c>
      <c r="L335" s="32" t="s">
        <v>54</v>
      </c>
      <c r="M335" s="32" t="s">
        <v>54</v>
      </c>
      <c r="N335" s="16">
        <v>818000</v>
      </c>
      <c r="O335" s="17"/>
      <c r="P335" s="17"/>
      <c r="Q335" s="17"/>
    </row>
    <row r="336" spans="1:17" ht="12.75" customHeight="1">
      <c r="A336" s="5">
        <v>8</v>
      </c>
      <c r="B336" s="5">
        <v>6</v>
      </c>
      <c r="C336" s="5">
        <v>39</v>
      </c>
      <c r="D336" s="5">
        <v>20</v>
      </c>
      <c r="E336" s="32">
        <f ca="1">((1/(INDEX(E0!J$12:J$57,C336,1)-INDEX(E0!J$12:J$57,D336,1))))*100000000</f>
        <v>2297.8678216795061</v>
      </c>
      <c r="F336" s="32">
        <v>200300</v>
      </c>
      <c r="G336" s="32" t="s">
        <v>54</v>
      </c>
      <c r="H336" s="32" t="s">
        <v>54</v>
      </c>
      <c r="I336" s="32" t="s">
        <v>54</v>
      </c>
      <c r="J336" s="32">
        <v>235950</v>
      </c>
      <c r="K336" s="32" t="s">
        <v>54</v>
      </c>
      <c r="L336" s="32" t="s">
        <v>54</v>
      </c>
      <c r="M336" s="32" t="s">
        <v>54</v>
      </c>
      <c r="N336" s="16">
        <v>366000</v>
      </c>
      <c r="O336" s="17"/>
      <c r="P336" s="17"/>
      <c r="Q336" s="17"/>
    </row>
    <row r="337" spans="1:17" ht="12.75" customHeight="1">
      <c r="A337" s="5">
        <v>8</v>
      </c>
      <c r="B337" s="5">
        <v>6</v>
      </c>
      <c r="C337" s="5">
        <v>39</v>
      </c>
      <c r="D337" s="5">
        <v>21</v>
      </c>
      <c r="E337" s="32">
        <f ca="1">((1/(INDEX(E0!J$12:J$57,C337,1)-INDEX(E0!J$12:J$57,D337,1))))*100000000</f>
        <v>2309.4210210552747</v>
      </c>
      <c r="F337" s="32">
        <v>796480</v>
      </c>
      <c r="G337" s="32" t="s">
        <v>54</v>
      </c>
      <c r="H337" s="32" t="s">
        <v>54</v>
      </c>
      <c r="I337" s="32" t="s">
        <v>54</v>
      </c>
      <c r="J337" s="32">
        <v>947770</v>
      </c>
      <c r="K337" s="32" t="s">
        <v>54</v>
      </c>
      <c r="L337" s="32" t="s">
        <v>54</v>
      </c>
      <c r="M337" s="32" t="s">
        <v>54</v>
      </c>
      <c r="N337" s="16">
        <v>1447000</v>
      </c>
      <c r="O337" s="17"/>
      <c r="P337" s="17"/>
      <c r="Q337" s="17"/>
    </row>
    <row r="338" spans="1:17" ht="12.75" customHeight="1">
      <c r="A338" s="5">
        <v>8</v>
      </c>
      <c r="B338" s="5">
        <v>6</v>
      </c>
      <c r="C338" s="5">
        <v>39</v>
      </c>
      <c r="D338" s="5">
        <v>23</v>
      </c>
      <c r="E338" s="32">
        <f ca="1">((1/(INDEX(E0!J$12:J$57,C338,1)-INDEX(E0!J$12:J$57,D338,1))))*100000000</f>
        <v>2753.3005769991937</v>
      </c>
      <c r="F338" s="32">
        <v>126190</v>
      </c>
      <c r="G338" s="32" t="s">
        <v>54</v>
      </c>
      <c r="H338" s="32" t="s">
        <v>54</v>
      </c>
      <c r="I338" s="32" t="s">
        <v>54</v>
      </c>
      <c r="J338" s="32">
        <v>128640</v>
      </c>
      <c r="K338" s="32" t="s">
        <v>54</v>
      </c>
      <c r="L338" s="32" t="s">
        <v>54</v>
      </c>
      <c r="M338" s="32" t="s">
        <v>54</v>
      </c>
      <c r="N338" s="16">
        <v>41020</v>
      </c>
      <c r="O338" s="17"/>
      <c r="P338" s="17"/>
      <c r="Q338" s="17"/>
    </row>
    <row r="339" spans="1:17" ht="12.75" customHeight="1">
      <c r="A339" s="5">
        <v>8</v>
      </c>
      <c r="B339" s="5">
        <v>6</v>
      </c>
      <c r="C339" s="5">
        <v>39</v>
      </c>
      <c r="D339" s="5">
        <v>24</v>
      </c>
      <c r="E339" s="32">
        <f ca="1">((1/(INDEX(E0!J$12:J$57,C339,1)-INDEX(E0!J$12:J$57,D339,1))))*100000000</f>
        <v>2992.953841717896</v>
      </c>
      <c r="F339" s="32">
        <v>7388800</v>
      </c>
      <c r="G339" s="32" t="s">
        <v>54</v>
      </c>
      <c r="H339" s="32" t="s">
        <v>54</v>
      </c>
      <c r="I339" s="32" t="s">
        <v>54</v>
      </c>
      <c r="J339" s="32">
        <v>7259100</v>
      </c>
      <c r="K339" s="32" t="s">
        <v>54</v>
      </c>
      <c r="L339" s="32" t="s">
        <v>54</v>
      </c>
      <c r="M339" s="32" t="s">
        <v>54</v>
      </c>
      <c r="N339" s="16">
        <v>6274000</v>
      </c>
      <c r="O339" s="17"/>
      <c r="P339" s="17"/>
      <c r="Q339" s="17"/>
    </row>
    <row r="340" spans="1:17" ht="12.75" customHeight="1">
      <c r="A340" s="5">
        <v>8</v>
      </c>
      <c r="B340" s="5">
        <v>6</v>
      </c>
      <c r="C340" s="5">
        <v>39</v>
      </c>
      <c r="D340" s="5">
        <v>25</v>
      </c>
      <c r="E340" s="32">
        <f ca="1">((1/(INDEX(E0!J$12:J$57,C340,1)-INDEX(E0!J$12:J$57,D340,1))))*100000000</f>
        <v>3005.2196697829622</v>
      </c>
      <c r="F340" s="32">
        <v>47460000</v>
      </c>
      <c r="G340" s="32" t="s">
        <v>54</v>
      </c>
      <c r="H340" s="32" t="s">
        <v>54</v>
      </c>
      <c r="I340" s="32" t="s">
        <v>54</v>
      </c>
      <c r="J340" s="32">
        <v>47044000</v>
      </c>
      <c r="K340" s="32" t="s">
        <v>54</v>
      </c>
      <c r="L340" s="32" t="s">
        <v>54</v>
      </c>
      <c r="M340" s="32" t="s">
        <v>54</v>
      </c>
      <c r="N340" s="16">
        <v>35060000</v>
      </c>
      <c r="O340" s="17"/>
      <c r="P340" s="17"/>
      <c r="Q340" s="17"/>
    </row>
    <row r="341" spans="1:17" ht="12.75" customHeight="1">
      <c r="A341" s="5">
        <v>8</v>
      </c>
      <c r="B341" s="5">
        <v>6</v>
      </c>
      <c r="C341" s="5">
        <v>39</v>
      </c>
      <c r="D341" s="5">
        <v>26</v>
      </c>
      <c r="E341" s="32">
        <f ca="1">((1/(INDEX(E0!J$12:J$57,C341,1)-INDEX(E0!J$12:J$57,D341,1))))*100000000</f>
        <v>3025.2400744134338</v>
      </c>
      <c r="F341" s="32">
        <v>8585000</v>
      </c>
      <c r="G341" s="32" t="s">
        <v>54</v>
      </c>
      <c r="H341" s="32" t="s">
        <v>54</v>
      </c>
      <c r="I341" s="32" t="s">
        <v>54</v>
      </c>
      <c r="J341" s="32">
        <v>8511400</v>
      </c>
      <c r="K341" s="32" t="s">
        <v>54</v>
      </c>
      <c r="L341" s="32" t="s">
        <v>54</v>
      </c>
      <c r="M341" s="32" t="s">
        <v>54</v>
      </c>
      <c r="N341" s="16">
        <v>6487000</v>
      </c>
      <c r="O341" s="17"/>
      <c r="P341" s="17"/>
      <c r="Q341" s="17"/>
    </row>
    <row r="342" spans="1:17" ht="12.75" customHeight="1">
      <c r="A342" s="5">
        <v>8</v>
      </c>
      <c r="B342" s="5">
        <v>6</v>
      </c>
      <c r="C342" s="5">
        <v>39</v>
      </c>
      <c r="D342" s="5">
        <v>27</v>
      </c>
      <c r="E342" s="32">
        <f ca="1">((1/(INDEX(E0!J$12:J$57,C342,1)-INDEX(E0!J$12:J$57,D342,1))))*100000000</f>
        <v>3364.7781449921022</v>
      </c>
      <c r="F342" s="32">
        <v>1366300</v>
      </c>
      <c r="G342" s="32" t="s">
        <v>54</v>
      </c>
      <c r="H342" s="32" t="s">
        <v>54</v>
      </c>
      <c r="I342" s="32" t="s">
        <v>54</v>
      </c>
      <c r="J342" s="32">
        <v>1349100</v>
      </c>
      <c r="K342" s="32" t="s">
        <v>54</v>
      </c>
      <c r="L342" s="32" t="s">
        <v>54</v>
      </c>
      <c r="M342" s="32" t="s">
        <v>54</v>
      </c>
      <c r="N342" s="16">
        <v>565100</v>
      </c>
      <c r="O342" s="17"/>
      <c r="P342" s="17"/>
      <c r="Q342" s="17"/>
    </row>
    <row r="343" spans="1:17" ht="12.75" customHeight="1">
      <c r="A343" s="5">
        <v>8</v>
      </c>
      <c r="B343" s="5">
        <v>6</v>
      </c>
      <c r="C343" s="5">
        <v>39</v>
      </c>
      <c r="D343" s="5">
        <v>28</v>
      </c>
      <c r="E343" s="32">
        <f ca="1">((1/(INDEX(E0!J$12:J$57,C343,1)-INDEX(E0!J$12:J$57,D343,1))))*100000000</f>
        <v>3450.1446877509402</v>
      </c>
      <c r="F343" s="32">
        <v>589.02</v>
      </c>
      <c r="G343" s="32" t="s">
        <v>54</v>
      </c>
      <c r="H343" s="32" t="s">
        <v>54</v>
      </c>
      <c r="I343" s="32" t="s">
        <v>54</v>
      </c>
      <c r="J343" s="32">
        <v>2304.6</v>
      </c>
      <c r="K343" s="32" t="s">
        <v>54</v>
      </c>
      <c r="L343" s="32" t="s">
        <v>54</v>
      </c>
      <c r="M343" s="32" t="s">
        <v>54</v>
      </c>
      <c r="N343" s="16">
        <v>186.3</v>
      </c>
      <c r="O343" s="17"/>
      <c r="P343" s="17"/>
      <c r="Q343" s="17"/>
    </row>
    <row r="344" spans="1:17" ht="12.75" customHeight="1">
      <c r="A344" s="5">
        <v>8</v>
      </c>
      <c r="B344" s="5">
        <v>6</v>
      </c>
      <c r="C344" s="5">
        <v>39</v>
      </c>
      <c r="D344" s="5">
        <v>30</v>
      </c>
      <c r="E344" s="32">
        <f ca="1">((1/(INDEX(E0!J$12:J$57,C344,1)-INDEX(E0!J$12:J$57,D344,1))))*100000000</f>
        <v>3708.3263158296882</v>
      </c>
      <c r="F344" s="32">
        <v>78851000</v>
      </c>
      <c r="G344" s="32" t="s">
        <v>54</v>
      </c>
      <c r="H344" s="32" t="s">
        <v>54</v>
      </c>
      <c r="I344" s="32" t="s">
        <v>54</v>
      </c>
      <c r="J344" s="32">
        <v>78234000</v>
      </c>
      <c r="K344" s="32" t="s">
        <v>54</v>
      </c>
      <c r="L344" s="32" t="s">
        <v>54</v>
      </c>
      <c r="M344" s="32" t="s">
        <v>54</v>
      </c>
      <c r="N344" s="16">
        <v>51010000</v>
      </c>
      <c r="O344" s="17"/>
      <c r="P344" s="17"/>
      <c r="Q344" s="17"/>
    </row>
    <row r="345" spans="1:17" ht="12.75" customHeight="1">
      <c r="A345" s="5">
        <v>8</v>
      </c>
      <c r="B345" s="5">
        <v>6</v>
      </c>
      <c r="C345" s="5">
        <v>39</v>
      </c>
      <c r="D345" s="5">
        <v>31</v>
      </c>
      <c r="E345" s="32">
        <f ca="1">((1/(INDEX(E0!J$12:J$57,C345,1)-INDEX(E0!J$12:J$57,D345,1))))*100000000</f>
        <v>3726.3731936411332</v>
      </c>
      <c r="F345" s="32">
        <v>21904000</v>
      </c>
      <c r="G345" s="32" t="s">
        <v>54</v>
      </c>
      <c r="H345" s="32" t="s">
        <v>54</v>
      </c>
      <c r="I345" s="32" t="s">
        <v>54</v>
      </c>
      <c r="J345" s="32">
        <v>21758000</v>
      </c>
      <c r="K345" s="32" t="s">
        <v>54</v>
      </c>
      <c r="L345" s="32" t="s">
        <v>54</v>
      </c>
      <c r="M345" s="32" t="s">
        <v>54</v>
      </c>
      <c r="N345" s="16">
        <v>14410000</v>
      </c>
      <c r="O345" s="17"/>
      <c r="P345" s="17"/>
      <c r="Q345" s="17"/>
    </row>
    <row r="346" spans="1:17" ht="12.75" customHeight="1">
      <c r="A346" s="5">
        <v>8</v>
      </c>
      <c r="B346" s="5">
        <v>6</v>
      </c>
      <c r="C346" s="5">
        <v>39</v>
      </c>
      <c r="D346" s="5">
        <v>32</v>
      </c>
      <c r="E346" s="32">
        <f ca="1">((1/(INDEX(E0!J$12:J$57,C346,1)-INDEX(E0!J$12:J$57,D346,1))))*100000000</f>
        <v>4832.7337967946751</v>
      </c>
      <c r="F346" s="32">
        <v>5513.1</v>
      </c>
      <c r="G346" s="32" t="s">
        <v>54</v>
      </c>
      <c r="H346" s="32" t="s">
        <v>54</v>
      </c>
      <c r="I346" s="32" t="s">
        <v>54</v>
      </c>
      <c r="J346" s="32">
        <v>5708.4</v>
      </c>
      <c r="K346" s="32" t="s">
        <v>54</v>
      </c>
      <c r="L346" s="32" t="s">
        <v>54</v>
      </c>
      <c r="M346" s="32" t="s">
        <v>54</v>
      </c>
      <c r="N346" s="16">
        <v>691</v>
      </c>
      <c r="O346" s="17"/>
      <c r="P346" s="17"/>
      <c r="Q346" s="17"/>
    </row>
    <row r="347" spans="1:17" ht="12.75" customHeight="1">
      <c r="A347" s="5">
        <v>8</v>
      </c>
      <c r="B347" s="5">
        <v>6</v>
      </c>
      <c r="C347" s="5">
        <v>40</v>
      </c>
      <c r="D347" s="5">
        <v>3</v>
      </c>
      <c r="E347" s="32">
        <f ca="1">((1/(INDEX(E0!J$12:J$57,C347,1)-INDEX(E0!J$12:J$57,D347,1))))*100000000</f>
        <v>305.7673842142957</v>
      </c>
      <c r="F347" s="32">
        <v>20331000000</v>
      </c>
      <c r="G347" s="32" t="s">
        <v>54</v>
      </c>
      <c r="H347" s="32" t="s">
        <v>54</v>
      </c>
      <c r="I347" s="32" t="s">
        <v>54</v>
      </c>
      <c r="J347" s="32">
        <v>20445000000</v>
      </c>
      <c r="K347" s="32" t="s">
        <v>54</v>
      </c>
      <c r="L347" s="32" t="s">
        <v>54</v>
      </c>
      <c r="M347" s="32" t="s">
        <v>54</v>
      </c>
      <c r="N347" s="16">
        <v>23470000000</v>
      </c>
      <c r="O347" s="17"/>
      <c r="P347" s="17"/>
      <c r="Q347" s="17"/>
    </row>
    <row r="348" spans="1:17" ht="12.75" customHeight="1">
      <c r="A348" s="5">
        <v>8</v>
      </c>
      <c r="B348" s="5">
        <v>6</v>
      </c>
      <c r="C348" s="5">
        <v>40</v>
      </c>
      <c r="D348" s="5">
        <v>4</v>
      </c>
      <c r="E348" s="32">
        <f ca="1">((1/(INDEX(E0!J$12:J$57,C348,1)-INDEX(E0!J$12:J$57,D348,1))))*100000000</f>
        <v>325.64919853948732</v>
      </c>
      <c r="F348" s="32">
        <v>4106900</v>
      </c>
      <c r="G348" s="32" t="s">
        <v>54</v>
      </c>
      <c r="H348" s="32" t="s">
        <v>54</v>
      </c>
      <c r="I348" s="32" t="s">
        <v>54</v>
      </c>
      <c r="J348" s="32">
        <v>4003800</v>
      </c>
      <c r="K348" s="32" t="s">
        <v>54</v>
      </c>
      <c r="L348" s="32" t="s">
        <v>54</v>
      </c>
      <c r="M348" s="32" t="s">
        <v>54</v>
      </c>
      <c r="N348" s="16">
        <v>922500</v>
      </c>
      <c r="O348" s="17"/>
      <c r="P348" s="17"/>
      <c r="Q348" s="17"/>
    </row>
    <row r="349" spans="1:17" ht="12.75" customHeight="1">
      <c r="A349" s="5">
        <v>8</v>
      </c>
      <c r="B349" s="5">
        <v>6</v>
      </c>
      <c r="C349" s="5">
        <v>40</v>
      </c>
      <c r="D349" s="5">
        <v>20</v>
      </c>
      <c r="E349" s="32">
        <f ca="1">((1/(INDEX(E0!J$12:J$57,C349,1)-INDEX(E0!J$12:J$57,D349,1))))*100000000</f>
        <v>2293.9736785156524</v>
      </c>
      <c r="F349" s="32">
        <v>989710</v>
      </c>
      <c r="G349" s="32" t="s">
        <v>54</v>
      </c>
      <c r="H349" s="32" t="s">
        <v>54</v>
      </c>
      <c r="I349" s="32" t="s">
        <v>54</v>
      </c>
      <c r="J349" s="32">
        <v>1169000</v>
      </c>
      <c r="K349" s="32" t="s">
        <v>54</v>
      </c>
      <c r="L349" s="32" t="s">
        <v>54</v>
      </c>
      <c r="M349" s="32" t="s">
        <v>54</v>
      </c>
      <c r="N349" s="16">
        <v>1784000</v>
      </c>
      <c r="O349" s="17"/>
      <c r="P349" s="17"/>
      <c r="Q349" s="17"/>
    </row>
    <row r="350" spans="1:17" ht="12.75" customHeight="1">
      <c r="A350" s="5">
        <v>8</v>
      </c>
      <c r="B350" s="5">
        <v>6</v>
      </c>
      <c r="C350" s="5">
        <v>40</v>
      </c>
      <c r="D350" s="5">
        <v>25</v>
      </c>
      <c r="E350" s="32">
        <f ca="1">((1/(INDEX(E0!J$12:J$57,C350,1)-INDEX(E0!J$12:J$57,D350,1))))*100000000</f>
        <v>2998.5625285278411</v>
      </c>
      <c r="F350" s="32">
        <v>4868500</v>
      </c>
      <c r="G350" s="32" t="s">
        <v>54</v>
      </c>
      <c r="H350" s="32" t="s">
        <v>54</v>
      </c>
      <c r="I350" s="32" t="s">
        <v>54</v>
      </c>
      <c r="J350" s="32">
        <v>4766000</v>
      </c>
      <c r="K350" s="32" t="s">
        <v>54</v>
      </c>
      <c r="L350" s="32" t="s">
        <v>54</v>
      </c>
      <c r="M350" s="32" t="s">
        <v>54</v>
      </c>
      <c r="N350" s="16">
        <v>4344000</v>
      </c>
      <c r="O350" s="17"/>
      <c r="P350" s="17"/>
      <c r="Q350" s="17"/>
    </row>
    <row r="351" spans="1:17" ht="12.75" customHeight="1">
      <c r="A351" s="5">
        <v>8</v>
      </c>
      <c r="B351" s="5">
        <v>6</v>
      </c>
      <c r="C351" s="5">
        <v>40</v>
      </c>
      <c r="D351" s="5">
        <v>26</v>
      </c>
      <c r="E351" s="32">
        <f ca="1">((1/(INDEX(E0!J$12:J$57,C351,1)-INDEX(E0!J$12:J$57,D351,1))))*100000000</f>
        <v>3018.4940391477739</v>
      </c>
      <c r="F351" s="32">
        <v>59768000</v>
      </c>
      <c r="G351" s="32" t="s">
        <v>54</v>
      </c>
      <c r="H351" s="32" t="s">
        <v>54</v>
      </c>
      <c r="I351" s="32" t="s">
        <v>54</v>
      </c>
      <c r="J351" s="32">
        <v>59250000</v>
      </c>
      <c r="K351" s="32" t="s">
        <v>54</v>
      </c>
      <c r="L351" s="32" t="s">
        <v>54</v>
      </c>
      <c r="M351" s="32" t="s">
        <v>54</v>
      </c>
      <c r="N351" s="16">
        <v>43970000</v>
      </c>
      <c r="O351" s="17"/>
      <c r="P351" s="17"/>
      <c r="Q351" s="17"/>
    </row>
    <row r="352" spans="1:17" ht="12.75" customHeight="1">
      <c r="A352" s="5">
        <v>8</v>
      </c>
      <c r="B352" s="5">
        <v>6</v>
      </c>
      <c r="C352" s="5">
        <v>40</v>
      </c>
      <c r="D352" s="5">
        <v>28</v>
      </c>
      <c r="E352" s="32">
        <f ca="1">((1/(INDEX(E0!J$12:J$57,C352,1)-INDEX(E0!J$12:J$57,D352,1))))*100000000</f>
        <v>3441.3733156503222</v>
      </c>
      <c r="F352" s="32">
        <v>1453.1</v>
      </c>
      <c r="G352" s="32" t="s">
        <v>54</v>
      </c>
      <c r="H352" s="32" t="s">
        <v>54</v>
      </c>
      <c r="I352" s="32" t="s">
        <v>54</v>
      </c>
      <c r="J352" s="32">
        <v>9025.6</v>
      </c>
      <c r="K352" s="32" t="s">
        <v>54</v>
      </c>
      <c r="L352" s="32" t="s">
        <v>54</v>
      </c>
      <c r="M352" s="32" t="s">
        <v>54</v>
      </c>
      <c r="N352" s="16">
        <v>997.5</v>
      </c>
      <c r="O352" s="17"/>
      <c r="P352" s="17"/>
      <c r="Q352" s="17"/>
    </row>
    <row r="353" spans="1:17" ht="12.75" customHeight="1">
      <c r="A353" s="5">
        <v>8</v>
      </c>
      <c r="B353" s="5">
        <v>6</v>
      </c>
      <c r="C353" s="5">
        <v>40</v>
      </c>
      <c r="D353" s="5">
        <v>31</v>
      </c>
      <c r="E353" s="32">
        <f ca="1">((1/(INDEX(E0!J$12:J$57,C353,1)-INDEX(E0!J$12:J$57,D353,1))))*100000000</f>
        <v>3716.1431562092903</v>
      </c>
      <c r="F353" s="32">
        <v>100540000</v>
      </c>
      <c r="G353" s="32" t="s">
        <v>54</v>
      </c>
      <c r="H353" s="32" t="s">
        <v>54</v>
      </c>
      <c r="I353" s="32" t="s">
        <v>54</v>
      </c>
      <c r="J353" s="32">
        <v>99770000</v>
      </c>
      <c r="K353" s="32" t="s">
        <v>54</v>
      </c>
      <c r="L353" s="32" t="s">
        <v>54</v>
      </c>
      <c r="M353" s="32" t="s">
        <v>54</v>
      </c>
      <c r="N353" s="16">
        <v>65200000</v>
      </c>
      <c r="O353" s="17"/>
      <c r="P353" s="17"/>
      <c r="Q353" s="17"/>
    </row>
    <row r="354" spans="1:17" ht="12.75" customHeight="1">
      <c r="A354" s="5">
        <v>8</v>
      </c>
      <c r="B354" s="5">
        <v>6</v>
      </c>
      <c r="C354" s="5">
        <v>40</v>
      </c>
      <c r="D354" s="5">
        <v>32</v>
      </c>
      <c r="E354" s="32">
        <f ca="1">((1/(INDEX(E0!J$12:J$57,C354,1)-INDEX(E0!J$12:J$57,D354,1))))*100000000</f>
        <v>4815.5413996747529</v>
      </c>
      <c r="F354" s="32">
        <v>4456.3999999999996</v>
      </c>
      <c r="G354" s="32" t="s">
        <v>54</v>
      </c>
      <c r="H354" s="32" t="s">
        <v>54</v>
      </c>
      <c r="I354" s="32" t="s">
        <v>54</v>
      </c>
      <c r="J354" s="32">
        <v>4340.3</v>
      </c>
      <c r="K354" s="32" t="s">
        <v>54</v>
      </c>
      <c r="L354" s="32" t="s">
        <v>54</v>
      </c>
      <c r="M354" s="32" t="s">
        <v>54</v>
      </c>
      <c r="N354" s="16">
        <v>195.2</v>
      </c>
      <c r="O354" s="17"/>
      <c r="P354" s="17"/>
      <c r="Q354" s="17"/>
    </row>
    <row r="355" spans="1:17" ht="12.75" customHeight="1">
      <c r="A355" s="5">
        <v>8</v>
      </c>
      <c r="B355" s="5">
        <v>6</v>
      </c>
      <c r="C355" s="5">
        <v>41</v>
      </c>
      <c r="D355" s="5">
        <v>2</v>
      </c>
      <c r="E355" s="32">
        <f ca="1">((1/(INDEX(E0!J$12:J$57,C355,1)-INDEX(E0!J$12:J$57,D355,1))))*100000000</f>
        <v>303.62225671625765</v>
      </c>
      <c r="F355" s="32">
        <v>2091100000</v>
      </c>
      <c r="G355" s="32" t="s">
        <v>54</v>
      </c>
      <c r="H355" s="32" t="s">
        <v>54</v>
      </c>
      <c r="I355" s="32" t="s">
        <v>54</v>
      </c>
      <c r="J355" s="32">
        <v>2100400000</v>
      </c>
      <c r="K355" s="32" t="s">
        <v>54</v>
      </c>
      <c r="L355" s="32" t="s">
        <v>54</v>
      </c>
      <c r="M355" s="32" t="s">
        <v>54</v>
      </c>
      <c r="N355" s="16">
        <v>2668000000</v>
      </c>
      <c r="O355" s="17"/>
      <c r="P355" s="17"/>
      <c r="Q355" s="17"/>
    </row>
    <row r="356" spans="1:17" ht="12.75" customHeight="1">
      <c r="A356" s="5">
        <v>8</v>
      </c>
      <c r="B356" s="5">
        <v>6</v>
      </c>
      <c r="C356" s="5">
        <v>41</v>
      </c>
      <c r="D356" s="5">
        <v>3</v>
      </c>
      <c r="E356" s="32">
        <f ca="1">((1/(INDEX(E0!J$12:J$57,C356,1)-INDEX(E0!J$12:J$57,D356,1))))*100000000</f>
        <v>303.80027734701576</v>
      </c>
      <c r="F356" s="32">
        <v>9637800000</v>
      </c>
      <c r="G356" s="32" t="s">
        <v>54</v>
      </c>
      <c r="H356" s="32" t="s">
        <v>54</v>
      </c>
      <c r="I356" s="32" t="s">
        <v>54</v>
      </c>
      <c r="J356" s="32">
        <v>9688900000</v>
      </c>
      <c r="K356" s="32" t="s">
        <v>54</v>
      </c>
      <c r="L356" s="32" t="s">
        <v>54</v>
      </c>
      <c r="M356" s="32" t="s">
        <v>54</v>
      </c>
      <c r="N356" s="16">
        <v>11390000000</v>
      </c>
      <c r="O356" s="17"/>
      <c r="P356" s="17"/>
      <c r="Q356" s="17"/>
    </row>
    <row r="357" spans="1:17" ht="12.75" customHeight="1">
      <c r="A357" s="5">
        <v>8</v>
      </c>
      <c r="B357" s="5">
        <v>6</v>
      </c>
      <c r="C357" s="5">
        <v>41</v>
      </c>
      <c r="D357" s="5">
        <v>4</v>
      </c>
      <c r="E357" s="32">
        <f ca="1">((1/(INDEX(E0!J$12:J$57,C357,1)-INDEX(E0!J$12:J$57,D357,1))))*100000000</f>
        <v>323.41889469607361</v>
      </c>
      <c r="F357" s="32">
        <v>10223000</v>
      </c>
      <c r="G357" s="32" t="s">
        <v>54</v>
      </c>
      <c r="H357" s="32" t="s">
        <v>54</v>
      </c>
      <c r="I357" s="32" t="s">
        <v>54</v>
      </c>
      <c r="J357" s="32">
        <v>10391000</v>
      </c>
      <c r="K357" s="32" t="s">
        <v>54</v>
      </c>
      <c r="L357" s="32" t="s">
        <v>54</v>
      </c>
      <c r="M357" s="32" t="s">
        <v>54</v>
      </c>
      <c r="N357" s="16">
        <v>6325000</v>
      </c>
      <c r="O357" s="17"/>
      <c r="P357" s="17"/>
      <c r="Q357" s="17"/>
    </row>
    <row r="358" spans="1:17" ht="12.75" customHeight="1">
      <c r="A358" s="5">
        <v>8</v>
      </c>
      <c r="B358" s="5">
        <v>6</v>
      </c>
      <c r="C358" s="5">
        <v>41</v>
      </c>
      <c r="D358" s="5">
        <v>20</v>
      </c>
      <c r="E358" s="32">
        <f ca="1">((1/(INDEX(E0!J$12:J$57,C358,1)-INDEX(E0!J$12:J$57,D358,1))))*100000000</f>
        <v>2187.7002066564537</v>
      </c>
      <c r="F358" s="32">
        <v>535950</v>
      </c>
      <c r="G358" s="32" t="s">
        <v>54</v>
      </c>
      <c r="H358" s="32" t="s">
        <v>54</v>
      </c>
      <c r="I358" s="32" t="s">
        <v>54</v>
      </c>
      <c r="J358" s="32">
        <v>621230</v>
      </c>
      <c r="K358" s="32" t="s">
        <v>54</v>
      </c>
      <c r="L358" s="32" t="s">
        <v>54</v>
      </c>
      <c r="M358" s="32" t="s">
        <v>54</v>
      </c>
      <c r="N358" s="16">
        <v>929800</v>
      </c>
      <c r="O358" s="17"/>
      <c r="P358" s="17"/>
      <c r="Q358" s="17"/>
    </row>
    <row r="359" spans="1:17" ht="12.75" customHeight="1">
      <c r="A359" s="5">
        <v>8</v>
      </c>
      <c r="B359" s="5">
        <v>6</v>
      </c>
      <c r="C359" s="5">
        <v>41</v>
      </c>
      <c r="D359" s="5">
        <v>21</v>
      </c>
      <c r="E359" s="32">
        <f ca="1">((1/(INDEX(E0!J$12:J$57,C359,1)-INDEX(E0!J$12:J$57,D359,1))))*100000000</f>
        <v>2198.1696387155312</v>
      </c>
      <c r="F359" s="32">
        <v>124410</v>
      </c>
      <c r="G359" s="32" t="s">
        <v>54</v>
      </c>
      <c r="H359" s="32" t="s">
        <v>54</v>
      </c>
      <c r="I359" s="32" t="s">
        <v>54</v>
      </c>
      <c r="J359" s="32">
        <v>146660</v>
      </c>
      <c r="K359" s="32" t="s">
        <v>54</v>
      </c>
      <c r="L359" s="32" t="s">
        <v>54</v>
      </c>
      <c r="M359" s="32" t="s">
        <v>54</v>
      </c>
      <c r="N359" s="16">
        <v>237500</v>
      </c>
      <c r="O359" s="17"/>
      <c r="P359" s="17"/>
      <c r="Q359" s="17"/>
    </row>
    <row r="360" spans="1:17" ht="12.75" customHeight="1">
      <c r="A360" s="5">
        <v>8</v>
      </c>
      <c r="B360" s="5">
        <v>6</v>
      </c>
      <c r="C360" s="5">
        <v>41</v>
      </c>
      <c r="D360" s="5">
        <v>23</v>
      </c>
      <c r="E360" s="32">
        <f ca="1">((1/(INDEX(E0!J$12:J$57,C360,1)-INDEX(E0!J$12:J$57,D360,1))))*100000000</f>
        <v>2596.6240972206615</v>
      </c>
      <c r="F360" s="32">
        <v>9795.5</v>
      </c>
      <c r="G360" s="32" t="s">
        <v>54</v>
      </c>
      <c r="H360" s="32" t="s">
        <v>54</v>
      </c>
      <c r="I360" s="32" t="s">
        <v>54</v>
      </c>
      <c r="J360" s="32">
        <v>9873.4</v>
      </c>
      <c r="K360" s="32" t="s">
        <v>54</v>
      </c>
      <c r="L360" s="32" t="s">
        <v>54</v>
      </c>
      <c r="M360" s="32" t="s">
        <v>54</v>
      </c>
      <c r="N360" s="16">
        <v>2447</v>
      </c>
      <c r="O360" s="17"/>
      <c r="P360" s="17"/>
      <c r="Q360" s="17"/>
    </row>
    <row r="361" spans="1:17" ht="12.75" customHeight="1">
      <c r="A361" s="5">
        <v>8</v>
      </c>
      <c r="B361" s="5">
        <v>6</v>
      </c>
      <c r="C361" s="5">
        <v>41</v>
      </c>
      <c r="D361" s="5">
        <v>24</v>
      </c>
      <c r="E361" s="32">
        <f ca="1">((1/(INDEX(E0!J$12:J$57,C361,1)-INDEX(E0!J$12:J$57,D361,1))))*100000000</f>
        <v>2808.7279006208446</v>
      </c>
      <c r="F361" s="32">
        <v>67046</v>
      </c>
      <c r="G361" s="32" t="s">
        <v>54</v>
      </c>
      <c r="H361" s="32" t="s">
        <v>54</v>
      </c>
      <c r="I361" s="32" t="s">
        <v>54</v>
      </c>
      <c r="J361" s="32">
        <v>67259</v>
      </c>
      <c r="K361" s="32" t="s">
        <v>54</v>
      </c>
      <c r="L361" s="32" t="s">
        <v>54</v>
      </c>
      <c r="M361" s="32" t="s">
        <v>54</v>
      </c>
      <c r="N361" s="16">
        <v>72550</v>
      </c>
      <c r="O361" s="17"/>
      <c r="P361" s="17"/>
      <c r="Q361" s="17"/>
    </row>
    <row r="362" spans="1:17" ht="12.75" customHeight="1">
      <c r="A362" s="5">
        <v>8</v>
      </c>
      <c r="B362" s="5">
        <v>6</v>
      </c>
      <c r="C362" s="5">
        <v>41</v>
      </c>
      <c r="D362" s="5">
        <v>25</v>
      </c>
      <c r="E362" s="32">
        <f ca="1">((1/(INDEX(E0!J$12:J$57,C362,1)-INDEX(E0!J$12:J$57,D362,1))))*100000000</f>
        <v>2819.5274747590156</v>
      </c>
      <c r="F362" s="32">
        <v>1573600</v>
      </c>
      <c r="G362" s="32" t="s">
        <v>54</v>
      </c>
      <c r="H362" s="32" t="s">
        <v>54</v>
      </c>
      <c r="I362" s="32" t="s">
        <v>54</v>
      </c>
      <c r="J362" s="32">
        <v>1568000</v>
      </c>
      <c r="K362" s="32" t="s">
        <v>54</v>
      </c>
      <c r="L362" s="32" t="s">
        <v>54</v>
      </c>
      <c r="M362" s="32" t="s">
        <v>54</v>
      </c>
      <c r="N362" s="16">
        <v>1544000</v>
      </c>
      <c r="O362" s="17"/>
      <c r="P362" s="17"/>
      <c r="Q362" s="17"/>
    </row>
    <row r="363" spans="1:17" ht="12.75" customHeight="1">
      <c r="A363" s="5">
        <v>8</v>
      </c>
      <c r="B363" s="5">
        <v>6</v>
      </c>
      <c r="C363" s="5">
        <v>41</v>
      </c>
      <c r="D363" s="5">
        <v>26</v>
      </c>
      <c r="E363" s="32">
        <f ca="1">((1/(INDEX(E0!J$12:J$57,C363,1)-INDEX(E0!J$12:J$57,D363,1))))*100000000</f>
        <v>2837.1429487020064</v>
      </c>
      <c r="F363" s="32">
        <v>16080000</v>
      </c>
      <c r="G363" s="32" t="s">
        <v>54</v>
      </c>
      <c r="H363" s="32" t="s">
        <v>54</v>
      </c>
      <c r="I363" s="32" t="s">
        <v>54</v>
      </c>
      <c r="J363" s="32">
        <v>15937000</v>
      </c>
      <c r="K363" s="32" t="s">
        <v>54</v>
      </c>
      <c r="L363" s="32" t="s">
        <v>54</v>
      </c>
      <c r="M363" s="32" t="s">
        <v>54</v>
      </c>
      <c r="N363" s="16">
        <v>14020000</v>
      </c>
      <c r="O363" s="17"/>
      <c r="P363" s="17"/>
      <c r="Q363" s="17"/>
    </row>
    <row r="364" spans="1:17" ht="12.75" customHeight="1">
      <c r="A364" s="5">
        <v>8</v>
      </c>
      <c r="B364" s="5">
        <v>6</v>
      </c>
      <c r="C364" s="5">
        <v>41</v>
      </c>
      <c r="D364" s="5">
        <v>27</v>
      </c>
      <c r="E364" s="32">
        <f ca="1">((1/(INDEX(E0!J$12:J$57,C364,1)-INDEX(E0!J$12:J$57,D364,1))))*100000000</f>
        <v>3133.701944529832</v>
      </c>
      <c r="F364" s="32">
        <v>145660000</v>
      </c>
      <c r="G364" s="32" t="s">
        <v>54</v>
      </c>
      <c r="H364" s="32" t="s">
        <v>54</v>
      </c>
      <c r="I364" s="32" t="s">
        <v>54</v>
      </c>
      <c r="J364" s="32">
        <v>144850000</v>
      </c>
      <c r="K364" s="32" t="s">
        <v>54</v>
      </c>
      <c r="L364" s="32" t="s">
        <v>54</v>
      </c>
      <c r="M364" s="32" t="s">
        <v>54</v>
      </c>
      <c r="N364" s="16">
        <v>106500000</v>
      </c>
      <c r="O364" s="17"/>
      <c r="P364" s="17"/>
      <c r="Q364" s="17"/>
    </row>
    <row r="365" spans="1:17" ht="12.75" customHeight="1">
      <c r="A365" s="5">
        <v>8</v>
      </c>
      <c r="B365" s="5">
        <v>6</v>
      </c>
      <c r="C365" s="5">
        <v>41</v>
      </c>
      <c r="D365" s="5">
        <v>28</v>
      </c>
      <c r="E365" s="32">
        <f ca="1">((1/(INDEX(E0!J$12:J$57,C365,1)-INDEX(E0!J$12:J$57,D365,1))))*100000000</f>
        <v>3207.6172154951119</v>
      </c>
      <c r="F365" s="32">
        <v>351.14</v>
      </c>
      <c r="G365" s="32" t="s">
        <v>54</v>
      </c>
      <c r="H365" s="32" t="s">
        <v>54</v>
      </c>
      <c r="I365" s="32" t="s">
        <v>54</v>
      </c>
      <c r="J365" s="32">
        <v>2987.7</v>
      </c>
      <c r="K365" s="32" t="s">
        <v>54</v>
      </c>
      <c r="L365" s="32" t="s">
        <v>54</v>
      </c>
      <c r="M365" s="32" t="s">
        <v>54</v>
      </c>
      <c r="N365" s="16">
        <v>847.5</v>
      </c>
      <c r="O365" s="17"/>
      <c r="P365" s="17"/>
      <c r="Q365" s="17"/>
    </row>
    <row r="366" spans="1:17" ht="12.75" customHeight="1">
      <c r="A366" s="5">
        <v>8</v>
      </c>
      <c r="B366" s="5">
        <v>6</v>
      </c>
      <c r="C366" s="5">
        <v>41</v>
      </c>
      <c r="D366" s="5">
        <v>30</v>
      </c>
      <c r="E366" s="32">
        <f ca="1">((1/(INDEX(E0!J$12:J$57,C366,1)-INDEX(E0!J$12:J$57,D366,1))))*100000000</f>
        <v>3429.6091788395934</v>
      </c>
      <c r="F366" s="32">
        <v>7435300</v>
      </c>
      <c r="G366" s="32" t="s">
        <v>54</v>
      </c>
      <c r="H366" s="32" t="s">
        <v>54</v>
      </c>
      <c r="I366" s="32" t="s">
        <v>54</v>
      </c>
      <c r="J366" s="32">
        <v>7405900</v>
      </c>
      <c r="K366" s="32" t="s">
        <v>54</v>
      </c>
      <c r="L366" s="32" t="s">
        <v>54</v>
      </c>
      <c r="M366" s="32" t="s">
        <v>54</v>
      </c>
      <c r="N366" s="16">
        <v>6064000</v>
      </c>
      <c r="O366" s="17"/>
      <c r="P366" s="17"/>
      <c r="Q366" s="17"/>
    </row>
    <row r="367" spans="1:17" ht="12.75" customHeight="1">
      <c r="A367" s="5">
        <v>8</v>
      </c>
      <c r="B367" s="5">
        <v>6</v>
      </c>
      <c r="C367" s="5">
        <v>41</v>
      </c>
      <c r="D367" s="5">
        <v>31</v>
      </c>
      <c r="E367" s="32">
        <f ca="1">((1/(INDEX(E0!J$12:J$57,C367,1)-INDEX(E0!J$12:J$57,D367,1))))*100000000</f>
        <v>3445.0395592810241</v>
      </c>
      <c r="F367" s="32">
        <v>48615000</v>
      </c>
      <c r="G367" s="32" t="s">
        <v>54</v>
      </c>
      <c r="H367" s="32" t="s">
        <v>54</v>
      </c>
      <c r="I367" s="32" t="s">
        <v>54</v>
      </c>
      <c r="J367" s="32">
        <v>48299000</v>
      </c>
      <c r="K367" s="32" t="s">
        <v>54</v>
      </c>
      <c r="L367" s="32" t="s">
        <v>54</v>
      </c>
      <c r="M367" s="32" t="s">
        <v>54</v>
      </c>
      <c r="N367" s="16">
        <v>31870000</v>
      </c>
      <c r="O367" s="17"/>
      <c r="P367" s="17"/>
      <c r="Q367" s="17"/>
    </row>
    <row r="368" spans="1:17" ht="12.75" customHeight="1">
      <c r="A368" s="5">
        <v>8</v>
      </c>
      <c r="B368" s="5">
        <v>6</v>
      </c>
      <c r="C368" s="5">
        <v>41</v>
      </c>
      <c r="D368" s="5">
        <v>32</v>
      </c>
      <c r="E368" s="32">
        <f ca="1">((1/(INDEX(E0!J$12:J$57,C368,1)-INDEX(E0!J$12:J$57,D368,1))))*100000000</f>
        <v>4369.918883119497</v>
      </c>
      <c r="F368" s="32">
        <v>39712</v>
      </c>
      <c r="G368" s="32" t="s">
        <v>54</v>
      </c>
      <c r="H368" s="32" t="s">
        <v>54</v>
      </c>
      <c r="I368" s="32" t="s">
        <v>54</v>
      </c>
      <c r="J368" s="32">
        <v>38991</v>
      </c>
      <c r="K368" s="32" t="s">
        <v>54</v>
      </c>
      <c r="L368" s="32" t="s">
        <v>54</v>
      </c>
      <c r="M368" s="32" t="s">
        <v>54</v>
      </c>
      <c r="N368" s="16">
        <v>9222</v>
      </c>
      <c r="O368" s="17"/>
      <c r="P368" s="17"/>
      <c r="Q368" s="17"/>
    </row>
    <row r="369" spans="1:17" ht="12.75" customHeight="1">
      <c r="A369" s="5">
        <v>8</v>
      </c>
      <c r="B369" s="5">
        <v>6</v>
      </c>
      <c r="C369" s="5">
        <v>42</v>
      </c>
      <c r="D369" s="5">
        <v>1</v>
      </c>
      <c r="E369" s="32">
        <f ca="1">((1/(INDEX(E0!J$12:J$57,C369,1)-INDEX(E0!J$12:J$57,D369,1))))*100000000</f>
        <v>303.41288763651994</v>
      </c>
      <c r="F369" s="32">
        <v>3277300000</v>
      </c>
      <c r="G369" s="32" t="s">
        <v>54</v>
      </c>
      <c r="H369" s="32" t="s">
        <v>54</v>
      </c>
      <c r="I369" s="32" t="s">
        <v>54</v>
      </c>
      <c r="J369" s="32">
        <v>3299200000</v>
      </c>
      <c r="K369" s="32" t="s">
        <v>54</v>
      </c>
      <c r="L369" s="32" t="s">
        <v>54</v>
      </c>
      <c r="M369" s="32" t="s">
        <v>54</v>
      </c>
      <c r="N369" s="16">
        <v>4062000000</v>
      </c>
      <c r="O369" s="17"/>
      <c r="P369" s="17"/>
      <c r="Q369" s="17"/>
    </row>
    <row r="370" spans="1:17" ht="12.75" customHeight="1">
      <c r="A370" s="5">
        <v>8</v>
      </c>
      <c r="B370" s="5">
        <v>6</v>
      </c>
      <c r="C370" s="5">
        <v>42</v>
      </c>
      <c r="D370" s="5">
        <v>2</v>
      </c>
      <c r="E370" s="32">
        <f ca="1">((1/(INDEX(E0!J$12:J$57,C370,1)-INDEX(E0!J$12:J$57,D370,1))))*100000000</f>
        <v>303.5171140067439</v>
      </c>
      <c r="F370" s="32">
        <v>3424200000</v>
      </c>
      <c r="G370" s="32" t="s">
        <v>54</v>
      </c>
      <c r="H370" s="32" t="s">
        <v>54</v>
      </c>
      <c r="I370" s="32" t="s">
        <v>54</v>
      </c>
      <c r="J370" s="32">
        <v>3449600000</v>
      </c>
      <c r="K370" s="32" t="s">
        <v>54</v>
      </c>
      <c r="L370" s="32" t="s">
        <v>54</v>
      </c>
      <c r="M370" s="32" t="s">
        <v>54</v>
      </c>
      <c r="N370" s="16">
        <v>3998000000</v>
      </c>
      <c r="O370" s="17"/>
      <c r="P370" s="17"/>
      <c r="Q370" s="17"/>
    </row>
    <row r="371" spans="1:17" ht="12.75" customHeight="1">
      <c r="A371" s="5">
        <v>8</v>
      </c>
      <c r="B371" s="5">
        <v>6</v>
      </c>
      <c r="C371" s="5">
        <v>42</v>
      </c>
      <c r="D371" s="5">
        <v>3</v>
      </c>
      <c r="E371" s="32">
        <f ca="1">((1/(INDEX(E0!J$12:J$57,C371,1)-INDEX(E0!J$12:J$57,D371,1))))*100000000</f>
        <v>303.69501132760865</v>
      </c>
      <c r="F371" s="32">
        <v>5027700000</v>
      </c>
      <c r="G371" s="32" t="s">
        <v>54</v>
      </c>
      <c r="H371" s="32" t="s">
        <v>54</v>
      </c>
      <c r="I371" s="32" t="s">
        <v>54</v>
      </c>
      <c r="J371" s="32">
        <v>5058400000</v>
      </c>
      <c r="K371" s="32" t="s">
        <v>54</v>
      </c>
      <c r="L371" s="32" t="s">
        <v>54</v>
      </c>
      <c r="M371" s="32" t="s">
        <v>54</v>
      </c>
      <c r="N371" s="16">
        <v>6001000000</v>
      </c>
      <c r="O371" s="17"/>
      <c r="P371" s="17"/>
      <c r="Q371" s="17"/>
    </row>
    <row r="372" spans="1:17" ht="12.75" customHeight="1">
      <c r="A372" s="5">
        <v>8</v>
      </c>
      <c r="B372" s="5">
        <v>6</v>
      </c>
      <c r="C372" s="5">
        <v>42</v>
      </c>
      <c r="D372" s="5">
        <v>4</v>
      </c>
      <c r="E372" s="32">
        <f ca="1">((1/(INDEX(E0!J$12:J$57,C372,1)-INDEX(E0!J$12:J$57,D372,1))))*100000000</f>
        <v>323.29959676058451</v>
      </c>
      <c r="F372" s="32">
        <v>7505.9</v>
      </c>
      <c r="G372" s="32" t="s">
        <v>54</v>
      </c>
      <c r="H372" s="32" t="s">
        <v>54</v>
      </c>
      <c r="I372" s="32" t="s">
        <v>54</v>
      </c>
      <c r="J372" s="32">
        <v>4677.1000000000004</v>
      </c>
      <c r="K372" s="32" t="s">
        <v>54</v>
      </c>
      <c r="L372" s="32" t="s">
        <v>54</v>
      </c>
      <c r="M372" s="32" t="s">
        <v>54</v>
      </c>
      <c r="N372" s="16">
        <v>18420</v>
      </c>
      <c r="O372" s="17"/>
      <c r="P372" s="17"/>
      <c r="Q372" s="17"/>
    </row>
    <row r="373" spans="1:17" ht="12.75" customHeight="1">
      <c r="A373" s="5">
        <v>8</v>
      </c>
      <c r="B373" s="5">
        <v>6</v>
      </c>
      <c r="C373" s="5">
        <v>42</v>
      </c>
      <c r="D373" s="5">
        <v>5</v>
      </c>
      <c r="E373" s="32">
        <f ca="1">((1/(INDEX(E0!J$12:J$57,C373,1)-INDEX(E0!J$12:J$57,D373,1))))*100000000</f>
        <v>349.164263165465</v>
      </c>
      <c r="F373" s="32">
        <v>6389100</v>
      </c>
      <c r="G373" s="32" t="s">
        <v>54</v>
      </c>
      <c r="H373" s="32" t="s">
        <v>54</v>
      </c>
      <c r="I373" s="32" t="s">
        <v>54</v>
      </c>
      <c r="J373" s="32">
        <v>6283800</v>
      </c>
      <c r="K373" s="32" t="s">
        <v>54</v>
      </c>
      <c r="L373" s="32" t="s">
        <v>54</v>
      </c>
      <c r="M373" s="32" t="s">
        <v>54</v>
      </c>
      <c r="N373" s="16">
        <v>1540000</v>
      </c>
      <c r="O373" s="17"/>
      <c r="P373" s="17"/>
      <c r="Q373" s="17"/>
    </row>
    <row r="374" spans="1:17" ht="12.75" customHeight="1">
      <c r="A374" s="5">
        <v>8</v>
      </c>
      <c r="B374" s="5">
        <v>6</v>
      </c>
      <c r="C374" s="5">
        <v>42</v>
      </c>
      <c r="D374" s="5">
        <v>20</v>
      </c>
      <c r="E374" s="32">
        <f ca="1">((1/(INDEX(E0!J$12:J$57,C374,1)-INDEX(E0!J$12:J$57,D374,1))))*100000000</f>
        <v>2182.2532323107503</v>
      </c>
      <c r="F374" s="32">
        <v>277480</v>
      </c>
      <c r="G374" s="32" t="s">
        <v>54</v>
      </c>
      <c r="H374" s="32" t="s">
        <v>54</v>
      </c>
      <c r="I374" s="32" t="s">
        <v>54</v>
      </c>
      <c r="J374" s="32">
        <v>320700</v>
      </c>
      <c r="K374" s="32" t="s">
        <v>54</v>
      </c>
      <c r="L374" s="32" t="s">
        <v>54</v>
      </c>
      <c r="M374" s="32" t="s">
        <v>54</v>
      </c>
      <c r="N374" s="16">
        <v>480100</v>
      </c>
      <c r="O374" s="17"/>
      <c r="P374" s="17"/>
      <c r="Q374" s="17"/>
    </row>
    <row r="375" spans="1:17" ht="12.75" customHeight="1">
      <c r="A375" s="5">
        <v>8</v>
      </c>
      <c r="B375" s="5">
        <v>6</v>
      </c>
      <c r="C375" s="5">
        <v>42</v>
      </c>
      <c r="D375" s="5">
        <v>21</v>
      </c>
      <c r="E375" s="32">
        <f ca="1">((1/(INDEX(E0!J$12:J$57,C375,1)-INDEX(E0!J$12:J$57,D375,1))))*100000000</f>
        <v>2192.6704711967882</v>
      </c>
      <c r="F375" s="32">
        <v>187370</v>
      </c>
      <c r="G375" s="32" t="s">
        <v>54</v>
      </c>
      <c r="H375" s="32" t="s">
        <v>54</v>
      </c>
      <c r="I375" s="32" t="s">
        <v>54</v>
      </c>
      <c r="J375" s="32">
        <v>216710</v>
      </c>
      <c r="K375" s="32" t="s">
        <v>54</v>
      </c>
      <c r="L375" s="32" t="s">
        <v>54</v>
      </c>
      <c r="M375" s="32" t="s">
        <v>54</v>
      </c>
      <c r="N375" s="16">
        <v>320600</v>
      </c>
      <c r="O375" s="17"/>
      <c r="P375" s="17"/>
      <c r="Q375" s="17"/>
    </row>
    <row r="376" spans="1:17" ht="12.75" customHeight="1">
      <c r="A376" s="5">
        <v>8</v>
      </c>
      <c r="B376" s="5">
        <v>6</v>
      </c>
      <c r="C376" s="5">
        <v>42</v>
      </c>
      <c r="D376" s="5">
        <v>22</v>
      </c>
      <c r="E376" s="32">
        <f ca="1">((1/(INDEX(E0!J$12:J$57,C376,1)-INDEX(E0!J$12:J$57,D376,1))))*100000000</f>
        <v>2197.2230286146273</v>
      </c>
      <c r="F376" s="32">
        <v>188140</v>
      </c>
      <c r="G376" s="32" t="s">
        <v>54</v>
      </c>
      <c r="H376" s="32" t="s">
        <v>54</v>
      </c>
      <c r="I376" s="32" t="s">
        <v>54</v>
      </c>
      <c r="J376" s="32">
        <v>220070</v>
      </c>
      <c r="K376" s="32" t="s">
        <v>54</v>
      </c>
      <c r="L376" s="32" t="s">
        <v>54</v>
      </c>
      <c r="M376" s="32" t="s">
        <v>54</v>
      </c>
      <c r="N376" s="16">
        <v>346700</v>
      </c>
      <c r="O376" s="17"/>
      <c r="P376" s="17"/>
      <c r="Q376" s="17"/>
    </row>
    <row r="377" spans="1:17" ht="12.75" customHeight="1">
      <c r="A377" s="5">
        <v>8</v>
      </c>
      <c r="B377" s="5">
        <v>6</v>
      </c>
      <c r="C377" s="5">
        <v>42</v>
      </c>
      <c r="D377" s="5">
        <v>23</v>
      </c>
      <c r="E377" s="32">
        <f ca="1">((1/(INDEX(E0!J$12:J$57,C377,1)-INDEX(E0!J$12:J$57,D377,1))))*100000000</f>
        <v>2588.9540893655098</v>
      </c>
      <c r="F377" s="32">
        <v>413320</v>
      </c>
      <c r="G377" s="32" t="s">
        <v>54</v>
      </c>
      <c r="H377" s="32" t="s">
        <v>54</v>
      </c>
      <c r="I377" s="32" t="s">
        <v>54</v>
      </c>
      <c r="J377" s="32">
        <v>408230</v>
      </c>
      <c r="K377" s="32" t="s">
        <v>54</v>
      </c>
      <c r="L377" s="32" t="s">
        <v>54</v>
      </c>
      <c r="M377" s="32" t="s">
        <v>54</v>
      </c>
      <c r="N377" s="16">
        <v>131400</v>
      </c>
      <c r="O377" s="17"/>
      <c r="P377" s="17"/>
      <c r="Q377" s="17"/>
    </row>
    <row r="378" spans="1:17" ht="12.75" customHeight="1">
      <c r="A378" s="5">
        <v>8</v>
      </c>
      <c r="B378" s="5">
        <v>6</v>
      </c>
      <c r="C378" s="5">
        <v>42</v>
      </c>
      <c r="D378" s="5">
        <v>24</v>
      </c>
      <c r="E378" s="32">
        <f ca="1">((1/(INDEX(E0!J$12:J$57,C378,1)-INDEX(E0!J$12:J$57,D378,1))))*100000000</f>
        <v>2799.7558399000081</v>
      </c>
      <c r="F378" s="32">
        <v>3078200</v>
      </c>
      <c r="G378" s="32" t="s">
        <v>54</v>
      </c>
      <c r="H378" s="32" t="s">
        <v>54</v>
      </c>
      <c r="I378" s="32" t="s">
        <v>54</v>
      </c>
      <c r="J378" s="32">
        <v>3059200</v>
      </c>
      <c r="K378" s="32" t="s">
        <v>54</v>
      </c>
      <c r="L378" s="32" t="s">
        <v>54</v>
      </c>
      <c r="M378" s="32" t="s">
        <v>54</v>
      </c>
      <c r="N378" s="16">
        <v>3003000</v>
      </c>
      <c r="O378" s="17"/>
      <c r="P378" s="17"/>
      <c r="Q378" s="17"/>
    </row>
    <row r="379" spans="1:17" ht="12.75" customHeight="1">
      <c r="A379" s="5">
        <v>8</v>
      </c>
      <c r="B379" s="5">
        <v>6</v>
      </c>
      <c r="C379" s="5">
        <v>42</v>
      </c>
      <c r="D379" s="5">
        <v>25</v>
      </c>
      <c r="E379" s="32">
        <f ca="1">((1/(INDEX(E0!J$12:J$57,C379,1)-INDEX(E0!J$12:J$57,D379,1))))*100000000</f>
        <v>2810.4863971947311</v>
      </c>
      <c r="F379" s="32">
        <v>13966000</v>
      </c>
      <c r="G379" s="32" t="s">
        <v>54</v>
      </c>
      <c r="H379" s="32" t="s">
        <v>54</v>
      </c>
      <c r="I379" s="32" t="s">
        <v>54</v>
      </c>
      <c r="J379" s="32">
        <v>13839000</v>
      </c>
      <c r="K379" s="32" t="s">
        <v>54</v>
      </c>
      <c r="L379" s="32" t="s">
        <v>54</v>
      </c>
      <c r="M379" s="32" t="s">
        <v>54</v>
      </c>
      <c r="N379" s="16">
        <v>12350000</v>
      </c>
      <c r="O379" s="17"/>
      <c r="P379" s="17"/>
      <c r="Q379" s="17"/>
    </row>
    <row r="380" spans="1:17" ht="12.75" customHeight="1">
      <c r="A380" s="5">
        <v>8</v>
      </c>
      <c r="B380" s="5">
        <v>6</v>
      </c>
      <c r="C380" s="5">
        <v>42</v>
      </c>
      <c r="D380" s="5">
        <v>27</v>
      </c>
      <c r="E380" s="32">
        <f ca="1">((1/(INDEX(E0!J$12:J$57,C380,1)-INDEX(E0!J$12:J$57,D380,1))))*100000000</f>
        <v>3122.5377406267953</v>
      </c>
      <c r="F380" s="32">
        <v>138210000</v>
      </c>
      <c r="G380" s="32" t="s">
        <v>54</v>
      </c>
      <c r="H380" s="32" t="s">
        <v>54</v>
      </c>
      <c r="I380" s="32" t="s">
        <v>54</v>
      </c>
      <c r="J380" s="32">
        <v>137430000</v>
      </c>
      <c r="K380" s="32" t="s">
        <v>54</v>
      </c>
      <c r="L380" s="32" t="s">
        <v>54</v>
      </c>
      <c r="M380" s="32" t="s">
        <v>54</v>
      </c>
      <c r="N380" s="16">
        <v>103500000</v>
      </c>
      <c r="O380" s="17"/>
      <c r="P380" s="17"/>
      <c r="Q380" s="17"/>
    </row>
    <row r="381" spans="1:17" ht="12.75" customHeight="1">
      <c r="A381" s="5">
        <v>8</v>
      </c>
      <c r="B381" s="5">
        <v>6</v>
      </c>
      <c r="C381" s="5">
        <v>42</v>
      </c>
      <c r="D381" s="5">
        <v>28</v>
      </c>
      <c r="E381" s="32">
        <f ca="1">((1/(INDEX(E0!J$12:J$57,C381,1)-INDEX(E0!J$12:J$57,D381,1))))*100000000</f>
        <v>3195.9211184301948</v>
      </c>
      <c r="F381" s="32">
        <v>573.88</v>
      </c>
      <c r="G381" s="32" t="s">
        <v>54</v>
      </c>
      <c r="H381" s="32" t="s">
        <v>54</v>
      </c>
      <c r="I381" s="32" t="s">
        <v>54</v>
      </c>
      <c r="J381" s="32">
        <v>2538</v>
      </c>
      <c r="K381" s="32" t="s">
        <v>54</v>
      </c>
      <c r="L381" s="32" t="s">
        <v>54</v>
      </c>
      <c r="M381" s="32" t="s">
        <v>54</v>
      </c>
      <c r="N381" s="16">
        <v>245.9</v>
      </c>
      <c r="O381" s="17"/>
      <c r="P381" s="17"/>
      <c r="Q381" s="17"/>
    </row>
    <row r="382" spans="1:17" ht="12.75" customHeight="1">
      <c r="A382" s="5">
        <v>8</v>
      </c>
      <c r="B382" s="5">
        <v>6</v>
      </c>
      <c r="C382" s="5">
        <v>42</v>
      </c>
      <c r="D382" s="5">
        <v>29</v>
      </c>
      <c r="E382" s="32">
        <f ca="1">((1/(INDEX(E0!J$12:J$57,C382,1)-INDEX(E0!J$12:J$57,D382,1))))*100000000</f>
        <v>3406.6949436094269</v>
      </c>
      <c r="F382" s="32">
        <v>16642000</v>
      </c>
      <c r="G382" s="32" t="s">
        <v>54</v>
      </c>
      <c r="H382" s="32" t="s">
        <v>54</v>
      </c>
      <c r="I382" s="32" t="s">
        <v>54</v>
      </c>
      <c r="J382" s="32">
        <v>16558000</v>
      </c>
      <c r="K382" s="32" t="s">
        <v>54</v>
      </c>
      <c r="L382" s="32" t="s">
        <v>54</v>
      </c>
      <c r="M382" s="32" t="s">
        <v>54</v>
      </c>
      <c r="N382" s="16">
        <v>11410000</v>
      </c>
      <c r="O382" s="17"/>
      <c r="P382" s="17"/>
      <c r="Q382" s="17"/>
    </row>
    <row r="383" spans="1:17" ht="12.75" customHeight="1">
      <c r="A383" s="5">
        <v>8</v>
      </c>
      <c r="B383" s="5">
        <v>6</v>
      </c>
      <c r="C383" s="5">
        <v>42</v>
      </c>
      <c r="D383" s="5">
        <v>30</v>
      </c>
      <c r="E383" s="32">
        <f ca="1">((1/(INDEX(E0!J$12:J$57,C383,1)-INDEX(E0!J$12:J$57,D383,1))))*100000000</f>
        <v>3416.2415131686225</v>
      </c>
      <c r="F383" s="32">
        <v>21886000</v>
      </c>
      <c r="G383" s="32" t="s">
        <v>54</v>
      </c>
      <c r="H383" s="32" t="s">
        <v>54</v>
      </c>
      <c r="I383" s="32" t="s">
        <v>54</v>
      </c>
      <c r="J383" s="32">
        <v>21742000</v>
      </c>
      <c r="K383" s="32" t="s">
        <v>54</v>
      </c>
      <c r="L383" s="32" t="s">
        <v>54</v>
      </c>
      <c r="M383" s="32" t="s">
        <v>54</v>
      </c>
      <c r="N383" s="16">
        <v>13050000</v>
      </c>
      <c r="O383" s="17"/>
      <c r="P383" s="17"/>
      <c r="Q383" s="17"/>
    </row>
    <row r="384" spans="1:17" ht="12.75" customHeight="1">
      <c r="A384" s="5">
        <v>8</v>
      </c>
      <c r="B384" s="5">
        <v>6</v>
      </c>
      <c r="C384" s="5">
        <v>42</v>
      </c>
      <c r="D384" s="5">
        <v>31</v>
      </c>
      <c r="E384" s="32">
        <f ca="1">((1/(INDEX(E0!J$12:J$57,C384,1)-INDEX(E0!J$12:J$57,D384,1))))*100000000</f>
        <v>3431.5515728579248</v>
      </c>
      <c r="F384" s="32">
        <v>25989000</v>
      </c>
      <c r="G384" s="32" t="s">
        <v>54</v>
      </c>
      <c r="H384" s="32" t="s">
        <v>54</v>
      </c>
      <c r="I384" s="32" t="s">
        <v>54</v>
      </c>
      <c r="J384" s="32">
        <v>25832000</v>
      </c>
      <c r="K384" s="32" t="s">
        <v>54</v>
      </c>
      <c r="L384" s="32" t="s">
        <v>54</v>
      </c>
      <c r="M384" s="32" t="s">
        <v>54</v>
      </c>
      <c r="N384" s="16">
        <v>17120000</v>
      </c>
      <c r="O384" s="17"/>
      <c r="P384" s="17"/>
      <c r="Q384" s="17"/>
    </row>
    <row r="385" spans="1:17" ht="12.75" customHeight="1">
      <c r="A385" s="5">
        <v>8</v>
      </c>
      <c r="B385" s="5">
        <v>6</v>
      </c>
      <c r="C385" s="5">
        <v>42</v>
      </c>
      <c r="D385" s="5">
        <v>32</v>
      </c>
      <c r="E385" s="32">
        <f ca="1">((1/(INDEX(E0!J$12:J$57,C385,1)-INDEX(E0!J$12:J$57,D385,1))))*100000000</f>
        <v>4348.2393863235366</v>
      </c>
      <c r="F385" s="32">
        <v>444.69</v>
      </c>
      <c r="G385" s="32" t="s">
        <v>54</v>
      </c>
      <c r="H385" s="32" t="s">
        <v>54</v>
      </c>
      <c r="I385" s="32" t="s">
        <v>54</v>
      </c>
      <c r="J385" s="32">
        <v>438.11</v>
      </c>
      <c r="K385" s="32" t="s">
        <v>54</v>
      </c>
      <c r="L385" s="32" t="s">
        <v>54</v>
      </c>
      <c r="M385" s="32" t="s">
        <v>54</v>
      </c>
      <c r="N385" s="16">
        <v>124</v>
      </c>
      <c r="O385" s="17"/>
      <c r="P385" s="17"/>
      <c r="Q385" s="17"/>
    </row>
    <row r="386" spans="1:17" ht="12.75" customHeight="1">
      <c r="A386" s="5">
        <v>8</v>
      </c>
      <c r="B386" s="5">
        <v>6</v>
      </c>
      <c r="C386" s="5">
        <v>42</v>
      </c>
      <c r="D386" s="5">
        <v>33</v>
      </c>
      <c r="E386" s="32">
        <f ca="1">((1/(INDEX(E0!J$12:J$57,C386,1)-INDEX(E0!J$12:J$57,D386,1))))*100000000</f>
        <v>6336.683517010154</v>
      </c>
      <c r="F386" s="32">
        <v>9166.6</v>
      </c>
      <c r="G386" s="32" t="s">
        <v>54</v>
      </c>
      <c r="H386" s="32" t="s">
        <v>54</v>
      </c>
      <c r="I386" s="32" t="s">
        <v>54</v>
      </c>
      <c r="J386" s="32">
        <v>8563.9</v>
      </c>
      <c r="K386" s="32" t="s">
        <v>54</v>
      </c>
      <c r="L386" s="32" t="s">
        <v>54</v>
      </c>
      <c r="M386" s="32" t="s">
        <v>54</v>
      </c>
      <c r="N386" s="16">
        <v>422.9</v>
      </c>
      <c r="O386" s="17"/>
      <c r="P386" s="17"/>
      <c r="Q386" s="17"/>
    </row>
    <row r="387" spans="1:17" ht="12.75" customHeight="1">
      <c r="A387" s="5">
        <v>8</v>
      </c>
      <c r="B387" s="5">
        <v>6</v>
      </c>
      <c r="C387" s="5">
        <v>43</v>
      </c>
      <c r="D387" s="5">
        <v>2</v>
      </c>
      <c r="E387" s="32">
        <f ca="1">((1/(INDEX(E0!J$12:J$57,C387,1)-INDEX(E0!J$12:J$57,D387,1))))*100000000</f>
        <v>303.46070453912449</v>
      </c>
      <c r="F387" s="32">
        <v>11719000000</v>
      </c>
      <c r="G387" s="32" t="s">
        <v>54</v>
      </c>
      <c r="H387" s="32" t="s">
        <v>54</v>
      </c>
      <c r="I387" s="32" t="s">
        <v>54</v>
      </c>
      <c r="J387" s="32">
        <v>11805000000</v>
      </c>
      <c r="K387" s="32" t="s">
        <v>54</v>
      </c>
      <c r="L387" s="32" t="s">
        <v>54</v>
      </c>
      <c r="M387" s="32" t="s">
        <v>54</v>
      </c>
      <c r="N387" s="16">
        <v>14050000000</v>
      </c>
      <c r="O387" s="17"/>
      <c r="P387" s="17"/>
      <c r="Q387" s="17"/>
    </row>
    <row r="388" spans="1:17" ht="12.75" customHeight="1">
      <c r="A388" s="5">
        <v>8</v>
      </c>
      <c r="B388" s="5">
        <v>6</v>
      </c>
      <c r="C388" s="5">
        <v>43</v>
      </c>
      <c r="D388" s="5">
        <v>21</v>
      </c>
      <c r="E388" s="32">
        <f ca="1">((1/(INDEX(E0!J$12:J$57,C388,1)-INDEX(E0!J$12:J$57,D388,1))))*100000000</f>
        <v>2189.729909651272</v>
      </c>
      <c r="F388" s="32">
        <v>649670</v>
      </c>
      <c r="G388" s="32" t="s">
        <v>54</v>
      </c>
      <c r="H388" s="32" t="s">
        <v>54</v>
      </c>
      <c r="I388" s="32" t="s">
        <v>54</v>
      </c>
      <c r="J388" s="32">
        <v>752950</v>
      </c>
      <c r="K388" s="32" t="s">
        <v>54</v>
      </c>
      <c r="L388" s="32" t="s">
        <v>54</v>
      </c>
      <c r="M388" s="32" t="s">
        <v>54</v>
      </c>
      <c r="N388" s="16">
        <v>1139000</v>
      </c>
      <c r="O388" s="17"/>
      <c r="P388" s="17"/>
      <c r="Q388" s="17"/>
    </row>
    <row r="389" spans="1:17" ht="12.75" customHeight="1">
      <c r="A389" s="5">
        <v>8</v>
      </c>
      <c r="B389" s="5">
        <v>6</v>
      </c>
      <c r="C389" s="5">
        <v>43</v>
      </c>
      <c r="D389" s="5">
        <v>23</v>
      </c>
      <c r="E389" s="32">
        <f ca="1">((1/(INDEX(E0!J$12:J$57,C389,1)-INDEX(E0!J$12:J$57,D389,1))))*100000000</f>
        <v>2584.8555700529246</v>
      </c>
      <c r="F389" s="32">
        <v>441.08</v>
      </c>
      <c r="G389" s="32" t="s">
        <v>54</v>
      </c>
      <c r="H389" s="32" t="s">
        <v>54</v>
      </c>
      <c r="I389" s="32" t="s">
        <v>54</v>
      </c>
      <c r="J389" s="32">
        <v>395.61</v>
      </c>
      <c r="K389" s="32" t="s">
        <v>54</v>
      </c>
      <c r="L389" s="32" t="s">
        <v>54</v>
      </c>
      <c r="M389" s="32" t="s">
        <v>54</v>
      </c>
      <c r="N389" s="16">
        <v>57.15</v>
      </c>
      <c r="O389" s="17"/>
      <c r="P389" s="17"/>
      <c r="Q389" s="17"/>
    </row>
    <row r="390" spans="1:17" ht="12.75" customHeight="1">
      <c r="A390" s="5">
        <v>8</v>
      </c>
      <c r="B390" s="5">
        <v>6</v>
      </c>
      <c r="C390" s="5">
        <v>43</v>
      </c>
      <c r="D390" s="5">
        <v>24</v>
      </c>
      <c r="E390" s="32">
        <f ca="1">((1/(INDEX(E0!J$12:J$57,C390,1)-INDEX(E0!J$12:J$57,D390,1))))*100000000</f>
        <v>2794.9633342971588</v>
      </c>
      <c r="F390" s="32">
        <v>17026000</v>
      </c>
      <c r="G390" s="32" t="s">
        <v>54</v>
      </c>
      <c r="H390" s="32" t="s">
        <v>54</v>
      </c>
      <c r="I390" s="32" t="s">
        <v>54</v>
      </c>
      <c r="J390" s="32">
        <v>16881000</v>
      </c>
      <c r="K390" s="32" t="s">
        <v>54</v>
      </c>
      <c r="L390" s="32" t="s">
        <v>54</v>
      </c>
      <c r="M390" s="32" t="s">
        <v>54</v>
      </c>
      <c r="N390" s="16">
        <v>15360000</v>
      </c>
      <c r="O390" s="17"/>
      <c r="P390" s="17"/>
      <c r="Q390" s="17"/>
    </row>
    <row r="391" spans="1:17" ht="12.75" customHeight="1">
      <c r="A391" s="5">
        <v>8</v>
      </c>
      <c r="B391" s="5">
        <v>6</v>
      </c>
      <c r="C391" s="5">
        <v>43</v>
      </c>
      <c r="D391" s="5">
        <v>27</v>
      </c>
      <c r="E391" s="32">
        <f ca="1">((1/(INDEX(E0!J$12:J$57,C391,1)-INDEX(E0!J$12:J$57,D391,1))))*100000000</f>
        <v>3116.5776617842662</v>
      </c>
      <c r="F391" s="32">
        <v>135130000</v>
      </c>
      <c r="G391" s="32" t="s">
        <v>54</v>
      </c>
      <c r="H391" s="32" t="s">
        <v>54</v>
      </c>
      <c r="I391" s="32" t="s">
        <v>54</v>
      </c>
      <c r="J391" s="32">
        <v>134360000</v>
      </c>
      <c r="K391" s="32" t="s">
        <v>54</v>
      </c>
      <c r="L391" s="32" t="s">
        <v>54</v>
      </c>
      <c r="M391" s="32" t="s">
        <v>54</v>
      </c>
      <c r="N391" s="16">
        <v>102300000</v>
      </c>
      <c r="O391" s="17"/>
      <c r="P391" s="17"/>
      <c r="Q391" s="17"/>
    </row>
    <row r="392" spans="1:17" ht="12.75" customHeight="1">
      <c r="A392" s="5">
        <v>8</v>
      </c>
      <c r="B392" s="5">
        <v>6</v>
      </c>
      <c r="C392" s="5">
        <v>43</v>
      </c>
      <c r="D392" s="5">
        <v>30</v>
      </c>
      <c r="E392" s="32">
        <f ca="1">((1/(INDEX(E0!J$12:J$57,C392,1)-INDEX(E0!J$12:J$57,D392,1))))*100000000</f>
        <v>3409.1087832371945</v>
      </c>
      <c r="F392" s="32">
        <v>68456000</v>
      </c>
      <c r="G392" s="32" t="s">
        <v>54</v>
      </c>
      <c r="H392" s="32" t="s">
        <v>54</v>
      </c>
      <c r="I392" s="32" t="s">
        <v>54</v>
      </c>
      <c r="J392" s="32">
        <v>68055000</v>
      </c>
      <c r="K392" s="32" t="s">
        <v>54</v>
      </c>
      <c r="L392" s="32" t="s">
        <v>54</v>
      </c>
      <c r="M392" s="32" t="s">
        <v>54</v>
      </c>
      <c r="N392" s="16">
        <v>43290000</v>
      </c>
      <c r="O392" s="17"/>
      <c r="P392" s="17"/>
      <c r="Q392" s="17"/>
    </row>
    <row r="393" spans="1:17" ht="12.75" customHeight="1">
      <c r="A393" s="5">
        <v>8</v>
      </c>
      <c r="B393" s="5">
        <v>6</v>
      </c>
      <c r="C393" s="5">
        <v>44</v>
      </c>
      <c r="D393" s="5">
        <v>3</v>
      </c>
      <c r="E393" s="32">
        <f ca="1">((1/(INDEX(E0!J$12:J$57,C393,1)-INDEX(E0!J$12:J$57,D393,1))))*100000000</f>
        <v>301.64523869220778</v>
      </c>
      <c r="F393" s="32">
        <v>4854200</v>
      </c>
      <c r="G393" s="32" t="s">
        <v>54</v>
      </c>
      <c r="H393" s="32" t="s">
        <v>54</v>
      </c>
      <c r="I393" s="32" t="s">
        <v>54</v>
      </c>
      <c r="J393" s="32">
        <v>4803200</v>
      </c>
      <c r="K393" s="32" t="s">
        <v>54</v>
      </c>
      <c r="L393" s="32" t="s">
        <v>54</v>
      </c>
      <c r="M393" s="32" t="s">
        <v>54</v>
      </c>
      <c r="N393" s="16">
        <v>789400</v>
      </c>
      <c r="O393" s="17"/>
      <c r="P393" s="17"/>
      <c r="Q393" s="17"/>
    </row>
    <row r="394" spans="1:17" ht="12.75" customHeight="1">
      <c r="A394" s="5">
        <v>8</v>
      </c>
      <c r="B394" s="5">
        <v>6</v>
      </c>
      <c r="C394" s="5">
        <v>44</v>
      </c>
      <c r="D394" s="5">
        <v>4</v>
      </c>
      <c r="E394" s="32">
        <f ca="1">((1/(INDEX(E0!J$12:J$57,C394,1)-INDEX(E0!J$12:J$57,D394,1))))*100000000</f>
        <v>320.97765394536952</v>
      </c>
      <c r="F394" s="32">
        <v>19706000000</v>
      </c>
      <c r="G394" s="32" t="s">
        <v>54</v>
      </c>
      <c r="H394" s="32" t="s">
        <v>54</v>
      </c>
      <c r="I394" s="32" t="s">
        <v>54</v>
      </c>
      <c r="J394" s="32">
        <v>19812000000</v>
      </c>
      <c r="K394" s="32" t="s">
        <v>54</v>
      </c>
      <c r="L394" s="32" t="s">
        <v>54</v>
      </c>
      <c r="M394" s="32" t="s">
        <v>54</v>
      </c>
      <c r="N394" s="16">
        <v>24640000000</v>
      </c>
      <c r="O394" s="17"/>
      <c r="P394" s="17"/>
      <c r="Q394" s="17"/>
    </row>
    <row r="395" spans="1:17" ht="12.75" customHeight="1">
      <c r="A395" s="5">
        <v>8</v>
      </c>
      <c r="B395" s="5">
        <v>6</v>
      </c>
      <c r="C395" s="5">
        <v>44</v>
      </c>
      <c r="D395" s="5">
        <v>20</v>
      </c>
      <c r="E395" s="32">
        <f ca="1">((1/(INDEX(E0!J$12:J$57,C395,1)-INDEX(E0!J$12:J$57,D395,1))))*100000000</f>
        <v>2080.657090725937</v>
      </c>
      <c r="F395" s="32">
        <v>815.12</v>
      </c>
      <c r="G395" s="32" t="s">
        <v>54</v>
      </c>
      <c r="H395" s="32" t="s">
        <v>54</v>
      </c>
      <c r="I395" s="32" t="s">
        <v>54</v>
      </c>
      <c r="J395" s="32">
        <v>848.64</v>
      </c>
      <c r="K395" s="32" t="s">
        <v>54</v>
      </c>
      <c r="L395" s="32" t="s">
        <v>54</v>
      </c>
      <c r="M395" s="32" t="s">
        <v>54</v>
      </c>
      <c r="N395" s="16">
        <v>327.9</v>
      </c>
      <c r="O395" s="17"/>
      <c r="P395" s="17"/>
      <c r="Q395" s="17"/>
    </row>
    <row r="396" spans="1:17" ht="12.75" customHeight="1">
      <c r="A396" s="5">
        <v>8</v>
      </c>
      <c r="B396" s="5">
        <v>6</v>
      </c>
      <c r="C396" s="5">
        <v>44</v>
      </c>
      <c r="D396" s="5">
        <v>25</v>
      </c>
      <c r="E396" s="32">
        <f ca="1">((1/(INDEX(E0!J$12:J$57,C396,1)-INDEX(E0!J$12:J$57,D396,1))))*100000000</f>
        <v>2644.2033778747873</v>
      </c>
      <c r="F396" s="32">
        <v>46595</v>
      </c>
      <c r="G396" s="32" t="s">
        <v>54</v>
      </c>
      <c r="H396" s="32" t="s">
        <v>54</v>
      </c>
      <c r="I396" s="32" t="s">
        <v>54</v>
      </c>
      <c r="J396" s="32">
        <v>46813</v>
      </c>
      <c r="K396" s="32" t="s">
        <v>54</v>
      </c>
      <c r="L396" s="32" t="s">
        <v>54</v>
      </c>
      <c r="M396" s="32" t="s">
        <v>54</v>
      </c>
      <c r="N396" s="16">
        <v>9271</v>
      </c>
      <c r="O396" s="17"/>
      <c r="P396" s="17"/>
      <c r="Q396" s="17"/>
    </row>
    <row r="397" spans="1:17" ht="12.75" customHeight="1">
      <c r="A397" s="5">
        <v>8</v>
      </c>
      <c r="B397" s="5">
        <v>6</v>
      </c>
      <c r="C397" s="5">
        <v>44</v>
      </c>
      <c r="D397" s="5">
        <v>26</v>
      </c>
      <c r="E397" s="32">
        <f ca="1">((1/(INDEX(E0!J$12:J$57,C397,1)-INDEX(E0!J$12:J$57,D397,1))))*100000000</f>
        <v>2659.6902136932767</v>
      </c>
      <c r="F397" s="32">
        <v>7547.3</v>
      </c>
      <c r="G397" s="32" t="s">
        <v>54</v>
      </c>
      <c r="H397" s="32" t="s">
        <v>54</v>
      </c>
      <c r="I397" s="32" t="s">
        <v>54</v>
      </c>
      <c r="J397" s="32">
        <v>7175.2</v>
      </c>
      <c r="K397" s="32" t="s">
        <v>54</v>
      </c>
      <c r="L397" s="32" t="s">
        <v>54</v>
      </c>
      <c r="M397" s="32" t="s">
        <v>54</v>
      </c>
      <c r="N397" s="16">
        <v>1800</v>
      </c>
      <c r="O397" s="17"/>
      <c r="P397" s="17"/>
      <c r="Q397" s="17"/>
    </row>
    <row r="398" spans="1:17" ht="12.75" customHeight="1">
      <c r="A398" s="5">
        <v>8</v>
      </c>
      <c r="B398" s="5">
        <v>6</v>
      </c>
      <c r="C398" s="5">
        <v>44</v>
      </c>
      <c r="D398" s="5">
        <v>28</v>
      </c>
      <c r="E398" s="32">
        <f ca="1">((1/(INDEX(E0!J$12:J$57,C398,1)-INDEX(E0!J$12:J$57,D398,1))))*100000000</f>
        <v>2982.6326491465979</v>
      </c>
      <c r="F398" s="32">
        <v>311650</v>
      </c>
      <c r="G398" s="32" t="s">
        <v>54</v>
      </c>
      <c r="H398" s="32" t="s">
        <v>54</v>
      </c>
      <c r="I398" s="32" t="s">
        <v>54</v>
      </c>
      <c r="J398" s="32">
        <v>508170</v>
      </c>
      <c r="K398" s="32" t="s">
        <v>54</v>
      </c>
      <c r="L398" s="32" t="s">
        <v>54</v>
      </c>
      <c r="M398" s="32" t="s">
        <v>54</v>
      </c>
      <c r="N398" s="16">
        <v>505300</v>
      </c>
      <c r="O398" s="17"/>
      <c r="P398" s="17"/>
      <c r="Q398" s="17"/>
    </row>
    <row r="399" spans="1:17" ht="12.75" customHeight="1">
      <c r="A399" s="5">
        <v>8</v>
      </c>
      <c r="B399" s="5">
        <v>6</v>
      </c>
      <c r="C399" s="5">
        <v>44</v>
      </c>
      <c r="D399" s="5">
        <v>31</v>
      </c>
      <c r="E399" s="32">
        <f ca="1">((1/(INDEX(E0!J$12:J$57,C399,1)-INDEX(E0!J$12:J$57,D399,1))))*100000000</f>
        <v>3186.8568284396897</v>
      </c>
      <c r="F399" s="32">
        <v>1686.6</v>
      </c>
      <c r="G399" s="32" t="s">
        <v>54</v>
      </c>
      <c r="H399" s="32" t="s">
        <v>54</v>
      </c>
      <c r="I399" s="32" t="s">
        <v>54</v>
      </c>
      <c r="J399" s="32">
        <v>1795.1</v>
      </c>
      <c r="K399" s="32" t="s">
        <v>54</v>
      </c>
      <c r="L399" s="32" t="s">
        <v>54</v>
      </c>
      <c r="M399" s="32" t="s">
        <v>54</v>
      </c>
      <c r="N399" s="16">
        <v>200.1</v>
      </c>
      <c r="O399" s="17"/>
      <c r="P399" s="17"/>
      <c r="Q399" s="17"/>
    </row>
    <row r="400" spans="1:17" ht="12.75" customHeight="1">
      <c r="A400" s="5">
        <v>8</v>
      </c>
      <c r="B400" s="5">
        <v>6</v>
      </c>
      <c r="C400" s="5">
        <v>44</v>
      </c>
      <c r="D400" s="5">
        <v>32</v>
      </c>
      <c r="E400" s="32">
        <f ca="1">((1/(INDEX(E0!J$12:J$57,C400,1)-INDEX(E0!J$12:J$57,D400,1))))*100000000</f>
        <v>3962.6939750823849</v>
      </c>
      <c r="F400" s="32">
        <v>127720000</v>
      </c>
      <c r="G400" s="32" t="s">
        <v>54</v>
      </c>
      <c r="H400" s="32" t="s">
        <v>54</v>
      </c>
      <c r="I400" s="32" t="s">
        <v>54</v>
      </c>
      <c r="J400" s="32">
        <v>126120000</v>
      </c>
      <c r="K400" s="32" t="s">
        <v>54</v>
      </c>
      <c r="L400" s="32" t="s">
        <v>54</v>
      </c>
      <c r="M400" s="32" t="s">
        <v>54</v>
      </c>
      <c r="N400" s="16">
        <v>88490000</v>
      </c>
      <c r="O400" s="17"/>
      <c r="P400" s="17"/>
      <c r="Q400" s="17"/>
    </row>
    <row r="401" spans="1:17" ht="12.75" customHeight="1">
      <c r="A401" s="5">
        <v>8</v>
      </c>
      <c r="B401" s="5">
        <v>6</v>
      </c>
      <c r="C401" s="5">
        <v>45</v>
      </c>
      <c r="D401" s="5">
        <v>1</v>
      </c>
      <c r="E401" s="32">
        <f ca="1">((1/(INDEX(E0!J$12:J$57,C401,1)-INDEX(E0!J$12:J$57,D401,1))))*100000000</f>
        <v>300.49978834358853</v>
      </c>
      <c r="F401" s="32">
        <v>15678000</v>
      </c>
      <c r="G401" s="32" t="s">
        <v>54</v>
      </c>
      <c r="H401" s="32" t="s">
        <v>54</v>
      </c>
      <c r="I401" s="32" t="s">
        <v>54</v>
      </c>
      <c r="J401" s="32">
        <v>15462000</v>
      </c>
      <c r="K401" s="32" t="s">
        <v>54</v>
      </c>
      <c r="L401" s="32" t="s">
        <v>54</v>
      </c>
      <c r="M401" s="32" t="s">
        <v>54</v>
      </c>
      <c r="N401" s="16">
        <v>3993000</v>
      </c>
      <c r="O401" s="17"/>
      <c r="P401" s="17"/>
      <c r="Q401" s="17"/>
    </row>
    <row r="402" spans="1:17" ht="12.75" customHeight="1">
      <c r="A402" s="5">
        <v>8</v>
      </c>
      <c r="B402" s="5">
        <v>6</v>
      </c>
      <c r="C402" s="5">
        <v>45</v>
      </c>
      <c r="D402" s="5">
        <v>2</v>
      </c>
      <c r="E402" s="32">
        <f ca="1">((1/(INDEX(E0!J$12:J$57,C402,1)-INDEX(E0!J$12:J$57,D402,1))))*100000000</f>
        <v>300.60202260749355</v>
      </c>
      <c r="F402" s="32">
        <v>1169900</v>
      </c>
      <c r="G402" s="32" t="s">
        <v>54</v>
      </c>
      <c r="H402" s="32" t="s">
        <v>54</v>
      </c>
      <c r="I402" s="32" t="s">
        <v>54</v>
      </c>
      <c r="J402" s="32">
        <v>1241500</v>
      </c>
      <c r="K402" s="32" t="s">
        <v>54</v>
      </c>
      <c r="L402" s="32" t="s">
        <v>54</v>
      </c>
      <c r="M402" s="32" t="s">
        <v>54</v>
      </c>
      <c r="N402" s="16">
        <v>681100</v>
      </c>
      <c r="O402" s="17"/>
      <c r="P402" s="17"/>
      <c r="Q402" s="17"/>
    </row>
    <row r="403" spans="1:17" ht="12.75" customHeight="1">
      <c r="A403" s="5">
        <v>8</v>
      </c>
      <c r="B403" s="5">
        <v>6</v>
      </c>
      <c r="C403" s="5">
        <v>45</v>
      </c>
      <c r="D403" s="5">
        <v>3</v>
      </c>
      <c r="E403" s="32">
        <f ca="1">((1/(INDEX(E0!J$12:J$57,C403,1)-INDEX(E0!J$12:J$57,D403,1))))*100000000</f>
        <v>300.77651817177883</v>
      </c>
      <c r="F403" s="32">
        <v>1371000</v>
      </c>
      <c r="G403" s="32" t="s">
        <v>54</v>
      </c>
      <c r="H403" s="32" t="s">
        <v>54</v>
      </c>
      <c r="I403" s="32" t="s">
        <v>54</v>
      </c>
      <c r="J403" s="32">
        <v>1345800</v>
      </c>
      <c r="K403" s="32" t="s">
        <v>54</v>
      </c>
      <c r="L403" s="32" t="s">
        <v>54</v>
      </c>
      <c r="M403" s="32" t="s">
        <v>54</v>
      </c>
      <c r="N403" s="16">
        <v>170800</v>
      </c>
      <c r="O403" s="17"/>
      <c r="P403" s="17"/>
      <c r="Q403" s="17"/>
    </row>
    <row r="404" spans="1:17" ht="12.75" customHeight="1">
      <c r="A404" s="5">
        <v>8</v>
      </c>
      <c r="B404" s="5">
        <v>6</v>
      </c>
      <c r="C404" s="5">
        <v>45</v>
      </c>
      <c r="D404" s="5">
        <v>4</v>
      </c>
      <c r="E404" s="32">
        <f ca="1">((1/(INDEX(E0!J$12:J$57,C404,1)-INDEX(E0!J$12:J$57,D404,1))))*100000000</f>
        <v>319.99419422910751</v>
      </c>
      <c r="F404" s="32">
        <v>286240000</v>
      </c>
      <c r="G404" s="32" t="s">
        <v>54</v>
      </c>
      <c r="H404" s="32" t="s">
        <v>54</v>
      </c>
      <c r="I404" s="32" t="s">
        <v>54</v>
      </c>
      <c r="J404" s="32">
        <v>287860000</v>
      </c>
      <c r="K404" s="32" t="s">
        <v>54</v>
      </c>
      <c r="L404" s="32" t="s">
        <v>54</v>
      </c>
      <c r="M404" s="32" t="s">
        <v>54</v>
      </c>
      <c r="N404" s="16">
        <v>775400000</v>
      </c>
      <c r="O404" s="17"/>
      <c r="P404" s="17"/>
      <c r="Q404" s="17"/>
    </row>
    <row r="405" spans="1:17" ht="12.75" customHeight="1">
      <c r="A405" s="5">
        <v>8</v>
      </c>
      <c r="B405" s="5">
        <v>6</v>
      </c>
      <c r="C405" s="5">
        <v>45</v>
      </c>
      <c r="D405" s="5">
        <v>5</v>
      </c>
      <c r="E405" s="32">
        <f ca="1">((1/(INDEX(E0!J$12:J$57,C405,1)-INDEX(E0!J$12:J$57,D405,1))))*100000000</f>
        <v>345.31197715853426</v>
      </c>
      <c r="F405" s="32">
        <v>11803000000</v>
      </c>
      <c r="G405" s="32" t="s">
        <v>54</v>
      </c>
      <c r="H405" s="32" t="s">
        <v>54</v>
      </c>
      <c r="I405" s="32" t="s">
        <v>54</v>
      </c>
      <c r="J405" s="32">
        <v>11874000000</v>
      </c>
      <c r="K405" s="32" t="s">
        <v>54</v>
      </c>
      <c r="L405" s="32" t="s">
        <v>54</v>
      </c>
      <c r="M405" s="32" t="s">
        <v>54</v>
      </c>
      <c r="N405" s="16">
        <v>15620000000</v>
      </c>
      <c r="O405" s="17"/>
      <c r="P405" s="17"/>
      <c r="Q405" s="17"/>
    </row>
    <row r="406" spans="1:17" ht="12.75" customHeight="1">
      <c r="A406" s="5">
        <v>8</v>
      </c>
      <c r="B406" s="5">
        <v>6</v>
      </c>
      <c r="C406" s="5">
        <v>45</v>
      </c>
      <c r="D406" s="5">
        <v>20</v>
      </c>
      <c r="E406" s="32">
        <f ca="1">((1/(INDEX(E0!J$12:J$57,C406,1)-INDEX(E0!J$12:J$57,D406,1))))*100000000</f>
        <v>2040.0152285847007</v>
      </c>
      <c r="F406" s="32">
        <v>109.6</v>
      </c>
      <c r="G406" s="32" t="s">
        <v>54</v>
      </c>
      <c r="H406" s="32" t="s">
        <v>54</v>
      </c>
      <c r="I406" s="32" t="s">
        <v>54</v>
      </c>
      <c r="J406" s="32">
        <v>123.4</v>
      </c>
      <c r="K406" s="32" t="s">
        <v>54</v>
      </c>
      <c r="L406" s="32" t="s">
        <v>54</v>
      </c>
      <c r="M406" s="32" t="s">
        <v>54</v>
      </c>
      <c r="N406" s="16">
        <v>45.57</v>
      </c>
      <c r="O406" s="17"/>
      <c r="P406" s="17"/>
      <c r="Q406" s="17"/>
    </row>
    <row r="407" spans="1:17" ht="12.75" customHeight="1">
      <c r="A407" s="5">
        <v>8</v>
      </c>
      <c r="B407" s="5">
        <v>6</v>
      </c>
      <c r="C407" s="5">
        <v>45</v>
      </c>
      <c r="D407" s="5">
        <v>21</v>
      </c>
      <c r="E407" s="32">
        <f ca="1">((1/(INDEX(E0!J$12:J$57,C407,1)-INDEX(E0!J$12:J$57,D407,1))))*100000000</f>
        <v>2049.1159128068457</v>
      </c>
      <c r="F407" s="32">
        <v>0.38351000000000002</v>
      </c>
      <c r="G407" s="32" t="s">
        <v>54</v>
      </c>
      <c r="H407" s="32" t="s">
        <v>54</v>
      </c>
      <c r="I407" s="32" t="s">
        <v>54</v>
      </c>
      <c r="J407" s="32">
        <v>2.7565</v>
      </c>
      <c r="K407" s="32" t="s">
        <v>54</v>
      </c>
      <c r="L407" s="32" t="s">
        <v>54</v>
      </c>
      <c r="M407" s="32" t="s">
        <v>54</v>
      </c>
      <c r="N407" s="16">
        <v>2063</v>
      </c>
      <c r="O407" s="17"/>
      <c r="P407" s="17"/>
      <c r="Q407" s="17"/>
    </row>
    <row r="408" spans="1:17" ht="12.75" customHeight="1">
      <c r="A408" s="5">
        <v>8</v>
      </c>
      <c r="B408" s="5">
        <v>6</v>
      </c>
      <c r="C408" s="5">
        <v>45</v>
      </c>
      <c r="D408" s="5">
        <v>22</v>
      </c>
      <c r="E408" s="32">
        <f ca="1">((1/(INDEX(E0!J$12:J$57,C408,1)-INDEX(E0!J$12:J$57,D408,1))))*100000000</f>
        <v>2053.0913300469133</v>
      </c>
      <c r="F408" s="32">
        <v>816.04</v>
      </c>
      <c r="G408" s="32" t="s">
        <v>54</v>
      </c>
      <c r="H408" s="32" t="s">
        <v>54</v>
      </c>
      <c r="I408" s="32" t="s">
        <v>54</v>
      </c>
      <c r="J408" s="32">
        <v>879.79</v>
      </c>
      <c r="K408" s="32" t="s">
        <v>54</v>
      </c>
      <c r="L408" s="32" t="s">
        <v>54</v>
      </c>
      <c r="M408" s="32" t="s">
        <v>54</v>
      </c>
      <c r="N408" s="16">
        <v>316.2</v>
      </c>
      <c r="O408" s="17"/>
      <c r="P408" s="17"/>
      <c r="Q408" s="17"/>
    </row>
    <row r="409" spans="1:17" ht="12.75" customHeight="1">
      <c r="A409" s="5">
        <v>8</v>
      </c>
      <c r="B409" s="5">
        <v>6</v>
      </c>
      <c r="C409" s="5">
        <v>45</v>
      </c>
      <c r="D409" s="5">
        <v>23</v>
      </c>
      <c r="E409" s="32">
        <f ca="1">((1/(INDEX(E0!J$12:J$57,C409,1)-INDEX(E0!J$12:J$57,D409,1))))*100000000</f>
        <v>2391.1613585869959</v>
      </c>
      <c r="F409" s="32">
        <v>184420000</v>
      </c>
      <c r="G409" s="32" t="s">
        <v>54</v>
      </c>
      <c r="H409" s="32" t="s">
        <v>54</v>
      </c>
      <c r="I409" s="32" t="s">
        <v>54</v>
      </c>
      <c r="J409" s="32">
        <v>183480000</v>
      </c>
      <c r="K409" s="32" t="s">
        <v>54</v>
      </c>
      <c r="L409" s="32" t="s">
        <v>54</v>
      </c>
      <c r="M409" s="32" t="s">
        <v>54</v>
      </c>
      <c r="N409" s="16">
        <v>151900000</v>
      </c>
      <c r="O409" s="17"/>
      <c r="P409" s="17"/>
      <c r="Q409" s="17"/>
    </row>
    <row r="410" spans="1:17" ht="12.75" customHeight="1">
      <c r="A410" s="5">
        <v>8</v>
      </c>
      <c r="B410" s="5">
        <v>6</v>
      </c>
      <c r="C410" s="5">
        <v>45</v>
      </c>
      <c r="D410" s="5">
        <v>24</v>
      </c>
      <c r="E410" s="32">
        <f ca="1">((1/(INDEX(E0!J$12:J$57,C410,1)-INDEX(E0!J$12:J$57,D410,1))))*100000000</f>
        <v>2569.8718530083952</v>
      </c>
      <c r="F410" s="32">
        <v>746780</v>
      </c>
      <c r="G410" s="32" t="s">
        <v>54</v>
      </c>
      <c r="H410" s="32" t="s">
        <v>54</v>
      </c>
      <c r="I410" s="32" t="s">
        <v>54</v>
      </c>
      <c r="J410" s="32">
        <v>740450</v>
      </c>
      <c r="K410" s="32" t="s">
        <v>54</v>
      </c>
      <c r="L410" s="32" t="s">
        <v>54</v>
      </c>
      <c r="M410" s="32" t="s">
        <v>54</v>
      </c>
      <c r="N410" s="16">
        <v>295100</v>
      </c>
      <c r="O410" s="17"/>
      <c r="P410" s="17"/>
      <c r="Q410" s="17"/>
    </row>
    <row r="411" spans="1:17" ht="12.75" customHeight="1">
      <c r="A411" s="5">
        <v>8</v>
      </c>
      <c r="B411" s="5">
        <v>6</v>
      </c>
      <c r="C411" s="5">
        <v>45</v>
      </c>
      <c r="D411" s="5">
        <v>25</v>
      </c>
      <c r="E411" s="32">
        <f ca="1">((1/(INDEX(E0!J$12:J$57,C411,1)-INDEX(E0!J$12:J$57,D411,1))))*100000000</f>
        <v>2578.9097678668495</v>
      </c>
      <c r="F411" s="32">
        <v>437.43</v>
      </c>
      <c r="G411" s="32" t="s">
        <v>54</v>
      </c>
      <c r="H411" s="32" t="s">
        <v>54</v>
      </c>
      <c r="I411" s="32" t="s">
        <v>54</v>
      </c>
      <c r="J411" s="32">
        <v>426.38</v>
      </c>
      <c r="K411" s="32" t="s">
        <v>54</v>
      </c>
      <c r="L411" s="32" t="s">
        <v>54</v>
      </c>
      <c r="M411" s="32" t="s">
        <v>54</v>
      </c>
      <c r="N411" s="16">
        <v>335.1</v>
      </c>
      <c r="O411" s="17"/>
      <c r="P411" s="17"/>
      <c r="Q411" s="17"/>
    </row>
    <row r="412" spans="1:17" ht="12.75" customHeight="1">
      <c r="A412" s="5">
        <v>8</v>
      </c>
      <c r="B412" s="5">
        <v>6</v>
      </c>
      <c r="C412" s="5">
        <v>45</v>
      </c>
      <c r="D412" s="5">
        <v>27</v>
      </c>
      <c r="E412" s="32">
        <f ca="1">((1/(INDEX(E0!J$12:J$57,C412,1)-INDEX(E0!J$12:J$57,D412,1))))*100000000</f>
        <v>2839.2733420540712</v>
      </c>
      <c r="F412" s="32">
        <v>345270</v>
      </c>
      <c r="G412" s="32" t="s">
        <v>54</v>
      </c>
      <c r="H412" s="32" t="s">
        <v>54</v>
      </c>
      <c r="I412" s="32" t="s">
        <v>54</v>
      </c>
      <c r="J412" s="32">
        <v>341320</v>
      </c>
      <c r="K412" s="32" t="s">
        <v>54</v>
      </c>
      <c r="L412" s="32" t="s">
        <v>54</v>
      </c>
      <c r="M412" s="32" t="s">
        <v>54</v>
      </c>
      <c r="N412" s="16">
        <v>99500</v>
      </c>
      <c r="O412" s="17"/>
      <c r="P412" s="17"/>
      <c r="Q412" s="17"/>
    </row>
    <row r="413" spans="1:17" ht="12.75" customHeight="1">
      <c r="A413" s="5">
        <v>8</v>
      </c>
      <c r="B413" s="5">
        <v>6</v>
      </c>
      <c r="C413" s="5">
        <v>45</v>
      </c>
      <c r="D413" s="5">
        <v>28</v>
      </c>
      <c r="E413" s="32">
        <f ca="1">((1/(INDEX(E0!J$12:J$57,C413,1)-INDEX(E0!J$12:J$57,D413,1))))*100000000</f>
        <v>2899.8174399822465</v>
      </c>
      <c r="F413" s="32">
        <v>20186</v>
      </c>
      <c r="G413" s="32" t="s">
        <v>54</v>
      </c>
      <c r="H413" s="32" t="s">
        <v>54</v>
      </c>
      <c r="I413" s="32" t="s">
        <v>54</v>
      </c>
      <c r="J413" s="32">
        <v>37528</v>
      </c>
      <c r="K413" s="32" t="s">
        <v>54</v>
      </c>
      <c r="L413" s="32" t="s">
        <v>54</v>
      </c>
      <c r="M413" s="32" t="s">
        <v>54</v>
      </c>
      <c r="N413" s="16">
        <v>63040</v>
      </c>
      <c r="O413" s="17"/>
      <c r="P413" s="17"/>
      <c r="Q413" s="17"/>
    </row>
    <row r="414" spans="1:17" ht="12.75" customHeight="1">
      <c r="A414" s="5">
        <v>8</v>
      </c>
      <c r="B414" s="5">
        <v>6</v>
      </c>
      <c r="C414" s="5">
        <v>45</v>
      </c>
      <c r="D414" s="5">
        <v>29</v>
      </c>
      <c r="E414" s="32">
        <f ca="1">((1/(INDEX(E0!J$12:J$57,C414,1)-INDEX(E0!J$12:J$57,D414,1))))*100000000</f>
        <v>3072.290098833776</v>
      </c>
      <c r="F414" s="32">
        <v>57294</v>
      </c>
      <c r="G414" s="32" t="s">
        <v>54</v>
      </c>
      <c r="H414" s="32" t="s">
        <v>54</v>
      </c>
      <c r="I414" s="32" t="s">
        <v>54</v>
      </c>
      <c r="J414" s="32">
        <v>56787</v>
      </c>
      <c r="K414" s="32" t="s">
        <v>54</v>
      </c>
      <c r="L414" s="32" t="s">
        <v>54</v>
      </c>
      <c r="M414" s="32" t="s">
        <v>54</v>
      </c>
      <c r="N414" s="16">
        <v>8865</v>
      </c>
      <c r="O414" s="17"/>
      <c r="P414" s="17"/>
      <c r="Q414" s="17"/>
    </row>
    <row r="415" spans="1:17" ht="12.75" customHeight="1">
      <c r="A415" s="5">
        <v>8</v>
      </c>
      <c r="B415" s="5">
        <v>6</v>
      </c>
      <c r="C415" s="5">
        <v>45</v>
      </c>
      <c r="D415" s="5">
        <v>30</v>
      </c>
      <c r="E415" s="32">
        <f ca="1">((1/(INDEX(E0!J$12:J$57,C415,1)-INDEX(E0!J$12:J$57,D415,1))))*100000000</f>
        <v>3080.0523169872463</v>
      </c>
      <c r="F415" s="32">
        <v>29198</v>
      </c>
      <c r="G415" s="32" t="s">
        <v>54</v>
      </c>
      <c r="H415" s="32" t="s">
        <v>54</v>
      </c>
      <c r="I415" s="32" t="s">
        <v>54</v>
      </c>
      <c r="J415" s="32">
        <v>29108</v>
      </c>
      <c r="K415" s="32" t="s">
        <v>54</v>
      </c>
      <c r="L415" s="32" t="s">
        <v>54</v>
      </c>
      <c r="M415" s="32" t="s">
        <v>54</v>
      </c>
      <c r="N415" s="16">
        <v>12790</v>
      </c>
      <c r="O415" s="17"/>
      <c r="P415" s="17"/>
      <c r="Q415" s="17"/>
    </row>
    <row r="416" spans="1:17" ht="12.75" customHeight="1">
      <c r="A416" s="5">
        <v>8</v>
      </c>
      <c r="B416" s="5">
        <v>6</v>
      </c>
      <c r="C416" s="5">
        <v>45</v>
      </c>
      <c r="D416" s="5">
        <v>31</v>
      </c>
      <c r="E416" s="32">
        <f ca="1">((1/(INDEX(E0!J$12:J$57,C416,1)-INDEX(E0!J$12:J$57,D416,1))))*100000000</f>
        <v>3092.4918605811208</v>
      </c>
      <c r="F416" s="32">
        <v>1896.7</v>
      </c>
      <c r="G416" s="32" t="s">
        <v>54</v>
      </c>
      <c r="H416" s="32" t="s">
        <v>54</v>
      </c>
      <c r="I416" s="32" t="s">
        <v>54</v>
      </c>
      <c r="J416" s="32">
        <v>1861.8</v>
      </c>
      <c r="K416" s="32" t="s">
        <v>54</v>
      </c>
      <c r="L416" s="32" t="s">
        <v>54</v>
      </c>
      <c r="M416" s="32" t="s">
        <v>54</v>
      </c>
      <c r="N416" s="16">
        <v>169.6</v>
      </c>
      <c r="O416" s="17"/>
      <c r="P416" s="17"/>
      <c r="Q416" s="17"/>
    </row>
    <row r="417" spans="1:17" ht="12.75" customHeight="1">
      <c r="A417" s="5">
        <v>8</v>
      </c>
      <c r="B417" s="5">
        <v>6</v>
      </c>
      <c r="C417" s="5">
        <v>45</v>
      </c>
      <c r="D417" s="5">
        <v>32</v>
      </c>
      <c r="E417" s="32">
        <f ca="1">((1/(INDEX(E0!J$12:J$57,C417,1)-INDEX(E0!J$12:J$57,D417,1))))*100000000</f>
        <v>3817.8343702604511</v>
      </c>
      <c r="F417" s="32">
        <v>7108900</v>
      </c>
      <c r="G417" s="32" t="s">
        <v>54</v>
      </c>
      <c r="H417" s="32" t="s">
        <v>54</v>
      </c>
      <c r="I417" s="32" t="s">
        <v>54</v>
      </c>
      <c r="J417" s="32">
        <v>7032800</v>
      </c>
      <c r="K417" s="32" t="s">
        <v>54</v>
      </c>
      <c r="L417" s="32" t="s">
        <v>54</v>
      </c>
      <c r="M417" s="32" t="s">
        <v>54</v>
      </c>
      <c r="N417" s="16">
        <v>9622000</v>
      </c>
      <c r="O417" s="17"/>
      <c r="P417" s="17"/>
      <c r="Q417" s="17"/>
    </row>
    <row r="418" spans="1:17" ht="12.75" customHeight="1">
      <c r="A418" s="5">
        <v>8</v>
      </c>
      <c r="B418" s="5">
        <v>6</v>
      </c>
      <c r="C418" s="5">
        <v>45</v>
      </c>
      <c r="D418" s="5">
        <v>33</v>
      </c>
      <c r="E418" s="32">
        <f ca="1">((1/(INDEX(E0!J$12:J$57,C418,1)-INDEX(E0!J$12:J$57,D418,1))))*100000000</f>
        <v>5269.7668250656507</v>
      </c>
      <c r="F418" s="32">
        <v>34466000</v>
      </c>
      <c r="G418" s="32" t="s">
        <v>54</v>
      </c>
      <c r="H418" s="32" t="s">
        <v>54</v>
      </c>
      <c r="I418" s="32" t="s">
        <v>54</v>
      </c>
      <c r="J418" s="32">
        <v>33248000</v>
      </c>
      <c r="K418" s="32" t="s">
        <v>54</v>
      </c>
      <c r="L418" s="32" t="s">
        <v>54</v>
      </c>
      <c r="M418" s="32" t="s">
        <v>54</v>
      </c>
      <c r="N418" s="16">
        <v>19220000</v>
      </c>
      <c r="O418" s="17"/>
      <c r="P418" s="17"/>
      <c r="Q418" s="17"/>
    </row>
    <row r="419" spans="1:17" ht="12.75" customHeight="1">
      <c r="A419" s="5">
        <v>8</v>
      </c>
      <c r="B419" s="5">
        <v>6</v>
      </c>
      <c r="C419" s="5">
        <v>46</v>
      </c>
      <c r="D419" s="5">
        <v>9</v>
      </c>
      <c r="E419" s="32">
        <f ca="1">((1/(INDEX(E0!J$12:J$57,C419,1)-INDEX(E0!J$12:J$57,D419,1))))*100000000</f>
        <v>447.932226505156</v>
      </c>
      <c r="F419" s="32">
        <v>12054</v>
      </c>
      <c r="G419" s="32" t="s">
        <v>54</v>
      </c>
      <c r="H419" s="32" t="s">
        <v>54</v>
      </c>
      <c r="I419" s="32" t="s">
        <v>54</v>
      </c>
      <c r="J419" s="32">
        <v>9295.2999999999993</v>
      </c>
      <c r="K419" s="32" t="s">
        <v>54</v>
      </c>
      <c r="L419" s="32" t="s">
        <v>54</v>
      </c>
      <c r="M419" s="32" t="s">
        <v>54</v>
      </c>
      <c r="N419" s="16">
        <v>33300</v>
      </c>
      <c r="O419" s="17"/>
      <c r="P419" s="17"/>
      <c r="Q419" s="17"/>
    </row>
    <row r="420" spans="1:17" ht="12.75" customHeight="1">
      <c r="A420" s="5">
        <v>8</v>
      </c>
      <c r="B420" s="5">
        <v>6</v>
      </c>
      <c r="C420" s="5">
        <v>46</v>
      </c>
      <c r="D420" s="5">
        <v>11</v>
      </c>
      <c r="E420" s="32">
        <f ca="1">((1/(INDEX(E0!J$12:J$57,C420,1)-INDEX(E0!J$12:J$57,D420,1))))*100000000</f>
        <v>497.69932071166801</v>
      </c>
      <c r="F420" s="32">
        <v>79126</v>
      </c>
      <c r="G420" s="32" t="s">
        <v>54</v>
      </c>
      <c r="H420" s="32" t="s">
        <v>54</v>
      </c>
      <c r="I420" s="32" t="s">
        <v>54</v>
      </c>
      <c r="J420" s="32">
        <v>83420</v>
      </c>
      <c r="K420" s="32" t="s">
        <v>54</v>
      </c>
      <c r="L420" s="32" t="s">
        <v>54</v>
      </c>
      <c r="M420" s="32" t="s">
        <v>54</v>
      </c>
      <c r="N420" s="16">
        <v>20290</v>
      </c>
      <c r="O420" s="17"/>
      <c r="P420" s="17"/>
      <c r="Q420" s="17"/>
    </row>
    <row r="421" spans="1:17" ht="12.75" customHeight="1">
      <c r="A421" s="5">
        <v>8</v>
      </c>
      <c r="B421" s="5">
        <v>6</v>
      </c>
      <c r="C421" s="5">
        <v>46</v>
      </c>
      <c r="D421" s="5">
        <v>14</v>
      </c>
      <c r="E421" s="32">
        <f ca="1">((1/(INDEX(E0!J$12:J$57,C421,1)-INDEX(E0!J$12:J$57,D421,1))))*100000000</f>
        <v>683.90748006361082</v>
      </c>
      <c r="F421" s="32">
        <v>934160</v>
      </c>
      <c r="G421" s="32" t="s">
        <v>54</v>
      </c>
      <c r="H421" s="32" t="s">
        <v>54</v>
      </c>
      <c r="I421" s="32" t="s">
        <v>54</v>
      </c>
      <c r="J421" s="32">
        <v>931670</v>
      </c>
      <c r="K421" s="32" t="s">
        <v>54</v>
      </c>
      <c r="L421" s="32" t="s">
        <v>54</v>
      </c>
      <c r="M421" s="32" t="s">
        <v>54</v>
      </c>
      <c r="N421" s="16">
        <v>507000</v>
      </c>
      <c r="O421" s="17"/>
      <c r="P421" s="17"/>
      <c r="Q421" s="17"/>
    </row>
    <row r="422" spans="1:17" ht="12.75" customHeight="1">
      <c r="A422" s="5">
        <v>8</v>
      </c>
      <c r="B422" s="5">
        <v>6</v>
      </c>
      <c r="C422" s="5">
        <v>46</v>
      </c>
      <c r="D422" s="5">
        <v>15</v>
      </c>
      <c r="E422" s="32">
        <f ca="1">((1/(INDEX(E0!J$12:J$57,C422,1)-INDEX(E0!J$12:J$57,D422,1))))*100000000</f>
        <v>752.75990324452346</v>
      </c>
      <c r="F422" s="32">
        <v>5920600000</v>
      </c>
      <c r="G422" s="32" t="s">
        <v>54</v>
      </c>
      <c r="H422" s="32" t="s">
        <v>54</v>
      </c>
      <c r="I422" s="32" t="s">
        <v>54</v>
      </c>
      <c r="J422" s="32">
        <v>6082800000</v>
      </c>
      <c r="K422" s="32" t="s">
        <v>54</v>
      </c>
      <c r="L422" s="32" t="s">
        <v>54</v>
      </c>
      <c r="M422" s="32" t="s">
        <v>54</v>
      </c>
      <c r="N422" s="16">
        <v>6676000000</v>
      </c>
      <c r="O422" s="17"/>
      <c r="P422" s="17"/>
      <c r="Q422" s="17"/>
    </row>
    <row r="423" spans="1:17" ht="12.75" customHeight="1">
      <c r="A423" s="5">
        <v>8</v>
      </c>
      <c r="B423" s="5">
        <v>6</v>
      </c>
      <c r="C423" s="5">
        <v>46</v>
      </c>
      <c r="D423" s="5">
        <v>17</v>
      </c>
      <c r="E423" s="32">
        <f ca="1">((1/(INDEX(E0!J$12:J$57,C423,1)-INDEX(E0!J$12:J$57,D423,1))))*100000000</f>
        <v>1317.0169139397758</v>
      </c>
      <c r="F423" s="32">
        <v>16111</v>
      </c>
      <c r="G423" s="32" t="s">
        <v>54</v>
      </c>
      <c r="H423" s="32" t="s">
        <v>54</v>
      </c>
      <c r="I423" s="32" t="s">
        <v>54</v>
      </c>
      <c r="J423" s="32">
        <v>13666</v>
      </c>
      <c r="K423" s="32" t="s">
        <v>54</v>
      </c>
      <c r="L423" s="32" t="s">
        <v>54</v>
      </c>
      <c r="M423" s="32" t="s">
        <v>54</v>
      </c>
      <c r="N423" s="16">
        <v>4151</v>
      </c>
      <c r="O423" s="17"/>
      <c r="P423" s="17"/>
      <c r="Q423" s="17"/>
    </row>
    <row r="424" spans="1:17" ht="12.75" customHeight="1">
      <c r="A424" s="5">
        <v>8</v>
      </c>
      <c r="B424" s="5">
        <v>6</v>
      </c>
      <c r="C424" s="5">
        <v>46</v>
      </c>
      <c r="D424" s="5">
        <v>19</v>
      </c>
      <c r="E424" s="32">
        <f ca="1">((1/(INDEX(E0!J$12:J$57,C424,1)-INDEX(E0!J$12:J$57,D424,1))))*100000000</f>
        <v>1423.9953860301807</v>
      </c>
      <c r="F424" s="32">
        <v>13752000</v>
      </c>
      <c r="G424" s="32" t="s">
        <v>54</v>
      </c>
      <c r="H424" s="32" t="s">
        <v>54</v>
      </c>
      <c r="I424" s="32" t="s">
        <v>54</v>
      </c>
      <c r="J424" s="32">
        <v>10628000</v>
      </c>
      <c r="K424" s="32" t="s">
        <v>54</v>
      </c>
      <c r="L424" s="32" t="s">
        <v>54</v>
      </c>
      <c r="M424" s="32" t="s">
        <v>54</v>
      </c>
      <c r="N424" s="16">
        <v>13580000</v>
      </c>
      <c r="O424" s="17"/>
      <c r="P424" s="17"/>
      <c r="Q424" s="17"/>
    </row>
    <row r="425" spans="1:17" ht="12.75" customHeight="1">
      <c r="A425" s="5">
        <v>8</v>
      </c>
      <c r="B425" s="5">
        <v>6</v>
      </c>
      <c r="C425" s="5">
        <v>46</v>
      </c>
      <c r="D425" s="5">
        <v>38</v>
      </c>
      <c r="E425" s="32">
        <f ca="1">((1/(INDEX(E0!J$12:J$57,C425,1)-INDEX(E0!J$12:J$57,D425,1))))*100000000</f>
        <v>6220.0533535848117</v>
      </c>
      <c r="F425" s="32">
        <v>41.606999999999999</v>
      </c>
      <c r="G425" s="32" t="s">
        <v>54</v>
      </c>
      <c r="H425" s="32" t="s">
        <v>54</v>
      </c>
      <c r="I425" s="32" t="s">
        <v>54</v>
      </c>
      <c r="J425" s="32">
        <v>36.526000000000003</v>
      </c>
      <c r="K425" s="32" t="s">
        <v>54</v>
      </c>
      <c r="L425" s="32" t="s">
        <v>54</v>
      </c>
      <c r="M425" s="32" t="s">
        <v>54</v>
      </c>
      <c r="N425" s="16">
        <v>59.5</v>
      </c>
      <c r="O425" s="17"/>
      <c r="P425" s="17"/>
      <c r="Q425" s="17"/>
    </row>
    <row r="426" spans="1:17" ht="12.75" customHeight="1">
      <c r="A426" s="5">
        <v>8</v>
      </c>
      <c r="B426" s="5">
        <v>6</v>
      </c>
      <c r="C426" s="5">
        <v>46</v>
      </c>
      <c r="D426" s="5">
        <v>42</v>
      </c>
      <c r="E426" s="32">
        <f ca="1">((1/(INDEX(E0!J$12:J$57,C426,1)-INDEX(E0!J$12:J$57,D426,1))))*100000000</f>
        <v>7287.3613771950832</v>
      </c>
      <c r="F426" s="32">
        <v>28.222000000000001</v>
      </c>
      <c r="G426" s="32" t="s">
        <v>54</v>
      </c>
      <c r="H426" s="32" t="s">
        <v>54</v>
      </c>
      <c r="I426" s="32" t="s">
        <v>54</v>
      </c>
      <c r="J426" s="32">
        <v>22.646000000000001</v>
      </c>
      <c r="K426" s="32" t="s">
        <v>54</v>
      </c>
      <c r="L426" s="32" t="s">
        <v>54</v>
      </c>
      <c r="M426" s="32" t="s">
        <v>54</v>
      </c>
      <c r="N426" s="16">
        <v>4.476</v>
      </c>
      <c r="O426" s="17"/>
      <c r="P426" s="17"/>
      <c r="Q426" s="17"/>
    </row>
    <row r="427" spans="1:17" ht="12.75" customHeight="1">
      <c r="A427" s="5">
        <v>8</v>
      </c>
      <c r="B427" s="5">
        <v>6</v>
      </c>
      <c r="C427" s="5">
        <v>46</v>
      </c>
      <c r="D427" s="5">
        <v>45</v>
      </c>
      <c r="E427" s="32">
        <f ca="1">((1/(INDEX(E0!J$12:J$57,C427,1)-INDEX(E0!J$12:J$57,D427,1))))*100000000</f>
        <v>9499.0738307983229</v>
      </c>
      <c r="F427" s="32">
        <v>18304</v>
      </c>
      <c r="G427" s="32" t="s">
        <v>54</v>
      </c>
      <c r="H427" s="32" t="s">
        <v>54</v>
      </c>
      <c r="I427" s="32" t="s">
        <v>54</v>
      </c>
      <c r="J427" s="32">
        <v>13228</v>
      </c>
      <c r="K427" s="32" t="s">
        <v>54</v>
      </c>
      <c r="L427" s="32" t="s">
        <v>54</v>
      </c>
      <c r="M427" s="32" t="s">
        <v>54</v>
      </c>
      <c r="N427" s="16">
        <v>1416</v>
      </c>
      <c r="O427" s="17"/>
      <c r="P427" s="17"/>
      <c r="Q427" s="17"/>
    </row>
  </sheetData>
  <mergeCells count="14">
    <mergeCell ref="A9:I9"/>
    <mergeCell ref="A10:F10"/>
    <mergeCell ref="A7:J7"/>
    <mergeCell ref="A8:J8"/>
    <mergeCell ref="A1:G1"/>
    <mergeCell ref="A3:I3"/>
    <mergeCell ref="A4:F4"/>
    <mergeCell ref="A5:J5"/>
    <mergeCell ref="O14:P14"/>
    <mergeCell ref="A11:H11"/>
    <mergeCell ref="A6:J6"/>
    <mergeCell ref="A12:G12"/>
    <mergeCell ref="F14:I14"/>
    <mergeCell ref="J14:M14"/>
  </mergeCells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751"/>
  <sheetViews>
    <sheetView workbookViewId="0"/>
  </sheetViews>
  <sheetFormatPr defaultColWidth="9.109375" defaultRowHeight="14.25" customHeight="1"/>
  <cols>
    <col min="1" max="1" width="4.33203125" customWidth="1"/>
    <col min="2" max="2" width="5" customWidth="1"/>
    <col min="3" max="3" width="4.88671875" customWidth="1"/>
    <col min="4" max="4" width="4" customWidth="1"/>
    <col min="5" max="5" width="5.88671875" customWidth="1"/>
    <col min="6" max="6" width="10" customWidth="1"/>
    <col min="8" max="8" width="6.33203125" customWidth="1"/>
    <col min="9" max="9" width="11" customWidth="1"/>
    <col min="10" max="10" width="9.33203125" customWidth="1"/>
    <col min="11" max="11" width="10.5546875" customWidth="1"/>
    <col min="12" max="12" width="11" style="44" customWidth="1"/>
    <col min="13" max="13" width="11.33203125" style="44" customWidth="1"/>
    <col min="16" max="16" width="11" customWidth="1"/>
  </cols>
  <sheetData>
    <row r="1" spans="1:32" ht="15" customHeight="1">
      <c r="A1" s="53" t="s">
        <v>55</v>
      </c>
      <c r="B1" s="51"/>
      <c r="C1" s="51"/>
      <c r="D1" s="51"/>
      <c r="E1" s="56"/>
      <c r="F1" s="56"/>
      <c r="G1" s="56"/>
      <c r="H1" s="56"/>
      <c r="I1" s="49"/>
      <c r="J1" s="49"/>
      <c r="K1" s="49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</row>
    <row r="2" spans="1:32" ht="12.75" customHeight="1">
      <c r="A2" s="51"/>
      <c r="B2" s="51"/>
      <c r="C2" s="51"/>
      <c r="D2" s="51"/>
      <c r="E2" s="56"/>
      <c r="F2" s="56"/>
      <c r="G2" s="56"/>
      <c r="H2" s="56"/>
      <c r="I2" s="49"/>
      <c r="J2" s="49"/>
      <c r="K2" s="49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</row>
    <row r="3" spans="1:32" ht="12.75" customHeight="1">
      <c r="A3" s="52" t="s">
        <v>56</v>
      </c>
      <c r="B3" s="51"/>
      <c r="C3" s="51"/>
      <c r="D3" s="51"/>
      <c r="E3" s="56"/>
      <c r="F3" s="56"/>
      <c r="G3" s="56"/>
      <c r="H3" s="56"/>
      <c r="I3" s="56"/>
      <c r="J3" s="56"/>
      <c r="K3" s="56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</row>
    <row r="4" spans="1:32" ht="12.75" customHeight="1">
      <c r="A4" s="50" t="str">
        <f>HYPERLINK("http://adsabs.harvard.edu/abs/1999ApJS..123..311A","http://adsabs.harvard.edu/abs/1999ApJS..123..311A")</f>
        <v>http://adsabs.harvard.edu/abs/1999ApJS..123..311A</v>
      </c>
      <c r="B4" s="51"/>
      <c r="C4" s="51"/>
      <c r="D4" s="51"/>
      <c r="E4" s="56"/>
      <c r="F4" s="56"/>
      <c r="G4" s="56"/>
      <c r="H4" s="56"/>
      <c r="I4" s="49"/>
      <c r="J4" s="49"/>
      <c r="K4" s="49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</row>
    <row r="5" spans="1:32" s="17" customFormat="1" ht="12.75" customHeight="1">
      <c r="A5" s="52" t="s">
        <v>57</v>
      </c>
      <c r="B5" s="51"/>
      <c r="C5" s="51"/>
      <c r="D5" s="51"/>
      <c r="E5" s="56"/>
      <c r="F5" s="56"/>
      <c r="G5" s="56"/>
      <c r="H5" s="56"/>
      <c r="I5" s="56"/>
      <c r="J5" s="56"/>
      <c r="K5" s="56"/>
      <c r="L5" s="44"/>
      <c r="M5" s="44"/>
    </row>
    <row r="6" spans="1:32" s="17" customFormat="1" ht="12.75" customHeight="1">
      <c r="A6" s="50" t="str">
        <f>HYPERLINK("http://adsabs.harvard.edu/abs/2012MNRAS.423L..35P","http://adsabs.harvard.edu/abs/2012MNRAS.423L..35P")</f>
        <v>http://adsabs.harvard.edu/abs/2012MNRAS.423L..35P</v>
      </c>
      <c r="B6" s="51"/>
      <c r="C6" s="51"/>
      <c r="D6" s="51"/>
      <c r="E6" s="56"/>
      <c r="F6" s="56"/>
      <c r="G6" s="56"/>
      <c r="H6" s="56"/>
      <c r="I6" s="56"/>
      <c r="J6" s="56"/>
      <c r="K6" s="56"/>
      <c r="L6" s="44"/>
      <c r="M6" s="44"/>
    </row>
    <row r="7" spans="1:32" s="5" customFormat="1" ht="12.75" customHeight="1">
      <c r="A7" s="52" t="s">
        <v>58</v>
      </c>
      <c r="B7" s="51"/>
      <c r="C7" s="51"/>
      <c r="D7" s="51"/>
      <c r="E7" s="61"/>
      <c r="F7" s="61"/>
      <c r="G7" s="61"/>
      <c r="H7" s="61"/>
      <c r="I7" s="61"/>
      <c r="J7" s="61"/>
      <c r="K7" s="61"/>
      <c r="L7" s="19"/>
      <c r="M7" s="19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</row>
    <row r="8" spans="1:32" s="17" customFormat="1" ht="12.75" customHeight="1">
      <c r="A8" s="50" t="str">
        <f>HYPERLINK("http://adsabs.harvard.edu/abs/1994A%26AS..103..273L","http://adsabs.harvard.edu/abs/1994A%26AS..103..273L")</f>
        <v>http://adsabs.harvard.edu/abs/1994A%26AS..103..273L</v>
      </c>
      <c r="B8" s="51"/>
      <c r="C8" s="51"/>
      <c r="D8" s="51"/>
      <c r="E8" s="56"/>
      <c r="F8" s="56"/>
      <c r="G8" s="56"/>
      <c r="H8" s="56"/>
      <c r="I8" s="56"/>
      <c r="J8" s="56"/>
      <c r="K8" s="56"/>
      <c r="L8" s="44"/>
      <c r="M8" s="44"/>
    </row>
    <row r="9" spans="1:32" s="17" customFormat="1" ht="12.75" customHeight="1">
      <c r="A9" s="52" t="s">
        <v>59</v>
      </c>
      <c r="B9" s="51"/>
      <c r="C9" s="51"/>
      <c r="D9" s="51"/>
      <c r="E9" s="61"/>
      <c r="F9" s="61"/>
      <c r="G9" s="61"/>
      <c r="H9" s="61"/>
      <c r="I9" s="61"/>
      <c r="J9" s="61"/>
      <c r="K9" s="61"/>
      <c r="L9" s="44"/>
      <c r="M9" s="44"/>
    </row>
    <row r="10" spans="1:32" s="17" customFormat="1" ht="12.75" customHeight="1">
      <c r="A10" s="52" t="s">
        <v>60</v>
      </c>
      <c r="B10" s="51"/>
      <c r="C10" s="51"/>
      <c r="D10" s="51"/>
      <c r="E10" s="61"/>
      <c r="F10" s="61"/>
      <c r="G10" s="61"/>
      <c r="H10" s="61"/>
      <c r="I10" s="61"/>
      <c r="J10" s="61"/>
      <c r="K10" s="61"/>
      <c r="L10" s="44"/>
      <c r="M10" s="44"/>
    </row>
    <row r="11" spans="1:32" s="17" customFormat="1" ht="12.75" customHeight="1">
      <c r="A11" s="26"/>
      <c r="E11" s="49"/>
      <c r="F11" s="49"/>
      <c r="G11" s="49"/>
      <c r="H11" s="49"/>
      <c r="I11" s="49"/>
      <c r="J11" s="49"/>
      <c r="K11" s="49"/>
      <c r="L11" s="44"/>
      <c r="M11" s="44"/>
    </row>
    <row r="12" spans="1:32" ht="12.75" customHeight="1">
      <c r="A12" s="17"/>
      <c r="B12" s="17"/>
      <c r="C12" s="17"/>
      <c r="D12" s="17"/>
      <c r="E12" s="49"/>
      <c r="F12" s="62" t="s">
        <v>6</v>
      </c>
      <c r="G12" s="62"/>
      <c r="H12" s="63" t="s">
        <v>45</v>
      </c>
      <c r="I12" s="63"/>
      <c r="J12" s="64" t="s">
        <v>61</v>
      </c>
      <c r="K12" s="64"/>
      <c r="L12" s="60" t="s">
        <v>62</v>
      </c>
      <c r="M12" s="60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</row>
    <row r="13" spans="1:32" ht="25.5" customHeight="1">
      <c r="A13" s="33" t="s">
        <v>7</v>
      </c>
      <c r="B13" s="33" t="s">
        <v>8</v>
      </c>
      <c r="C13" s="28" t="s">
        <v>48</v>
      </c>
      <c r="D13" s="28" t="s">
        <v>9</v>
      </c>
      <c r="E13" s="9" t="s">
        <v>63</v>
      </c>
      <c r="F13" s="12" t="s">
        <v>64</v>
      </c>
      <c r="G13" s="12" t="s">
        <v>65</v>
      </c>
      <c r="H13" s="24" t="s">
        <v>64</v>
      </c>
      <c r="I13" s="24" t="s">
        <v>65</v>
      </c>
      <c r="J13" s="29" t="s">
        <v>64</v>
      </c>
      <c r="K13" s="29" t="s">
        <v>65</v>
      </c>
      <c r="L13" s="18" t="s">
        <v>64</v>
      </c>
      <c r="M13" s="7" t="s">
        <v>65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</row>
    <row r="14" spans="1:32" ht="12.75" customHeight="1">
      <c r="A14" s="5">
        <v>8</v>
      </c>
      <c r="B14" s="5">
        <v>6</v>
      </c>
      <c r="C14" s="5">
        <v>2</v>
      </c>
      <c r="D14" s="5">
        <v>1</v>
      </c>
      <c r="E14" s="5">
        <v>1</v>
      </c>
      <c r="F14" s="16">
        <v>3.4</v>
      </c>
      <c r="G14" s="16">
        <v>0.501</v>
      </c>
      <c r="H14" s="14">
        <v>2</v>
      </c>
      <c r="I14" s="19">
        <v>0.58140000000000003</v>
      </c>
      <c r="J14" s="16">
        <v>3</v>
      </c>
      <c r="K14" s="19">
        <v>0.4975</v>
      </c>
      <c r="L14" s="19">
        <v>3.6989700043360201</v>
      </c>
      <c r="M14" s="19">
        <v>0.40377452992000001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ht="12.75" customHeight="1">
      <c r="A15" s="5"/>
      <c r="B15" s="5"/>
      <c r="C15" s="5"/>
      <c r="D15" s="5"/>
      <c r="E15" s="5">
        <v>2</v>
      </c>
      <c r="F15" s="16">
        <v>3.7</v>
      </c>
      <c r="G15" s="16">
        <v>0.50800000000000001</v>
      </c>
      <c r="H15" s="14">
        <v>2.6989700043360201</v>
      </c>
      <c r="I15" s="19">
        <v>0.50049999999999994</v>
      </c>
      <c r="J15" s="16">
        <v>3.2</v>
      </c>
      <c r="K15" s="19">
        <v>0.50660000000000005</v>
      </c>
      <c r="L15" s="19">
        <v>3.7781512503836399</v>
      </c>
      <c r="M15" s="19">
        <v>0.41117328556999999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 ht="12.75" customHeight="1">
      <c r="A16" s="5"/>
      <c r="B16" s="5"/>
      <c r="C16" s="5"/>
      <c r="D16" s="5"/>
      <c r="E16" s="5">
        <v>3</v>
      </c>
      <c r="F16" s="16">
        <v>3.88</v>
      </c>
      <c r="G16" s="16">
        <v>0.51600000000000001</v>
      </c>
      <c r="H16" s="14">
        <v>3</v>
      </c>
      <c r="I16" s="19">
        <v>0.48659999999999998</v>
      </c>
      <c r="J16" s="16">
        <v>3.4</v>
      </c>
      <c r="K16" s="19">
        <v>0.51149999999999995</v>
      </c>
      <c r="L16" s="19">
        <v>3.84509804001426</v>
      </c>
      <c r="M16" s="19">
        <v>0.41865899028499998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 ht="12.75" customHeight="1">
      <c r="A17" s="5"/>
      <c r="B17" s="5"/>
      <c r="C17" s="5"/>
      <c r="D17" s="5"/>
      <c r="E17" s="5">
        <v>4</v>
      </c>
      <c r="F17" s="16">
        <v>4</v>
      </c>
      <c r="G17" s="16">
        <v>0.52200000000000002</v>
      </c>
      <c r="H17" s="14">
        <v>3.6989700043360201</v>
      </c>
      <c r="I17" s="19">
        <v>0.52400000000000002</v>
      </c>
      <c r="J17" s="16">
        <v>3.6</v>
      </c>
      <c r="K17" s="19">
        <v>0.51800000000000002</v>
      </c>
      <c r="L17" s="19">
        <v>3.9030899869919402</v>
      </c>
      <c r="M17" s="19">
        <v>0.42573936852499999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ht="12.75" customHeight="1">
      <c r="A18" s="5"/>
      <c r="B18" s="5"/>
      <c r="C18" s="5"/>
      <c r="D18" s="5"/>
      <c r="E18" s="5">
        <v>5</v>
      </c>
      <c r="F18" s="16">
        <v>4.0999999999999996</v>
      </c>
      <c r="G18" s="16">
        <v>0.52700000000000002</v>
      </c>
      <c r="H18" s="14">
        <v>4</v>
      </c>
      <c r="I18" s="19">
        <v>0.56479999999999997</v>
      </c>
      <c r="J18" s="16">
        <v>3.8</v>
      </c>
      <c r="K18" s="19">
        <v>0.52959999999999996</v>
      </c>
      <c r="L18" s="19">
        <v>3.9542425094393199</v>
      </c>
      <c r="M18" s="19">
        <v>0.43216205868800001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ht="12.75" customHeight="1">
      <c r="A19" s="5"/>
      <c r="B19" s="5"/>
      <c r="C19" s="5"/>
      <c r="D19" s="5"/>
      <c r="E19" s="5">
        <v>6</v>
      </c>
      <c r="F19" s="16">
        <v>4.18</v>
      </c>
      <c r="G19" s="16">
        <v>0.52900000000000003</v>
      </c>
      <c r="H19" s="14">
        <v>4.3010299956639804</v>
      </c>
      <c r="I19" s="19">
        <v>0.60070000000000001</v>
      </c>
      <c r="J19" s="16">
        <v>4</v>
      </c>
      <c r="K19" s="19">
        <v>0.5454</v>
      </c>
      <c r="L19" s="19">
        <v>4</v>
      </c>
      <c r="M19" s="19">
        <v>0.43783099528000002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spans="1:32" ht="12.75" customHeight="1">
      <c r="A20" s="5"/>
      <c r="B20" s="5"/>
      <c r="C20" s="5"/>
      <c r="D20" s="5"/>
      <c r="E20" s="5">
        <v>7</v>
      </c>
      <c r="F20" s="16">
        <v>4.24</v>
      </c>
      <c r="G20" s="16">
        <v>0.53100000000000003</v>
      </c>
      <c r="H20" s="14">
        <v>4.4771212547196599</v>
      </c>
      <c r="I20" s="19">
        <v>0.61160000000000003</v>
      </c>
      <c r="J20" s="16">
        <v>4.2</v>
      </c>
      <c r="K20" s="19">
        <v>0.55900000000000005</v>
      </c>
      <c r="L20" s="19">
        <v>4.0413926851582298</v>
      </c>
      <c r="M20" s="19">
        <v>0.44274546324000003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spans="1:32" ht="12.75" customHeight="1">
      <c r="A21" s="5"/>
      <c r="B21" s="5"/>
      <c r="C21" s="5"/>
      <c r="D21" s="5"/>
      <c r="E21" s="5">
        <v>8</v>
      </c>
      <c r="F21" s="16">
        <v>4.3</v>
      </c>
      <c r="G21" s="16">
        <v>0.53200000000000003</v>
      </c>
      <c r="H21" s="5"/>
      <c r="I21" s="19"/>
      <c r="J21" s="16">
        <v>4.4000000000000004</v>
      </c>
      <c r="K21" s="19">
        <v>0.56779999999999997</v>
      </c>
      <c r="L21" s="19">
        <v>4.0791812460476198</v>
      </c>
      <c r="M21" s="19">
        <v>0.44695776055000003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ht="12.75" customHeight="1">
      <c r="A22" s="5"/>
      <c r="B22" s="5"/>
      <c r="C22" s="5"/>
      <c r="D22" s="5"/>
      <c r="E22" s="5">
        <v>9</v>
      </c>
      <c r="F22" s="16">
        <v>4.4000000000000004</v>
      </c>
      <c r="G22" s="16">
        <v>0.53500000000000003</v>
      </c>
      <c r="H22" s="5"/>
      <c r="I22" s="19"/>
      <c r="J22" s="16">
        <v>4.5999999999999996</v>
      </c>
      <c r="K22" s="19">
        <v>0.57879999999999998</v>
      </c>
      <c r="L22" s="19">
        <v>4.1139433523068396</v>
      </c>
      <c r="M22" s="19">
        <v>0.45054567744000001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ht="12.75" customHeight="1">
      <c r="A23" s="5"/>
      <c r="B23" s="5"/>
      <c r="C23" s="5"/>
      <c r="D23" s="5"/>
      <c r="E23" s="5">
        <v>10</v>
      </c>
      <c r="F23" s="16">
        <v>4.4800000000000004</v>
      </c>
      <c r="G23" s="16">
        <v>0.53800000000000003</v>
      </c>
      <c r="H23" s="5"/>
      <c r="I23" s="19"/>
      <c r="J23" s="16">
        <v>4.8</v>
      </c>
      <c r="K23" s="19">
        <v>0.59179999999999999</v>
      </c>
      <c r="L23" s="19">
        <v>4.14612803567824</v>
      </c>
      <c r="M23" s="19">
        <v>0.45359564232999999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spans="1:32" ht="12.75" customHeight="1">
      <c r="A24" s="5"/>
      <c r="B24" s="5"/>
      <c r="C24" s="5"/>
      <c r="D24" s="5"/>
      <c r="E24" s="5">
        <v>11</v>
      </c>
      <c r="F24" s="16">
        <v>4.5999999999999996</v>
      </c>
      <c r="G24" s="16">
        <v>0.54700000000000004</v>
      </c>
      <c r="H24" s="5"/>
      <c r="I24" s="19"/>
      <c r="J24" s="16">
        <v>5</v>
      </c>
      <c r="K24" s="19">
        <v>0.59379999999999999</v>
      </c>
      <c r="L24" s="19">
        <v>4.1760912590556796</v>
      </c>
      <c r="M24" s="19">
        <v>0.45619300606000002</v>
      </c>
      <c r="N24" s="5"/>
      <c r="O24" s="5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</row>
    <row r="25" spans="1:32" ht="13.8">
      <c r="A25" s="5"/>
      <c r="B25" s="5"/>
      <c r="C25" s="5"/>
      <c r="D25" s="5"/>
      <c r="E25" s="5">
        <v>12</v>
      </c>
      <c r="F25" s="16">
        <v>4.7</v>
      </c>
      <c r="G25" s="16">
        <v>0.55800000000000005</v>
      </c>
      <c r="H25" s="5"/>
      <c r="I25" s="19"/>
      <c r="J25" s="16"/>
      <c r="K25" s="25"/>
      <c r="L25" s="19">
        <v>4.2041199826559197</v>
      </c>
      <c r="M25" s="19">
        <v>0.45841687251000002</v>
      </c>
      <c r="N25" s="5"/>
      <c r="O25" s="5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</row>
    <row r="26" spans="1:32" ht="13.8">
      <c r="A26" s="5"/>
      <c r="B26" s="5"/>
      <c r="C26" s="5"/>
      <c r="D26" s="5"/>
      <c r="E26" s="5">
        <v>13</v>
      </c>
      <c r="F26" s="16">
        <v>4.78</v>
      </c>
      <c r="G26" s="16">
        <v>0.56699999999999995</v>
      </c>
      <c r="H26" s="5"/>
      <c r="I26" s="19"/>
      <c r="J26" s="16"/>
      <c r="K26" s="25"/>
      <c r="L26" s="19">
        <v>4.2304489213782697</v>
      </c>
      <c r="M26" s="19">
        <v>0.46033771788299999</v>
      </c>
      <c r="N26" s="5"/>
      <c r="O26" s="5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</row>
    <row r="27" spans="1:32" ht="13.8">
      <c r="A27" s="5"/>
      <c r="B27" s="5"/>
      <c r="C27" s="5"/>
      <c r="D27" s="5"/>
      <c r="E27" s="5">
        <v>14</v>
      </c>
      <c r="F27" s="16">
        <v>4.9000000000000004</v>
      </c>
      <c r="G27" s="16">
        <v>0.57999999999999996</v>
      </c>
      <c r="H27" s="5"/>
      <c r="I27" s="19"/>
      <c r="J27" s="16"/>
      <c r="K27" s="25"/>
      <c r="L27" s="19">
        <v>4.25527250510331</v>
      </c>
      <c r="M27" s="19">
        <v>0.46201665879100001</v>
      </c>
      <c r="N27" s="5"/>
      <c r="O27" s="5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</row>
    <row r="28" spans="1:32" ht="13.8">
      <c r="A28" s="5"/>
      <c r="B28" s="5"/>
      <c r="C28" s="5"/>
      <c r="D28" s="5"/>
      <c r="E28" s="5">
        <v>15</v>
      </c>
      <c r="F28" s="16">
        <v>5</v>
      </c>
      <c r="G28" s="16">
        <v>0.58599999999999997</v>
      </c>
      <c r="H28" s="5"/>
      <c r="I28" s="19"/>
      <c r="J28" s="16"/>
      <c r="K28" s="25"/>
      <c r="L28" s="19">
        <v>4.2787536009528297</v>
      </c>
      <c r="M28" s="19">
        <v>0.46350565139200001</v>
      </c>
      <c r="N28" s="5"/>
      <c r="O28" s="5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</row>
    <row r="29" spans="1:32" ht="13.8">
      <c r="A29" s="5"/>
      <c r="B29" s="5"/>
      <c r="C29" s="5"/>
      <c r="D29" s="5"/>
      <c r="E29" s="5">
        <v>16</v>
      </c>
      <c r="F29" s="16">
        <v>5.08</v>
      </c>
      <c r="G29" s="16">
        <v>0.58499999999999996</v>
      </c>
      <c r="H29" s="5"/>
      <c r="I29" s="19"/>
      <c r="J29" s="16"/>
      <c r="K29" s="25"/>
      <c r="L29" s="19">
        <v>4.3010299956639804</v>
      </c>
      <c r="M29" s="19">
        <v>0.46484817864</v>
      </c>
      <c r="N29" s="5"/>
      <c r="O29" s="5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</row>
    <row r="30" spans="1:32" ht="13.8">
      <c r="A30" s="5"/>
      <c r="B30" s="5"/>
      <c r="C30" s="5"/>
      <c r="D30" s="5"/>
      <c r="E30" s="5">
        <v>17</v>
      </c>
      <c r="F30" s="16">
        <v>5.15</v>
      </c>
      <c r="G30" s="16">
        <v>0.58099999999999996</v>
      </c>
      <c r="H30" s="5"/>
      <c r="I30" s="19"/>
      <c r="J30" s="16"/>
      <c r="K30" s="25"/>
      <c r="L30" s="25"/>
      <c r="M30" s="17"/>
      <c r="N30" s="5"/>
      <c r="O30" s="5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</row>
    <row r="31" spans="1:32" ht="13.8">
      <c r="A31" s="5"/>
      <c r="B31" s="5"/>
      <c r="C31" s="5"/>
      <c r="D31" s="5"/>
      <c r="E31" s="5">
        <v>18</v>
      </c>
      <c r="F31" s="16">
        <v>5.2</v>
      </c>
      <c r="G31" s="16">
        <v>0.57499999999999996</v>
      </c>
      <c r="H31" s="5"/>
      <c r="I31" s="19"/>
      <c r="J31" s="16"/>
      <c r="K31" s="25"/>
      <c r="L31" s="25"/>
      <c r="M31" s="17"/>
      <c r="N31" s="5"/>
      <c r="O31" s="5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</row>
    <row r="32" spans="1:32" ht="13.8">
      <c r="A32" s="5"/>
      <c r="B32" s="5"/>
      <c r="C32" s="5"/>
      <c r="D32" s="5"/>
      <c r="E32" s="5">
        <v>19</v>
      </c>
      <c r="F32" s="16">
        <v>5.26</v>
      </c>
      <c r="G32" s="16">
        <v>0.56699999999999995</v>
      </c>
      <c r="H32" s="5"/>
      <c r="I32" s="19"/>
      <c r="J32" s="16"/>
      <c r="K32" s="25"/>
      <c r="L32" s="25"/>
      <c r="M32" s="17"/>
      <c r="N32" s="5"/>
      <c r="O32" s="5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</row>
    <row r="33" spans="1:32" ht="13.8">
      <c r="A33" s="5"/>
      <c r="B33" s="5"/>
      <c r="C33" s="5"/>
      <c r="D33" s="5"/>
      <c r="E33" s="5">
        <v>20</v>
      </c>
      <c r="F33" s="16">
        <v>5.3</v>
      </c>
      <c r="G33" s="16">
        <v>0.55800000000000005</v>
      </c>
      <c r="H33" s="5"/>
      <c r="I33" s="19"/>
      <c r="J33" s="16"/>
      <c r="K33" s="25"/>
      <c r="L33" s="25"/>
      <c r="M33" s="17"/>
      <c r="N33" s="5"/>
      <c r="O33" s="5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</row>
    <row r="34" spans="1:32" ht="12.75" customHeight="1">
      <c r="A34" s="5">
        <v>8</v>
      </c>
      <c r="B34" s="5">
        <v>6</v>
      </c>
      <c r="C34" s="5">
        <v>3</v>
      </c>
      <c r="D34" s="5">
        <v>1</v>
      </c>
      <c r="E34" s="5">
        <v>1</v>
      </c>
      <c r="F34" s="16">
        <v>3.4</v>
      </c>
      <c r="G34" s="16">
        <v>0.24099999999999999</v>
      </c>
      <c r="H34" s="14">
        <v>2</v>
      </c>
      <c r="I34" s="19">
        <v>0.2142</v>
      </c>
      <c r="J34" s="16">
        <v>3</v>
      </c>
      <c r="K34" s="19">
        <v>0.2455</v>
      </c>
      <c r="L34" s="19">
        <v>3.6989700043360201</v>
      </c>
      <c r="M34" s="19">
        <v>0.19001836120999999</v>
      </c>
      <c r="N34" s="5"/>
      <c r="O34" s="5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</row>
    <row r="35" spans="1:32" ht="12.75" customHeight="1">
      <c r="A35" s="5"/>
      <c r="B35" s="5"/>
      <c r="C35" s="5"/>
      <c r="D35" s="5"/>
      <c r="E35" s="5">
        <v>2</v>
      </c>
      <c r="F35" s="16">
        <v>3.7</v>
      </c>
      <c r="G35" s="16">
        <v>0.245</v>
      </c>
      <c r="H35" s="14">
        <v>2.6989700043360201</v>
      </c>
      <c r="I35" s="19">
        <v>0.21529999999999999</v>
      </c>
      <c r="J35" s="16">
        <v>3.2</v>
      </c>
      <c r="K35" s="19">
        <v>0.24929999999999999</v>
      </c>
      <c r="L35" s="19">
        <v>3.7781512503836399</v>
      </c>
      <c r="M35" s="19">
        <v>0.19605424182</v>
      </c>
      <c r="N35" s="5"/>
      <c r="O35" s="5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</row>
    <row r="36" spans="1:32" ht="12.75" customHeight="1">
      <c r="A36" s="5"/>
      <c r="B36" s="5"/>
      <c r="C36" s="5"/>
      <c r="D36" s="5"/>
      <c r="E36" s="5">
        <v>3</v>
      </c>
      <c r="F36" s="16">
        <v>3.88</v>
      </c>
      <c r="G36" s="16">
        <v>0.251</v>
      </c>
      <c r="H36" s="14">
        <v>3</v>
      </c>
      <c r="I36" s="19">
        <v>0.22339999999999999</v>
      </c>
      <c r="J36" s="16">
        <v>3.4</v>
      </c>
      <c r="K36" s="19">
        <v>0.25090000000000001</v>
      </c>
      <c r="L36" s="19">
        <v>3.84509804001426</v>
      </c>
      <c r="M36" s="19">
        <v>0.20227479442099999</v>
      </c>
      <c r="N36" s="5"/>
      <c r="O36" s="5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</row>
    <row r="37" spans="1:32" ht="12.75" customHeight="1">
      <c r="A37" s="5"/>
      <c r="B37" s="5"/>
      <c r="C37" s="5"/>
      <c r="D37" s="5"/>
      <c r="E37" s="5">
        <v>4</v>
      </c>
      <c r="F37" s="16">
        <v>4</v>
      </c>
      <c r="G37" s="16">
        <v>0.25700000000000001</v>
      </c>
      <c r="H37" s="14">
        <v>3.6989700043360201</v>
      </c>
      <c r="I37" s="19">
        <v>0.24690000000000001</v>
      </c>
      <c r="J37" s="16">
        <v>3.6</v>
      </c>
      <c r="K37" s="19">
        <v>0.25409999999999999</v>
      </c>
      <c r="L37" s="19">
        <v>3.9030899869919402</v>
      </c>
      <c r="M37" s="19">
        <v>0.208354404922</v>
      </c>
      <c r="N37" s="5"/>
      <c r="O37" s="5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</row>
    <row r="38" spans="1:32" ht="12.75" customHeight="1">
      <c r="A38" s="5"/>
      <c r="B38" s="5"/>
      <c r="C38" s="5"/>
      <c r="D38" s="5"/>
      <c r="E38" s="5">
        <v>5</v>
      </c>
      <c r="F38" s="16">
        <v>4.0999999999999996</v>
      </c>
      <c r="G38" s="16">
        <v>0.26300000000000001</v>
      </c>
      <c r="H38" s="14">
        <v>4</v>
      </c>
      <c r="I38" s="19">
        <v>0.27660000000000001</v>
      </c>
      <c r="J38" s="16">
        <v>3.8</v>
      </c>
      <c r="K38" s="19">
        <v>0.26090000000000002</v>
      </c>
      <c r="L38" s="19">
        <v>3.9542425094393199</v>
      </c>
      <c r="M38" s="19">
        <v>0.214106280102</v>
      </c>
      <c r="N38" s="5"/>
      <c r="O38" s="5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</row>
    <row r="39" spans="1:32" ht="12.75" customHeight="1">
      <c r="A39" s="5"/>
      <c r="B39" s="5"/>
      <c r="C39" s="5"/>
      <c r="D39" s="5"/>
      <c r="E39" s="5">
        <v>6</v>
      </c>
      <c r="F39" s="16">
        <v>4.18</v>
      </c>
      <c r="G39" s="16">
        <v>0.26700000000000002</v>
      </c>
      <c r="H39" s="14">
        <v>4.3010299956639804</v>
      </c>
      <c r="I39" s="19">
        <v>0.31059999999999999</v>
      </c>
      <c r="J39" s="16">
        <v>4</v>
      </c>
      <c r="K39" s="19">
        <v>0.27129999999999999</v>
      </c>
      <c r="L39" s="19">
        <v>4</v>
      </c>
      <c r="M39" s="19">
        <v>0.21944319033000001</v>
      </c>
      <c r="N39" s="5"/>
      <c r="O39" s="5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</row>
    <row r="40" spans="1:32" ht="12.75" customHeight="1">
      <c r="A40" s="5"/>
      <c r="B40" s="5"/>
      <c r="C40" s="5"/>
      <c r="D40" s="5"/>
      <c r="E40" s="5">
        <v>7</v>
      </c>
      <c r="F40" s="16">
        <v>4.24</v>
      </c>
      <c r="G40" s="16">
        <v>0.27100000000000002</v>
      </c>
      <c r="H40" s="14">
        <v>4.4771212547196599</v>
      </c>
      <c r="I40" s="19">
        <v>0.32640000000000002</v>
      </c>
      <c r="J40" s="16">
        <v>4.2</v>
      </c>
      <c r="K40" s="19">
        <v>0.28320000000000001</v>
      </c>
      <c r="L40" s="19">
        <v>4.0413926851582298</v>
      </c>
      <c r="M40" s="19">
        <v>0.22434072311</v>
      </c>
      <c r="N40" s="5"/>
      <c r="O40" s="5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</row>
    <row r="41" spans="1:32" ht="12.75" customHeight="1">
      <c r="A41" s="5"/>
      <c r="B41" s="5"/>
      <c r="C41" s="5"/>
      <c r="D41" s="5"/>
      <c r="E41" s="5">
        <v>8</v>
      </c>
      <c r="F41" s="16">
        <v>4.3</v>
      </c>
      <c r="G41" s="16">
        <v>0.27400000000000002</v>
      </c>
      <c r="H41" s="5"/>
      <c r="I41" s="19"/>
      <c r="J41" s="16">
        <v>4.4000000000000004</v>
      </c>
      <c r="K41" s="19">
        <v>0.29549999999999998</v>
      </c>
      <c r="L41" s="19">
        <v>4.0791812460476198</v>
      </c>
      <c r="M41" s="19">
        <v>0.22881046142</v>
      </c>
      <c r="N41" s="5"/>
      <c r="O41" s="5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</row>
    <row r="42" spans="1:32" ht="12.75" customHeight="1">
      <c r="A42" s="5"/>
      <c r="B42" s="5"/>
      <c r="C42" s="5"/>
      <c r="D42" s="5"/>
      <c r="E42" s="5">
        <v>9</v>
      </c>
      <c r="F42" s="16">
        <v>4.4000000000000004</v>
      </c>
      <c r="G42" s="16">
        <v>0.28000000000000003</v>
      </c>
      <c r="H42" s="5"/>
      <c r="I42" s="19"/>
      <c r="J42" s="16">
        <v>4.5999999999999996</v>
      </c>
      <c r="K42" s="19">
        <v>0.31009999999999999</v>
      </c>
      <c r="L42" s="19">
        <v>4.1139433523068396</v>
      </c>
      <c r="M42" s="19">
        <v>0.23288264869</v>
      </c>
      <c r="N42" s="5"/>
      <c r="O42" s="5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</row>
    <row r="43" spans="1:32" ht="12.75" customHeight="1">
      <c r="A43" s="5"/>
      <c r="B43" s="5"/>
      <c r="C43" s="5"/>
      <c r="D43" s="5"/>
      <c r="E43" s="5">
        <v>10</v>
      </c>
      <c r="F43" s="16">
        <v>4.4800000000000004</v>
      </c>
      <c r="G43" s="16">
        <v>0.28499999999999998</v>
      </c>
      <c r="H43" s="5"/>
      <c r="I43" s="19"/>
      <c r="J43" s="16">
        <v>4.8</v>
      </c>
      <c r="K43" s="19">
        <v>0.32540000000000002</v>
      </c>
      <c r="L43" s="19">
        <v>4.14612803567824</v>
      </c>
      <c r="M43" s="19">
        <v>0.23659574894999999</v>
      </c>
      <c r="N43" s="5"/>
      <c r="O43" s="5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</row>
    <row r="44" spans="1:32" ht="12.75" customHeight="1">
      <c r="A44" s="5"/>
      <c r="B44" s="5"/>
      <c r="C44" s="5"/>
      <c r="D44" s="5"/>
      <c r="E44" s="5">
        <v>11</v>
      </c>
      <c r="F44" s="16">
        <v>4.5999999999999996</v>
      </c>
      <c r="G44" s="16">
        <v>0.29599999999999999</v>
      </c>
      <c r="H44" s="5"/>
      <c r="I44" s="19"/>
      <c r="J44" s="16">
        <v>5</v>
      </c>
      <c r="K44" s="19">
        <v>0.33139999999999997</v>
      </c>
      <c r="L44" s="19">
        <v>4.1760912590556796</v>
      </c>
      <c r="M44" s="19">
        <v>0.23999046173999999</v>
      </c>
      <c r="N44" s="5"/>
      <c r="O44" s="5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</row>
    <row r="45" spans="1:32" ht="13.8">
      <c r="A45" s="5"/>
      <c r="B45" s="5"/>
      <c r="C45" s="5"/>
      <c r="D45" s="5"/>
      <c r="E45" s="5">
        <v>12</v>
      </c>
      <c r="F45" s="16">
        <v>4.7</v>
      </c>
      <c r="G45" s="16">
        <v>0.307</v>
      </c>
      <c r="H45" s="5"/>
      <c r="I45" s="19"/>
      <c r="J45" s="16"/>
      <c r="K45" s="25"/>
      <c r="L45" s="19">
        <v>4.2041199826559197</v>
      </c>
      <c r="M45" s="19">
        <v>0.24310644572000001</v>
      </c>
      <c r="N45" s="5"/>
      <c r="O45" s="5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</row>
    <row r="46" spans="1:32" ht="13.8">
      <c r="A46" s="5"/>
      <c r="B46" s="5"/>
      <c r="C46" s="5"/>
      <c r="D46" s="5"/>
      <c r="E46" s="5">
        <v>13</v>
      </c>
      <c r="F46" s="16">
        <v>4.78</v>
      </c>
      <c r="G46" s="16">
        <v>0.315</v>
      </c>
      <c r="H46" s="5"/>
      <c r="I46" s="19"/>
      <c r="J46" s="16"/>
      <c r="K46" s="25"/>
      <c r="L46" s="19">
        <v>4.2304489213782697</v>
      </c>
      <c r="M46" s="19">
        <v>0.245980635753</v>
      </c>
      <c r="N46" s="5"/>
      <c r="O46" s="5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</row>
    <row r="47" spans="1:32" ht="13.8">
      <c r="A47" s="5"/>
      <c r="B47" s="5"/>
      <c r="C47" s="5"/>
      <c r="D47" s="5"/>
      <c r="E47" s="5">
        <v>14</v>
      </c>
      <c r="F47" s="16">
        <v>4.9000000000000004</v>
      </c>
      <c r="G47" s="16">
        <v>0.32700000000000001</v>
      </c>
      <c r="H47" s="5"/>
      <c r="I47" s="19"/>
      <c r="J47" s="16"/>
      <c r="K47" s="25"/>
      <c r="L47" s="19">
        <v>4.25527250510331</v>
      </c>
      <c r="M47" s="19">
        <v>0.248646479181</v>
      </c>
      <c r="N47" s="5"/>
      <c r="O47" s="5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</row>
    <row r="48" spans="1:32" ht="13.8">
      <c r="A48" s="5"/>
      <c r="B48" s="5"/>
      <c r="C48" s="5"/>
      <c r="D48" s="5"/>
      <c r="E48" s="5">
        <v>15</v>
      </c>
      <c r="F48" s="16">
        <v>5</v>
      </c>
      <c r="G48" s="16">
        <v>0.33300000000000002</v>
      </c>
      <c r="H48" s="5"/>
      <c r="I48" s="19"/>
      <c r="J48" s="16"/>
      <c r="K48" s="25"/>
      <c r="L48" s="19">
        <v>4.2787536009528297</v>
      </c>
      <c r="M48" s="19">
        <v>0.25113369488199999</v>
      </c>
      <c r="N48" s="5"/>
      <c r="O48" s="5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</row>
    <row r="49" spans="1:32" ht="13.8">
      <c r="A49" s="5"/>
      <c r="B49" s="5"/>
      <c r="C49" s="5"/>
      <c r="D49" s="5"/>
      <c r="E49" s="5">
        <v>16</v>
      </c>
      <c r="F49" s="16">
        <v>5.08</v>
      </c>
      <c r="G49" s="16">
        <v>0.33500000000000002</v>
      </c>
      <c r="H49" s="5"/>
      <c r="I49" s="19"/>
      <c r="J49" s="16"/>
      <c r="K49" s="25"/>
      <c r="L49" s="19">
        <v>4.3010299956639804</v>
      </c>
      <c r="M49" s="19">
        <v>0.25346832402399999</v>
      </c>
      <c r="N49" s="5"/>
      <c r="O49" s="5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</row>
    <row r="50" spans="1:32" ht="13.8">
      <c r="A50" s="5"/>
      <c r="B50" s="5"/>
      <c r="C50" s="5"/>
      <c r="D50" s="5"/>
      <c r="E50" s="5">
        <v>17</v>
      </c>
      <c r="F50" s="16">
        <v>5.15</v>
      </c>
      <c r="G50" s="16">
        <v>0.33400000000000002</v>
      </c>
      <c r="H50" s="5"/>
      <c r="I50" s="19"/>
      <c r="J50" s="16"/>
      <c r="K50" s="25"/>
      <c r="L50" s="25"/>
      <c r="M50" s="17"/>
      <c r="N50" s="5"/>
      <c r="O50" s="5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</row>
    <row r="51" spans="1:32" ht="13.8">
      <c r="A51" s="5"/>
      <c r="B51" s="5"/>
      <c r="C51" s="5"/>
      <c r="D51" s="5"/>
      <c r="E51" s="5">
        <v>18</v>
      </c>
      <c r="F51" s="16">
        <v>5.2</v>
      </c>
      <c r="G51" s="16">
        <v>0.33100000000000002</v>
      </c>
      <c r="H51" s="5"/>
      <c r="I51" s="19"/>
      <c r="J51" s="16"/>
      <c r="K51" s="25"/>
      <c r="L51" s="25"/>
      <c r="M51" s="17"/>
      <c r="N51" s="5"/>
      <c r="O51" s="5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</row>
    <row r="52" spans="1:32" ht="13.8">
      <c r="A52" s="5"/>
      <c r="B52" s="5"/>
      <c r="C52" s="5"/>
      <c r="D52" s="5"/>
      <c r="E52" s="5">
        <v>19</v>
      </c>
      <c r="F52" s="16">
        <v>5.26</v>
      </c>
      <c r="G52" s="16">
        <v>0.32600000000000001</v>
      </c>
      <c r="H52" s="5"/>
      <c r="I52" s="19"/>
      <c r="J52" s="16"/>
      <c r="K52" s="25"/>
      <c r="L52" s="25"/>
      <c r="M52" s="17"/>
      <c r="N52" s="5"/>
      <c r="O52" s="5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</row>
    <row r="53" spans="1:32" ht="13.8">
      <c r="A53" s="5"/>
      <c r="B53" s="5"/>
      <c r="C53" s="5"/>
      <c r="D53" s="5"/>
      <c r="E53" s="5">
        <v>20</v>
      </c>
      <c r="F53" s="16">
        <v>5.3</v>
      </c>
      <c r="G53" s="16">
        <v>0.32200000000000001</v>
      </c>
      <c r="H53" s="5"/>
      <c r="I53" s="19"/>
      <c r="J53" s="16"/>
      <c r="K53" s="25"/>
      <c r="L53" s="25"/>
      <c r="M53" s="17"/>
      <c r="N53" s="5"/>
      <c r="O53" s="5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</row>
    <row r="54" spans="1:32" ht="12.75" customHeight="1">
      <c r="A54" s="5">
        <v>8</v>
      </c>
      <c r="B54" s="5">
        <v>6</v>
      </c>
      <c r="C54" s="5">
        <v>3</v>
      </c>
      <c r="D54" s="5">
        <v>2</v>
      </c>
      <c r="E54" s="5">
        <v>1</v>
      </c>
      <c r="F54" s="16">
        <v>3.4</v>
      </c>
      <c r="G54" s="16">
        <v>1.17</v>
      </c>
      <c r="H54" s="14">
        <v>2</v>
      </c>
      <c r="I54" s="19">
        <v>1.036</v>
      </c>
      <c r="J54" s="16">
        <v>3</v>
      </c>
      <c r="K54" s="19">
        <v>1.173</v>
      </c>
      <c r="L54" s="19">
        <v>3.6989700043360201</v>
      </c>
      <c r="M54" s="19">
        <v>0.93197106763000004</v>
      </c>
      <c r="N54" s="5"/>
      <c r="O54" s="5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</row>
    <row r="55" spans="1:32" ht="12.75" customHeight="1">
      <c r="A55" s="5"/>
      <c r="B55" s="5"/>
      <c r="C55" s="5"/>
      <c r="D55" s="5"/>
      <c r="E55" s="5">
        <v>2</v>
      </c>
      <c r="F55" s="16">
        <v>3.7</v>
      </c>
      <c r="G55" s="16">
        <v>1.19</v>
      </c>
      <c r="H55" s="14">
        <v>2.6989700043360201</v>
      </c>
      <c r="I55" s="19">
        <v>1.032</v>
      </c>
      <c r="J55" s="16">
        <v>3.2</v>
      </c>
      <c r="K55" s="19">
        <v>1.1930000000000001</v>
      </c>
      <c r="L55" s="19">
        <v>3.7781512503836399</v>
      </c>
      <c r="M55" s="19">
        <v>0.95479652762</v>
      </c>
      <c r="N55" s="5"/>
      <c r="O55" s="5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</row>
    <row r="56" spans="1:32" ht="12.75" customHeight="1">
      <c r="A56" s="5"/>
      <c r="B56" s="5"/>
      <c r="C56" s="5"/>
      <c r="D56" s="5"/>
      <c r="E56" s="5">
        <v>3</v>
      </c>
      <c r="F56" s="16">
        <v>3.88</v>
      </c>
      <c r="G56" s="16">
        <v>1.21</v>
      </c>
      <c r="H56" s="14">
        <v>3</v>
      </c>
      <c r="I56" s="19">
        <v>1.0720000000000001</v>
      </c>
      <c r="J56" s="16">
        <v>3.4</v>
      </c>
      <c r="K56" s="19">
        <v>1.2030000000000001</v>
      </c>
      <c r="L56" s="19">
        <v>3.84509804001426</v>
      </c>
      <c r="M56" s="19">
        <v>0.97814648912799995</v>
      </c>
      <c r="N56" s="5"/>
      <c r="O56" s="5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</row>
    <row r="57" spans="1:32" ht="12.75" customHeight="1">
      <c r="A57" s="5"/>
      <c r="B57" s="5"/>
      <c r="C57" s="5"/>
      <c r="D57" s="5"/>
      <c r="E57" s="5">
        <v>4</v>
      </c>
      <c r="F57" s="16">
        <v>4</v>
      </c>
      <c r="G57" s="16">
        <v>1.23</v>
      </c>
      <c r="H57" s="14">
        <v>3.6989700043360201</v>
      </c>
      <c r="I57" s="19">
        <v>1.21</v>
      </c>
      <c r="J57" s="16">
        <v>3.6</v>
      </c>
      <c r="K57" s="19">
        <v>1.218</v>
      </c>
      <c r="L57" s="19">
        <v>3.9030899869919402</v>
      </c>
      <c r="M57" s="19">
        <v>1.0006728757400001</v>
      </c>
      <c r="N57" s="5"/>
      <c r="O57" s="5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</row>
    <row r="58" spans="1:32" ht="12.75" customHeight="1">
      <c r="A58" s="5"/>
      <c r="B58" s="5"/>
      <c r="C58" s="5"/>
      <c r="D58" s="5"/>
      <c r="E58" s="5">
        <v>5</v>
      </c>
      <c r="F58" s="16">
        <v>4.0999999999999996</v>
      </c>
      <c r="G58" s="16">
        <v>1.25</v>
      </c>
      <c r="H58" s="14">
        <v>4</v>
      </c>
      <c r="I58" s="19">
        <v>1.33</v>
      </c>
      <c r="J58" s="16">
        <v>3.8</v>
      </c>
      <c r="K58" s="19">
        <v>1.248</v>
      </c>
      <c r="L58" s="19">
        <v>3.9542425094393199</v>
      </c>
      <c r="M58" s="19">
        <v>1.02163988653</v>
      </c>
      <c r="N58" s="5"/>
      <c r="O58" s="5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</row>
    <row r="59" spans="1:32" ht="12.75" customHeight="1">
      <c r="A59" s="5"/>
      <c r="B59" s="5"/>
      <c r="C59" s="5"/>
      <c r="D59" s="5"/>
      <c r="E59" s="5">
        <v>6</v>
      </c>
      <c r="F59" s="16">
        <v>4.18</v>
      </c>
      <c r="G59" s="16">
        <v>1.26</v>
      </c>
      <c r="H59" s="14">
        <v>4.3010299956639804</v>
      </c>
      <c r="I59" s="19">
        <v>1.4510000000000001</v>
      </c>
      <c r="J59" s="16">
        <v>4</v>
      </c>
      <c r="K59" s="19">
        <v>1.2909999999999999</v>
      </c>
      <c r="L59" s="19">
        <v>4</v>
      </c>
      <c r="M59" s="19">
        <v>1.04073113017</v>
      </c>
      <c r="N59" s="5"/>
      <c r="O59" s="5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</row>
    <row r="60" spans="1:32" ht="12.75" customHeight="1">
      <c r="A60" s="5"/>
      <c r="B60" s="5"/>
      <c r="C60" s="5"/>
      <c r="D60" s="5"/>
      <c r="E60" s="5">
        <v>7</v>
      </c>
      <c r="F60" s="16">
        <v>4.24</v>
      </c>
      <c r="G60" s="16">
        <v>1.27</v>
      </c>
      <c r="H60" s="14">
        <v>4.4771212547196599</v>
      </c>
      <c r="I60" s="19">
        <v>1.4990000000000001</v>
      </c>
      <c r="J60" s="16">
        <v>4.2</v>
      </c>
      <c r="K60" s="19">
        <v>1.335</v>
      </c>
      <c r="L60" s="19">
        <v>4.0413926851582298</v>
      </c>
      <c r="M60" s="19">
        <v>1.0578907552000001</v>
      </c>
      <c r="N60" s="5"/>
      <c r="O60" s="5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</row>
    <row r="61" spans="1:32" ht="12.75" customHeight="1">
      <c r="A61" s="5"/>
      <c r="B61" s="5"/>
      <c r="C61" s="5"/>
      <c r="D61" s="5"/>
      <c r="E61" s="5">
        <v>8</v>
      </c>
      <c r="F61" s="16">
        <v>4.3</v>
      </c>
      <c r="G61" s="16">
        <v>1.28</v>
      </c>
      <c r="H61" s="5"/>
      <c r="I61" s="19"/>
      <c r="J61" s="16">
        <v>4.4000000000000004</v>
      </c>
      <c r="K61" s="19">
        <v>1.373</v>
      </c>
      <c r="L61" s="19">
        <v>4.0791812460476198</v>
      </c>
      <c r="M61" s="19">
        <v>1.07321017406</v>
      </c>
      <c r="N61" s="5"/>
      <c r="O61" s="5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</row>
    <row r="62" spans="1:32" ht="12.75" customHeight="1">
      <c r="A62" s="5"/>
      <c r="B62" s="5"/>
      <c r="C62" s="5"/>
      <c r="D62" s="5"/>
      <c r="E62" s="5">
        <v>9</v>
      </c>
      <c r="F62" s="16">
        <v>4.4000000000000004</v>
      </c>
      <c r="G62" s="16">
        <v>1.3</v>
      </c>
      <c r="H62" s="5"/>
      <c r="I62" s="19"/>
      <c r="J62" s="16">
        <v>4.5999999999999996</v>
      </c>
      <c r="K62" s="19">
        <v>1.419</v>
      </c>
      <c r="L62" s="19">
        <v>4.1139433523068396</v>
      </c>
      <c r="M62" s="19">
        <v>1.0868546540099999</v>
      </c>
      <c r="N62" s="5"/>
      <c r="O62" s="5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</row>
    <row r="63" spans="1:32" ht="12.75" customHeight="1">
      <c r="A63" s="5"/>
      <c r="B63" s="5"/>
      <c r="C63" s="5"/>
      <c r="D63" s="5"/>
      <c r="E63" s="5">
        <v>10</v>
      </c>
      <c r="F63" s="16">
        <v>4.4800000000000004</v>
      </c>
      <c r="G63" s="16">
        <v>1.32</v>
      </c>
      <c r="H63" s="5"/>
      <c r="I63" s="19"/>
      <c r="J63" s="16">
        <v>4.8</v>
      </c>
      <c r="K63" s="19">
        <v>1.468</v>
      </c>
      <c r="L63" s="19">
        <v>4.14612803567824</v>
      </c>
      <c r="M63" s="19">
        <v>1.0990187569900001</v>
      </c>
      <c r="N63" s="5"/>
      <c r="O63" s="5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</row>
    <row r="64" spans="1:32" ht="12.75" customHeight="1">
      <c r="A64" s="5"/>
      <c r="B64" s="5"/>
      <c r="C64" s="5"/>
      <c r="D64" s="5"/>
      <c r="E64" s="5">
        <v>11</v>
      </c>
      <c r="F64" s="16">
        <v>4.5999999999999996</v>
      </c>
      <c r="G64" s="16">
        <v>1.35</v>
      </c>
      <c r="H64" s="5"/>
      <c r="I64" s="19"/>
      <c r="J64" s="16">
        <v>5</v>
      </c>
      <c r="K64" s="19">
        <v>1.482</v>
      </c>
      <c r="L64" s="19">
        <v>4.1760912590556796</v>
      </c>
      <c r="M64" s="19">
        <v>1.10990072641</v>
      </c>
      <c r="N64" s="5"/>
      <c r="O64" s="5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</row>
    <row r="65" spans="1:32" ht="13.8">
      <c r="A65" s="5"/>
      <c r="B65" s="5"/>
      <c r="C65" s="5"/>
      <c r="D65" s="5"/>
      <c r="E65" s="5">
        <v>12</v>
      </c>
      <c r="F65" s="16">
        <v>4.7</v>
      </c>
      <c r="G65" s="16">
        <v>1.39</v>
      </c>
      <c r="H65" s="5"/>
      <c r="I65" s="19"/>
      <c r="J65" s="16"/>
      <c r="K65" s="25"/>
      <c r="L65" s="19">
        <v>4.2041199826559197</v>
      </c>
      <c r="M65" s="19">
        <v>1.1196886528000001</v>
      </c>
      <c r="N65" s="5"/>
      <c r="O65" s="5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</row>
    <row r="66" spans="1:32" ht="13.8">
      <c r="A66" s="5"/>
      <c r="B66" s="5"/>
      <c r="C66" s="5"/>
      <c r="D66" s="5"/>
      <c r="E66" s="5">
        <v>13</v>
      </c>
      <c r="F66" s="16">
        <v>4.78</v>
      </c>
      <c r="G66" s="16">
        <v>1.42</v>
      </c>
      <c r="H66" s="5"/>
      <c r="I66" s="19"/>
      <c r="J66" s="16"/>
      <c r="K66" s="25"/>
      <c r="L66" s="19">
        <v>4.2304489213782697</v>
      </c>
      <c r="M66" s="19">
        <v>1.1285537110899999</v>
      </c>
      <c r="N66" s="5"/>
      <c r="O66" s="5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</row>
    <row r="67" spans="1:32" ht="13.8">
      <c r="A67" s="5"/>
      <c r="B67" s="5"/>
      <c r="C67" s="5"/>
      <c r="D67" s="5"/>
      <c r="E67" s="5">
        <v>14</v>
      </c>
      <c r="F67" s="16">
        <v>4.9000000000000004</v>
      </c>
      <c r="G67" s="16">
        <v>1.46</v>
      </c>
      <c r="H67" s="5"/>
      <c r="I67" s="19"/>
      <c r="J67" s="16"/>
      <c r="K67" s="25"/>
      <c r="L67" s="19">
        <v>4.25527250510331</v>
      </c>
      <c r="M67" s="19">
        <v>1.1366475280099999</v>
      </c>
      <c r="N67" s="5"/>
      <c r="O67" s="5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</row>
    <row r="68" spans="1:32" ht="13.8">
      <c r="A68" s="5"/>
      <c r="B68" s="5"/>
      <c r="C68" s="5"/>
      <c r="D68" s="5"/>
      <c r="E68" s="5">
        <v>15</v>
      </c>
      <c r="F68" s="16">
        <v>5</v>
      </c>
      <c r="G68" s="16">
        <v>1.48</v>
      </c>
      <c r="H68" s="5"/>
      <c r="I68" s="19"/>
      <c r="J68" s="16"/>
      <c r="K68" s="25"/>
      <c r="L68" s="19">
        <v>4.2787536009528297</v>
      </c>
      <c r="M68" s="19">
        <v>1.1441018897199999</v>
      </c>
      <c r="N68" s="5"/>
      <c r="O68" s="5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</row>
    <row r="69" spans="1:32" ht="13.8">
      <c r="A69" s="5"/>
      <c r="B69" s="5"/>
      <c r="C69" s="5"/>
      <c r="D69" s="5"/>
      <c r="E69" s="5">
        <v>16</v>
      </c>
      <c r="F69" s="16">
        <v>5.08</v>
      </c>
      <c r="G69" s="16">
        <v>1.49</v>
      </c>
      <c r="H69" s="5"/>
      <c r="I69" s="19"/>
      <c r="J69" s="16"/>
      <c r="K69" s="25"/>
      <c r="L69" s="19">
        <v>4.3010299956639804</v>
      </c>
      <c r="M69" s="19">
        <v>1.15102971614</v>
      </c>
      <c r="N69" s="5"/>
      <c r="O69" s="5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</row>
    <row r="70" spans="1:32" ht="13.8">
      <c r="A70" s="5"/>
      <c r="B70" s="5"/>
      <c r="C70" s="5"/>
      <c r="D70" s="5"/>
      <c r="E70" s="5">
        <v>17</v>
      </c>
      <c r="F70" s="16">
        <v>5.15</v>
      </c>
      <c r="G70" s="16">
        <v>1.48</v>
      </c>
      <c r="H70" s="5"/>
      <c r="I70" s="19"/>
      <c r="J70" s="16"/>
      <c r="K70" s="25"/>
      <c r="L70" s="25"/>
      <c r="M70" s="17"/>
      <c r="N70" s="5"/>
      <c r="O70" s="5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</row>
    <row r="71" spans="1:32" ht="13.8">
      <c r="A71" s="5"/>
      <c r="B71" s="5"/>
      <c r="C71" s="5"/>
      <c r="D71" s="5"/>
      <c r="E71" s="5">
        <v>18</v>
      </c>
      <c r="F71" s="16">
        <v>5.2</v>
      </c>
      <c r="G71" s="16">
        <v>1.46</v>
      </c>
      <c r="H71" s="5"/>
      <c r="I71" s="19"/>
      <c r="J71" s="16"/>
      <c r="K71" s="25"/>
      <c r="L71" s="25"/>
      <c r="M71" s="17"/>
      <c r="N71" s="5"/>
      <c r="O71" s="5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</row>
    <row r="72" spans="1:32" ht="13.8">
      <c r="A72" s="5"/>
      <c r="B72" s="5"/>
      <c r="C72" s="5"/>
      <c r="D72" s="5"/>
      <c r="E72" s="5">
        <v>19</v>
      </c>
      <c r="F72" s="16">
        <v>5.26</v>
      </c>
      <c r="G72" s="16">
        <v>1.44</v>
      </c>
      <c r="H72" s="5"/>
      <c r="I72" s="19"/>
      <c r="J72" s="16"/>
      <c r="K72" s="25"/>
      <c r="L72" s="25"/>
      <c r="M72" s="17"/>
      <c r="N72" s="5"/>
      <c r="O72" s="5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</row>
    <row r="73" spans="1:32" ht="13.8">
      <c r="A73" s="5"/>
      <c r="B73" s="5"/>
      <c r="C73" s="5"/>
      <c r="D73" s="5"/>
      <c r="E73" s="5">
        <v>20</v>
      </c>
      <c r="F73" s="16">
        <v>5.3</v>
      </c>
      <c r="G73" s="16">
        <v>1.42</v>
      </c>
      <c r="H73" s="5"/>
      <c r="I73" s="19"/>
      <c r="J73" s="16"/>
      <c r="K73" s="25"/>
      <c r="L73" s="25"/>
      <c r="M73" s="17"/>
      <c r="N73" s="5"/>
      <c r="O73" s="5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</row>
    <row r="74" spans="1:32" ht="12.75" customHeight="1">
      <c r="A74" s="5">
        <v>8</v>
      </c>
      <c r="B74" s="5">
        <v>6</v>
      </c>
      <c r="C74" s="5">
        <v>4</v>
      </c>
      <c r="D74" s="5">
        <v>1</v>
      </c>
      <c r="E74" s="5">
        <v>1</v>
      </c>
      <c r="F74" s="16">
        <v>3.4</v>
      </c>
      <c r="G74" s="16">
        <v>0.22600000000000001</v>
      </c>
      <c r="H74" s="14">
        <v>2</v>
      </c>
      <c r="I74" s="19">
        <v>0.19589999999999999</v>
      </c>
      <c r="J74" s="16">
        <v>3</v>
      </c>
      <c r="K74" s="19">
        <v>0.24703333333333299</v>
      </c>
      <c r="L74" s="19">
        <v>3.6989700043360201</v>
      </c>
      <c r="M74" s="19">
        <v>0.18545807849000001</v>
      </c>
      <c r="N74" s="5"/>
      <c r="O74" s="5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</row>
    <row r="75" spans="1:32" ht="12.75" customHeight="1">
      <c r="A75" s="5"/>
      <c r="B75" s="5"/>
      <c r="C75" s="5"/>
      <c r="D75" s="5"/>
      <c r="E75" s="5">
        <v>2</v>
      </c>
      <c r="F75" s="16">
        <v>3.7</v>
      </c>
      <c r="G75" s="16">
        <v>0.22700000000000001</v>
      </c>
      <c r="H75" s="14">
        <v>2.6989700043360201</v>
      </c>
      <c r="I75" s="19">
        <v>0.20880000000000001</v>
      </c>
      <c r="J75" s="16">
        <v>3.2</v>
      </c>
      <c r="K75" s="19">
        <v>0.2432</v>
      </c>
      <c r="L75" s="19">
        <v>3.7781512503836399</v>
      </c>
      <c r="M75" s="19">
        <v>0.19222478992</v>
      </c>
      <c r="N75" s="5"/>
      <c r="O75" s="5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</row>
    <row r="76" spans="1:32" ht="12.75" customHeight="1">
      <c r="A76" s="5"/>
      <c r="B76" s="5"/>
      <c r="C76" s="5"/>
      <c r="D76" s="5"/>
      <c r="E76" s="5">
        <v>3</v>
      </c>
      <c r="F76" s="16">
        <v>3.88</v>
      </c>
      <c r="G76" s="16">
        <v>0.23400000000000001</v>
      </c>
      <c r="H76" s="14">
        <v>3</v>
      </c>
      <c r="I76" s="19">
        <v>0.21540000000000001</v>
      </c>
      <c r="J76" s="16">
        <v>3.4</v>
      </c>
      <c r="K76" s="19">
        <v>0.237955555555556</v>
      </c>
      <c r="L76" s="19">
        <v>3.84509804001426</v>
      </c>
      <c r="M76" s="19">
        <v>0.199550205382</v>
      </c>
      <c r="N76" s="5"/>
      <c r="O76" s="5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</row>
    <row r="77" spans="1:32" ht="12.75" customHeight="1">
      <c r="A77" s="5"/>
      <c r="B77" s="5"/>
      <c r="C77" s="5"/>
      <c r="D77" s="5"/>
      <c r="E77" s="5">
        <v>4</v>
      </c>
      <c r="F77" s="16">
        <v>4</v>
      </c>
      <c r="G77" s="16">
        <v>0.24299999999999999</v>
      </c>
      <c r="H77" s="14">
        <v>3.6989700043360201</v>
      </c>
      <c r="I77" s="19">
        <v>0.23469999999999999</v>
      </c>
      <c r="J77" s="16">
        <v>3.6</v>
      </c>
      <c r="K77" s="19">
        <v>0.234633333333333</v>
      </c>
      <c r="L77" s="19">
        <v>3.9030899869919402</v>
      </c>
      <c r="M77" s="19">
        <v>0.20676340313399999</v>
      </c>
      <c r="N77" s="5"/>
      <c r="O77" s="5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</row>
    <row r="78" spans="1:32" ht="12.75" customHeight="1">
      <c r="A78" s="5"/>
      <c r="B78" s="5"/>
      <c r="C78" s="5"/>
      <c r="D78" s="5"/>
      <c r="E78" s="5">
        <v>5</v>
      </c>
      <c r="F78" s="16">
        <v>4.0999999999999996</v>
      </c>
      <c r="G78" s="16">
        <v>0.252</v>
      </c>
      <c r="H78" s="14">
        <v>4</v>
      </c>
      <c r="I78" s="19">
        <v>0.26929999999999998</v>
      </c>
      <c r="J78" s="16">
        <v>3.8</v>
      </c>
      <c r="K78" s="19">
        <v>0.239755555555556</v>
      </c>
      <c r="L78" s="19">
        <v>3.9542425094393199</v>
      </c>
      <c r="M78" s="19">
        <v>0.21354658708099999</v>
      </c>
      <c r="N78" s="5"/>
      <c r="O78" s="5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</row>
    <row r="79" spans="1:32" ht="12.75" customHeight="1">
      <c r="A79" s="5"/>
      <c r="B79" s="5"/>
      <c r="C79" s="5"/>
      <c r="D79" s="5"/>
      <c r="E79" s="5">
        <v>6</v>
      </c>
      <c r="F79" s="16">
        <v>4.18</v>
      </c>
      <c r="G79" s="16">
        <v>0.25800000000000001</v>
      </c>
      <c r="H79" s="14">
        <v>4.3010299956639804</v>
      </c>
      <c r="I79" s="19">
        <v>0.30940000000000001</v>
      </c>
      <c r="J79" s="16">
        <v>4</v>
      </c>
      <c r="K79" s="19">
        <v>0.254355555555556</v>
      </c>
      <c r="L79" s="19">
        <v>4</v>
      </c>
      <c r="M79" s="19">
        <v>0.21977592991</v>
      </c>
      <c r="N79" s="5"/>
      <c r="O79" s="5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</row>
    <row r="80" spans="1:32" ht="12.75" customHeight="1">
      <c r="A80" s="5"/>
      <c r="B80" s="5"/>
      <c r="C80" s="5"/>
      <c r="D80" s="5"/>
      <c r="E80" s="5">
        <v>7</v>
      </c>
      <c r="F80" s="16">
        <v>4.24</v>
      </c>
      <c r="G80" s="16">
        <v>0.26400000000000001</v>
      </c>
      <c r="H80" s="14">
        <v>4.4771212547196599</v>
      </c>
      <c r="I80" s="19">
        <v>0.3256</v>
      </c>
      <c r="J80" s="16">
        <v>4.2</v>
      </c>
      <c r="K80" s="19">
        <v>0.27218888888888898</v>
      </c>
      <c r="L80" s="19">
        <v>4.0413926851582298</v>
      </c>
      <c r="M80" s="19">
        <v>0.22542796992</v>
      </c>
      <c r="N80" s="5"/>
      <c r="O80" s="5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</row>
    <row r="81" spans="1:32" ht="12.75" customHeight="1">
      <c r="A81" s="5"/>
      <c r="B81" s="5"/>
      <c r="C81" s="5"/>
      <c r="D81" s="5"/>
      <c r="E81" s="5">
        <v>8</v>
      </c>
      <c r="F81" s="16">
        <v>4.3</v>
      </c>
      <c r="G81" s="16">
        <v>0.26800000000000002</v>
      </c>
      <c r="H81" s="5"/>
      <c r="I81" s="19"/>
      <c r="J81" s="16">
        <v>4.4000000000000004</v>
      </c>
      <c r="K81" s="19">
        <v>0.28723333333333301</v>
      </c>
      <c r="L81" s="19">
        <v>4.0791812460476198</v>
      </c>
      <c r="M81" s="19">
        <v>0.23052795932</v>
      </c>
      <c r="N81" s="5"/>
      <c r="O81" s="5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</row>
    <row r="82" spans="1:32" ht="12.75" customHeight="1">
      <c r="A82" s="5"/>
      <c r="B82" s="5"/>
      <c r="C82" s="5"/>
      <c r="D82" s="5"/>
      <c r="E82" s="5">
        <v>9</v>
      </c>
      <c r="F82" s="16">
        <v>4.4000000000000004</v>
      </c>
      <c r="G82" s="16">
        <v>0.27500000000000002</v>
      </c>
      <c r="H82" s="5"/>
      <c r="I82" s="19"/>
      <c r="J82" s="16">
        <v>4.5999999999999996</v>
      </c>
      <c r="K82" s="19">
        <v>0.29699999999999999</v>
      </c>
      <c r="L82" s="19">
        <v>4.1139433523068396</v>
      </c>
      <c r="M82" s="19">
        <v>0.23512224622</v>
      </c>
      <c r="N82" s="5"/>
      <c r="O82" s="5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</row>
    <row r="83" spans="1:32" ht="12.75" customHeight="1">
      <c r="A83" s="5"/>
      <c r="B83" s="5"/>
      <c r="C83" s="5"/>
      <c r="D83" s="5"/>
      <c r="E83" s="5">
        <v>10</v>
      </c>
      <c r="F83" s="16">
        <v>4.4800000000000004</v>
      </c>
      <c r="G83" s="16">
        <v>0.28000000000000003</v>
      </c>
      <c r="H83" s="5"/>
      <c r="I83" s="19"/>
      <c r="J83" s="16">
        <v>4.8</v>
      </c>
      <c r="K83" s="19">
        <v>0.30021111111111098</v>
      </c>
      <c r="L83" s="19">
        <v>4.14612803567824</v>
      </c>
      <c r="M83" s="19">
        <v>0.23926390187999999</v>
      </c>
      <c r="N83" s="5"/>
      <c r="O83" s="5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</row>
    <row r="84" spans="1:32" ht="12.75" customHeight="1">
      <c r="A84" s="5"/>
      <c r="B84" s="5"/>
      <c r="C84" s="5"/>
      <c r="D84" s="5"/>
      <c r="E84" s="5">
        <v>11</v>
      </c>
      <c r="F84" s="16">
        <v>4.5999999999999996</v>
      </c>
      <c r="G84" s="16">
        <v>0.28599999999999998</v>
      </c>
      <c r="H84" s="5"/>
      <c r="I84" s="19"/>
      <c r="J84" s="16">
        <v>5</v>
      </c>
      <c r="K84" s="19">
        <v>0.29548888888888902</v>
      </c>
      <c r="L84" s="19">
        <v>4.1760912590556796</v>
      </c>
      <c r="M84" s="19">
        <v>0.24300553311</v>
      </c>
      <c r="N84" s="5"/>
      <c r="O84" s="5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</row>
    <row r="85" spans="1:32" ht="13.8">
      <c r="A85" s="5"/>
      <c r="B85" s="5"/>
      <c r="C85" s="5"/>
      <c r="D85" s="5"/>
      <c r="E85" s="5">
        <v>12</v>
      </c>
      <c r="F85" s="16">
        <v>4.7</v>
      </c>
      <c r="G85" s="16">
        <v>0.28899999999999998</v>
      </c>
      <c r="H85" s="5"/>
      <c r="I85" s="19"/>
      <c r="J85" s="16"/>
      <c r="K85" s="25"/>
      <c r="L85" s="19">
        <v>4.2041199826559197</v>
      </c>
      <c r="M85" s="19">
        <v>0.24639595104000001</v>
      </c>
      <c r="N85" s="5"/>
      <c r="O85" s="5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</row>
    <row r="86" spans="1:32" ht="13.8">
      <c r="A86" s="5"/>
      <c r="B86" s="5"/>
      <c r="C86" s="5"/>
      <c r="D86" s="5"/>
      <c r="E86" s="5">
        <v>13</v>
      </c>
      <c r="F86" s="16">
        <v>4.78</v>
      </c>
      <c r="G86" s="16">
        <v>0.28999999999999998</v>
      </c>
      <c r="H86" s="5"/>
      <c r="I86" s="19"/>
      <c r="J86" s="16"/>
      <c r="K86" s="25"/>
      <c r="L86" s="19">
        <v>4.2304489213782697</v>
      </c>
      <c r="M86" s="19">
        <v>0.24947887890100001</v>
      </c>
      <c r="N86" s="5"/>
      <c r="O86" s="5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</row>
    <row r="87" spans="1:32" ht="13.8">
      <c r="A87" s="5"/>
      <c r="B87" s="5"/>
      <c r="C87" s="5"/>
      <c r="D87" s="5"/>
      <c r="E87" s="5">
        <v>14</v>
      </c>
      <c r="F87" s="16">
        <v>4.9000000000000004</v>
      </c>
      <c r="G87" s="16">
        <v>0.28899999999999998</v>
      </c>
      <c r="H87" s="5"/>
      <c r="I87" s="19"/>
      <c r="J87" s="16"/>
      <c r="K87" s="25"/>
      <c r="L87" s="19">
        <v>4.25527250510331</v>
      </c>
      <c r="M87" s="19">
        <v>0.25229270848099999</v>
      </c>
      <c r="N87" s="5"/>
      <c r="O87" s="5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</row>
    <row r="88" spans="1:32" ht="13.8">
      <c r="A88" s="5"/>
      <c r="B88" s="5"/>
      <c r="C88" s="5"/>
      <c r="D88" s="5"/>
      <c r="E88" s="5">
        <v>15</v>
      </c>
      <c r="F88" s="16">
        <v>5</v>
      </c>
      <c r="G88" s="16">
        <v>0.28599999999999998</v>
      </c>
      <c r="H88" s="5"/>
      <c r="I88" s="19"/>
      <c r="J88" s="16"/>
      <c r="K88" s="25"/>
      <c r="L88" s="19">
        <v>4.2787536009528297</v>
      </c>
      <c r="M88" s="19">
        <v>0.25487076741800002</v>
      </c>
      <c r="N88" s="5"/>
      <c r="O88" s="5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</row>
    <row r="89" spans="1:32" ht="13.8">
      <c r="A89" s="5"/>
      <c r="B89" s="5"/>
      <c r="C89" s="5"/>
      <c r="D89" s="5"/>
      <c r="E89" s="5">
        <v>16</v>
      </c>
      <c r="F89" s="16">
        <v>5.08</v>
      </c>
      <c r="G89" s="16">
        <v>0.28199999999999997</v>
      </c>
      <c r="H89" s="5"/>
      <c r="I89" s="19"/>
      <c r="J89" s="16"/>
      <c r="K89" s="25"/>
      <c r="L89" s="19">
        <v>4.3010299956639804</v>
      </c>
      <c r="M89" s="19">
        <v>0.25724180783200001</v>
      </c>
      <c r="N89" s="5"/>
      <c r="O89" s="5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</row>
    <row r="90" spans="1:32" ht="13.8">
      <c r="A90" s="5"/>
      <c r="B90" s="5"/>
      <c r="C90" s="5"/>
      <c r="D90" s="5"/>
      <c r="E90" s="5">
        <v>17</v>
      </c>
      <c r="F90" s="16">
        <v>5.15</v>
      </c>
      <c r="G90" s="16">
        <v>0.27800000000000002</v>
      </c>
      <c r="H90" s="5"/>
      <c r="I90" s="19"/>
      <c r="J90" s="16"/>
      <c r="K90" s="25"/>
      <c r="L90" s="25"/>
      <c r="M90" s="17"/>
      <c r="N90" s="5"/>
      <c r="O90" s="5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</row>
    <row r="91" spans="1:32" ht="13.8">
      <c r="A91" s="5"/>
      <c r="B91" s="5"/>
      <c r="C91" s="5"/>
      <c r="D91" s="5"/>
      <c r="E91" s="5">
        <v>18</v>
      </c>
      <c r="F91" s="16">
        <v>5.2</v>
      </c>
      <c r="G91" s="16">
        <v>0.27300000000000002</v>
      </c>
      <c r="H91" s="5"/>
      <c r="I91" s="19"/>
      <c r="J91" s="16"/>
      <c r="K91" s="25"/>
      <c r="L91" s="25"/>
      <c r="M91" s="17"/>
      <c r="N91" s="5"/>
      <c r="O91" s="5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</row>
    <row r="92" spans="1:32" ht="13.8">
      <c r="A92" s="5"/>
      <c r="B92" s="5"/>
      <c r="C92" s="5"/>
      <c r="D92" s="5"/>
      <c r="E92" s="5">
        <v>19</v>
      </c>
      <c r="F92" s="16">
        <v>5.26</v>
      </c>
      <c r="G92" s="16">
        <v>0.26800000000000002</v>
      </c>
      <c r="H92" s="5"/>
      <c r="I92" s="19"/>
      <c r="J92" s="16"/>
      <c r="K92" s="25"/>
      <c r="L92" s="25"/>
      <c r="M92" s="17"/>
      <c r="N92" s="5"/>
      <c r="O92" s="5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</row>
    <row r="93" spans="1:32" ht="13.8">
      <c r="A93" s="5"/>
      <c r="B93" s="5"/>
      <c r="C93" s="5"/>
      <c r="D93" s="5"/>
      <c r="E93" s="5">
        <v>20</v>
      </c>
      <c r="F93" s="16">
        <v>5.3</v>
      </c>
      <c r="G93" s="16">
        <v>0.26200000000000001</v>
      </c>
      <c r="H93" s="5"/>
      <c r="I93" s="19"/>
      <c r="J93" s="16"/>
      <c r="K93" s="25"/>
      <c r="L93" s="25"/>
      <c r="M93" s="17"/>
      <c r="N93" s="5"/>
      <c r="O93" s="5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</row>
    <row r="94" spans="1:32" ht="12.75" customHeight="1">
      <c r="A94" s="5">
        <v>8</v>
      </c>
      <c r="B94" s="5">
        <v>6</v>
      </c>
      <c r="C94" s="5">
        <v>4</v>
      </c>
      <c r="D94" s="5">
        <v>2</v>
      </c>
      <c r="E94" s="5">
        <v>1</v>
      </c>
      <c r="F94" s="16">
        <v>3.4</v>
      </c>
      <c r="G94" s="16">
        <f t="shared" ref="G94:G113" si="0">G74*3</f>
        <v>0.67800000000000005</v>
      </c>
      <c r="H94" s="14">
        <v>2</v>
      </c>
      <c r="I94" s="19">
        <v>0.59030000000000005</v>
      </c>
      <c r="J94" s="16">
        <v>3</v>
      </c>
      <c r="K94" s="19">
        <v>0.74109999999999998</v>
      </c>
      <c r="L94" s="19">
        <v>3.6989700043360201</v>
      </c>
      <c r="M94" s="19">
        <v>0.55637415847000005</v>
      </c>
      <c r="N94" s="5"/>
      <c r="O94" s="5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</row>
    <row r="95" spans="1:32" ht="12.75" customHeight="1">
      <c r="A95" s="5"/>
      <c r="B95" s="5"/>
      <c r="C95" s="5"/>
      <c r="D95" s="5"/>
      <c r="E95" s="5">
        <v>2</v>
      </c>
      <c r="F95" s="16">
        <v>3.7</v>
      </c>
      <c r="G95" s="16">
        <f t="shared" si="0"/>
        <v>0.68100000000000005</v>
      </c>
      <c r="H95" s="14">
        <v>2.6989700043360201</v>
      </c>
      <c r="I95" s="19">
        <v>0.62849999999999995</v>
      </c>
      <c r="J95" s="16">
        <v>3.2</v>
      </c>
      <c r="K95" s="19">
        <v>0.72960000000000003</v>
      </c>
      <c r="L95" s="19">
        <v>3.7781512503836399</v>
      </c>
      <c r="M95" s="19">
        <v>0.57667444350999997</v>
      </c>
      <c r="N95" s="5"/>
      <c r="O95" s="5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</row>
    <row r="96" spans="1:32" ht="12.75" customHeight="1">
      <c r="A96" s="5"/>
      <c r="B96" s="5"/>
      <c r="C96" s="5"/>
      <c r="D96" s="5"/>
      <c r="E96" s="5">
        <v>3</v>
      </c>
      <c r="F96" s="16">
        <v>3.88</v>
      </c>
      <c r="G96" s="16">
        <f t="shared" si="0"/>
        <v>0.70200000000000007</v>
      </c>
      <c r="H96" s="14">
        <v>3</v>
      </c>
      <c r="I96" s="19">
        <v>0.64829999999999999</v>
      </c>
      <c r="J96" s="16">
        <v>3.4</v>
      </c>
      <c r="K96" s="19">
        <v>0.71386666666666698</v>
      </c>
      <c r="L96" s="19">
        <v>3.84509804001426</v>
      </c>
      <c r="M96" s="19">
        <v>0.59865109070099998</v>
      </c>
      <c r="N96" s="5"/>
      <c r="O96" s="5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</row>
    <row r="97" spans="1:32" ht="12.75" customHeight="1">
      <c r="A97" s="5"/>
      <c r="B97" s="5"/>
      <c r="C97" s="5"/>
      <c r="D97" s="5"/>
      <c r="E97" s="5">
        <v>4</v>
      </c>
      <c r="F97" s="16">
        <v>4</v>
      </c>
      <c r="G97" s="16">
        <f t="shared" si="0"/>
        <v>0.72899999999999998</v>
      </c>
      <c r="H97" s="14">
        <v>3.6989700043360201</v>
      </c>
      <c r="I97" s="19">
        <v>0.70669999999999999</v>
      </c>
      <c r="J97" s="16">
        <v>3.6</v>
      </c>
      <c r="K97" s="19">
        <v>0.70389999999999997</v>
      </c>
      <c r="L97" s="19">
        <v>3.9030899869919402</v>
      </c>
      <c r="M97" s="19">
        <v>0.62029116879500001</v>
      </c>
      <c r="N97" s="5"/>
      <c r="O97" s="5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</row>
    <row r="98" spans="1:32" ht="12.75" customHeight="1">
      <c r="A98" s="5"/>
      <c r="B98" s="5"/>
      <c r="C98" s="5"/>
      <c r="D98" s="5"/>
      <c r="E98" s="5">
        <v>5</v>
      </c>
      <c r="F98" s="16">
        <v>4.0999999999999996</v>
      </c>
      <c r="G98" s="16">
        <f t="shared" si="0"/>
        <v>0.75600000000000001</v>
      </c>
      <c r="H98" s="14">
        <v>4</v>
      </c>
      <c r="I98" s="19">
        <v>0.81079999999999997</v>
      </c>
      <c r="J98" s="16">
        <v>3.8</v>
      </c>
      <c r="K98" s="19">
        <v>0.71926666666666705</v>
      </c>
      <c r="L98" s="19">
        <v>3.9542425094393199</v>
      </c>
      <c r="M98" s="19">
        <v>0.64064120581100004</v>
      </c>
      <c r="N98" s="5"/>
      <c r="O98" s="5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</row>
    <row r="99" spans="1:32" ht="12.75" customHeight="1">
      <c r="A99" s="5"/>
      <c r="B99" s="5"/>
      <c r="C99" s="5"/>
      <c r="D99" s="5"/>
      <c r="E99" s="5">
        <v>6</v>
      </c>
      <c r="F99" s="16">
        <v>4.18</v>
      </c>
      <c r="G99" s="16">
        <f t="shared" si="0"/>
        <v>0.77400000000000002</v>
      </c>
      <c r="H99" s="14">
        <v>4.3010299956639804</v>
      </c>
      <c r="I99" s="19">
        <v>0.93130000000000002</v>
      </c>
      <c r="J99" s="16">
        <v>4</v>
      </c>
      <c r="K99" s="19">
        <v>0.763066666666667</v>
      </c>
      <c r="L99" s="19">
        <v>4</v>
      </c>
      <c r="M99" s="19">
        <v>0.65932968166999995</v>
      </c>
      <c r="N99" s="5"/>
      <c r="O99" s="5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</row>
    <row r="100" spans="1:32" ht="12.75" customHeight="1">
      <c r="A100" s="5"/>
      <c r="B100" s="5"/>
      <c r="C100" s="5"/>
      <c r="D100" s="5"/>
      <c r="E100" s="5">
        <v>7</v>
      </c>
      <c r="F100" s="16">
        <v>4.24</v>
      </c>
      <c r="G100" s="16">
        <f t="shared" si="0"/>
        <v>0.79200000000000004</v>
      </c>
      <c r="H100" s="14">
        <v>4.4771212547196599</v>
      </c>
      <c r="I100" s="19">
        <v>0.98019999999999996</v>
      </c>
      <c r="J100" s="16">
        <v>4.2</v>
      </c>
      <c r="K100" s="19">
        <v>0.816566666666667</v>
      </c>
      <c r="L100" s="19">
        <v>4.0413926851582298</v>
      </c>
      <c r="M100" s="19">
        <v>0.67628619733999995</v>
      </c>
      <c r="N100" s="5"/>
      <c r="O100" s="5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</row>
    <row r="101" spans="1:32" ht="12.75" customHeight="1">
      <c r="A101" s="5"/>
      <c r="B101" s="5"/>
      <c r="C101" s="5"/>
      <c r="D101" s="5"/>
      <c r="E101" s="5">
        <v>8</v>
      </c>
      <c r="F101" s="16">
        <v>4.3</v>
      </c>
      <c r="G101" s="16">
        <f t="shared" si="0"/>
        <v>0.80400000000000005</v>
      </c>
      <c r="H101" s="5"/>
      <c r="I101" s="19"/>
      <c r="J101" s="16">
        <v>4.4000000000000004</v>
      </c>
      <c r="K101" s="19">
        <v>0.86170000000000002</v>
      </c>
      <c r="L101" s="19">
        <v>4.0791812460476198</v>
      </c>
      <c r="M101" s="19">
        <v>0.69158650778999997</v>
      </c>
      <c r="N101" s="5"/>
      <c r="O101" s="5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</row>
    <row r="102" spans="1:32" ht="12.75" customHeight="1">
      <c r="A102" s="5"/>
      <c r="B102" s="5"/>
      <c r="C102" s="5"/>
      <c r="D102" s="5"/>
      <c r="E102" s="5">
        <v>9</v>
      </c>
      <c r="F102" s="16">
        <v>4.4000000000000004</v>
      </c>
      <c r="G102" s="16">
        <f t="shared" si="0"/>
        <v>0.82500000000000007</v>
      </c>
      <c r="H102" s="5"/>
      <c r="I102" s="19"/>
      <c r="J102" s="16">
        <v>4.5999999999999996</v>
      </c>
      <c r="K102" s="19">
        <v>0.89100000000000001</v>
      </c>
      <c r="L102" s="19">
        <v>4.1139433523068396</v>
      </c>
      <c r="M102" s="19">
        <v>0.70536966134000001</v>
      </c>
      <c r="N102" s="5"/>
      <c r="O102" s="5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</row>
    <row r="103" spans="1:32" ht="12.75" customHeight="1">
      <c r="A103" s="5"/>
      <c r="B103" s="5"/>
      <c r="C103" s="5"/>
      <c r="D103" s="5"/>
      <c r="E103" s="5">
        <v>10</v>
      </c>
      <c r="F103" s="16">
        <v>4.4800000000000004</v>
      </c>
      <c r="G103" s="16">
        <f t="shared" si="0"/>
        <v>0.84000000000000008</v>
      </c>
      <c r="H103" s="5"/>
      <c r="I103" s="19"/>
      <c r="J103" s="16">
        <v>4.8</v>
      </c>
      <c r="K103" s="19">
        <v>0.90063333333333295</v>
      </c>
      <c r="L103" s="19">
        <v>4.14612803567824</v>
      </c>
      <c r="M103" s="19">
        <v>0.71779487800999997</v>
      </c>
      <c r="N103" s="5"/>
      <c r="O103" s="5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</row>
    <row r="104" spans="1:32" ht="12.75" customHeight="1">
      <c r="A104" s="5"/>
      <c r="B104" s="5"/>
      <c r="C104" s="5"/>
      <c r="D104" s="5"/>
      <c r="E104" s="5">
        <v>11</v>
      </c>
      <c r="F104" s="16">
        <v>4.5999999999999996</v>
      </c>
      <c r="G104" s="16">
        <f t="shared" si="0"/>
        <v>0.85799999999999987</v>
      </c>
      <c r="H104" s="5"/>
      <c r="I104" s="19"/>
      <c r="J104" s="16">
        <v>5</v>
      </c>
      <c r="K104" s="19">
        <v>0.88646666666666696</v>
      </c>
      <c r="L104" s="19">
        <v>4.1760912590556796</v>
      </c>
      <c r="M104" s="19">
        <v>0.72901998494999998</v>
      </c>
      <c r="N104" s="5"/>
      <c r="O104" s="5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</row>
    <row r="105" spans="1:32" ht="13.8">
      <c r="A105" s="5"/>
      <c r="B105" s="5"/>
      <c r="C105" s="5"/>
      <c r="D105" s="5"/>
      <c r="E105" s="5">
        <v>12</v>
      </c>
      <c r="F105" s="16">
        <v>4.7</v>
      </c>
      <c r="G105" s="16">
        <f t="shared" si="0"/>
        <v>0.86699999999999999</v>
      </c>
      <c r="H105" s="5"/>
      <c r="I105" s="19"/>
      <c r="J105" s="16"/>
      <c r="K105" s="25"/>
      <c r="L105" s="19">
        <v>4.2041199826559197</v>
      </c>
      <c r="M105" s="19">
        <v>0.73919142175999997</v>
      </c>
      <c r="N105" s="5"/>
      <c r="O105" s="5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</row>
    <row r="106" spans="1:32" ht="13.8">
      <c r="A106" s="5"/>
      <c r="B106" s="5"/>
      <c r="C106" s="5"/>
      <c r="D106" s="5"/>
      <c r="E106" s="5">
        <v>13</v>
      </c>
      <c r="F106" s="16">
        <v>4.78</v>
      </c>
      <c r="G106" s="16">
        <f t="shared" si="0"/>
        <v>0.86999999999999988</v>
      </c>
      <c r="H106" s="5"/>
      <c r="I106" s="19"/>
      <c r="J106" s="16"/>
      <c r="K106" s="25"/>
      <c r="L106" s="19">
        <v>4.2304489213782697</v>
      </c>
      <c r="M106" s="19">
        <v>0.74844036362099997</v>
      </c>
      <c r="N106" s="5"/>
      <c r="O106" s="5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</row>
    <row r="107" spans="1:32" ht="13.8">
      <c r="A107" s="5"/>
      <c r="B107" s="5"/>
      <c r="C107" s="5"/>
      <c r="D107" s="5"/>
      <c r="E107" s="5">
        <v>14</v>
      </c>
      <c r="F107" s="16">
        <v>4.9000000000000004</v>
      </c>
      <c r="G107" s="16">
        <f t="shared" si="0"/>
        <v>0.86699999999999999</v>
      </c>
      <c r="H107" s="5"/>
      <c r="I107" s="19"/>
      <c r="J107" s="16"/>
      <c r="K107" s="25"/>
      <c r="L107" s="19">
        <v>4.25527250510331</v>
      </c>
      <c r="M107" s="19">
        <v>0.75688199054100003</v>
      </c>
      <c r="N107" s="5"/>
      <c r="O107" s="5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</row>
    <row r="108" spans="1:32" ht="13.8">
      <c r="A108" s="5"/>
      <c r="B108" s="5"/>
      <c r="C108" s="5"/>
      <c r="D108" s="5"/>
      <c r="E108" s="5">
        <v>15</v>
      </c>
      <c r="F108" s="16">
        <v>5</v>
      </c>
      <c r="G108" s="16">
        <f t="shared" si="0"/>
        <v>0.85799999999999987</v>
      </c>
      <c r="H108" s="5"/>
      <c r="I108" s="19"/>
      <c r="J108" s="16"/>
      <c r="K108" s="25"/>
      <c r="L108" s="19">
        <v>4.2787536009528297</v>
      </c>
      <c r="M108" s="19">
        <v>0.76461628923199998</v>
      </c>
      <c r="N108" s="5"/>
      <c r="O108" s="5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</row>
    <row r="109" spans="1:32" ht="13.8">
      <c r="A109" s="5"/>
      <c r="B109" s="5"/>
      <c r="C109" s="5"/>
      <c r="D109" s="5"/>
      <c r="E109" s="5">
        <v>16</v>
      </c>
      <c r="F109" s="16">
        <v>5.08</v>
      </c>
      <c r="G109" s="16">
        <f t="shared" si="0"/>
        <v>0.84599999999999986</v>
      </c>
      <c r="H109" s="5"/>
      <c r="I109" s="19"/>
      <c r="J109" s="16"/>
      <c r="K109" s="25"/>
      <c r="L109" s="19">
        <v>4.3010299956639804</v>
      </c>
      <c r="M109" s="19">
        <v>0.77172951914599996</v>
      </c>
      <c r="N109" s="5"/>
      <c r="O109" s="5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</row>
    <row r="110" spans="1:32" ht="13.8">
      <c r="A110" s="5"/>
      <c r="B110" s="5"/>
      <c r="C110" s="5"/>
      <c r="D110" s="5"/>
      <c r="E110" s="5">
        <v>17</v>
      </c>
      <c r="F110" s="16">
        <v>5.15</v>
      </c>
      <c r="G110" s="16">
        <f t="shared" si="0"/>
        <v>0.83400000000000007</v>
      </c>
      <c r="H110" s="5"/>
      <c r="I110" s="19"/>
      <c r="J110" s="16"/>
      <c r="K110" s="25"/>
      <c r="L110" s="25"/>
      <c r="M110" s="17"/>
      <c r="N110" s="5"/>
      <c r="O110" s="5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</row>
    <row r="111" spans="1:32" ht="13.8">
      <c r="A111" s="5"/>
      <c r="B111" s="5"/>
      <c r="C111" s="5"/>
      <c r="D111" s="5"/>
      <c r="E111" s="5">
        <v>18</v>
      </c>
      <c r="F111" s="16">
        <v>5.2</v>
      </c>
      <c r="G111" s="16">
        <f t="shared" si="0"/>
        <v>0.81900000000000006</v>
      </c>
      <c r="H111" s="5"/>
      <c r="I111" s="19"/>
      <c r="J111" s="16"/>
      <c r="K111" s="25"/>
      <c r="L111" s="25"/>
      <c r="M111" s="17"/>
      <c r="N111" s="5"/>
      <c r="O111" s="5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</row>
    <row r="112" spans="1:32" ht="13.8">
      <c r="A112" s="5"/>
      <c r="B112" s="5"/>
      <c r="C112" s="5"/>
      <c r="D112" s="5"/>
      <c r="E112" s="5">
        <v>19</v>
      </c>
      <c r="F112" s="16">
        <v>5.26</v>
      </c>
      <c r="G112" s="16">
        <f t="shared" si="0"/>
        <v>0.80400000000000005</v>
      </c>
      <c r="H112" s="5"/>
      <c r="I112" s="19"/>
      <c r="J112" s="16"/>
      <c r="K112" s="25"/>
      <c r="L112" s="25"/>
      <c r="M112" s="17"/>
      <c r="N112" s="5"/>
      <c r="O112" s="5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</row>
    <row r="113" spans="1:32" ht="13.8">
      <c r="A113" s="5"/>
      <c r="B113" s="5"/>
      <c r="C113" s="5"/>
      <c r="D113" s="5"/>
      <c r="E113" s="5">
        <v>20</v>
      </c>
      <c r="F113" s="16">
        <v>5.3</v>
      </c>
      <c r="G113" s="16">
        <f t="shared" si="0"/>
        <v>0.78600000000000003</v>
      </c>
      <c r="H113" s="5"/>
      <c r="I113" s="19"/>
      <c r="J113" s="16"/>
      <c r="K113" s="25"/>
      <c r="L113" s="25"/>
      <c r="M113" s="17"/>
      <c r="N113" s="5"/>
      <c r="O113" s="5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</row>
    <row r="114" spans="1:32" ht="12.75" customHeight="1">
      <c r="A114" s="5">
        <v>8</v>
      </c>
      <c r="B114" s="5">
        <v>6</v>
      </c>
      <c r="C114" s="5">
        <v>4</v>
      </c>
      <c r="D114" s="5">
        <v>3</v>
      </c>
      <c r="E114" s="5">
        <v>1</v>
      </c>
      <c r="F114" s="16">
        <v>3.4</v>
      </c>
      <c r="G114" s="16">
        <f t="shared" ref="G114:G133" si="1">G74*5</f>
        <v>1.1300000000000001</v>
      </c>
      <c r="H114" s="14">
        <v>2</v>
      </c>
      <c r="I114" s="19">
        <v>0.99339999999999995</v>
      </c>
      <c r="J114" s="16">
        <v>3</v>
      </c>
      <c r="K114" s="19">
        <v>1.2351666666666701</v>
      </c>
      <c r="L114" s="19">
        <v>3.6989700043360201</v>
      </c>
      <c r="M114" s="19">
        <v>0.92728078467999997</v>
      </c>
      <c r="N114" s="5"/>
      <c r="O114" s="5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</row>
    <row r="115" spans="1:32" ht="12.75" customHeight="1">
      <c r="A115" s="5"/>
      <c r="B115" s="5"/>
      <c r="C115" s="5"/>
      <c r="D115" s="5"/>
      <c r="E115" s="5">
        <v>2</v>
      </c>
      <c r="F115" s="16">
        <v>3.7</v>
      </c>
      <c r="G115" s="16">
        <f t="shared" si="1"/>
        <v>1.135</v>
      </c>
      <c r="H115" s="14">
        <v>2.6989700043360201</v>
      </c>
      <c r="I115" s="19">
        <v>1.056</v>
      </c>
      <c r="J115" s="16">
        <v>3.2</v>
      </c>
      <c r="K115" s="19">
        <v>1.216</v>
      </c>
      <c r="L115" s="19">
        <v>3.7781512503836399</v>
      </c>
      <c r="M115" s="19">
        <v>0.96111393806000001</v>
      </c>
      <c r="N115" s="5"/>
      <c r="O115" s="5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</row>
    <row r="116" spans="1:32" ht="12.75" customHeight="1">
      <c r="A116" s="5"/>
      <c r="B116" s="5"/>
      <c r="C116" s="5"/>
      <c r="D116" s="5"/>
      <c r="E116" s="5">
        <v>3</v>
      </c>
      <c r="F116" s="16">
        <v>3.88</v>
      </c>
      <c r="G116" s="16">
        <f t="shared" si="1"/>
        <v>1.1700000000000002</v>
      </c>
      <c r="H116" s="14">
        <v>3</v>
      </c>
      <c r="I116" s="19">
        <v>1.089</v>
      </c>
      <c r="J116" s="16">
        <v>3.4</v>
      </c>
      <c r="K116" s="19">
        <v>1.18977777777778</v>
      </c>
      <c r="L116" s="19">
        <v>3.84509804001426</v>
      </c>
      <c r="M116" s="19">
        <v>0.99774092806600001</v>
      </c>
      <c r="N116" s="5"/>
      <c r="O116" s="5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</row>
    <row r="117" spans="1:32" ht="12.75" customHeight="1">
      <c r="A117" s="5"/>
      <c r="B117" s="5"/>
      <c r="C117" s="5"/>
      <c r="D117" s="5"/>
      <c r="E117" s="5">
        <v>4</v>
      </c>
      <c r="F117" s="16">
        <v>4</v>
      </c>
      <c r="G117" s="16">
        <f t="shared" si="1"/>
        <v>1.2149999999999999</v>
      </c>
      <c r="H117" s="14">
        <v>3.6989700043360201</v>
      </c>
      <c r="I117" s="19">
        <v>1.1879999999999999</v>
      </c>
      <c r="J117" s="16">
        <v>3.6</v>
      </c>
      <c r="K117" s="19">
        <v>1.17316666666667</v>
      </c>
      <c r="L117" s="19">
        <v>3.9030899869919402</v>
      </c>
      <c r="M117" s="19">
        <v>1.03380701973</v>
      </c>
      <c r="N117" s="5"/>
      <c r="O117" s="5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</row>
    <row r="118" spans="1:32" ht="12.75" customHeight="1">
      <c r="A118" s="5"/>
      <c r="B118" s="5"/>
      <c r="C118" s="5"/>
      <c r="D118" s="5"/>
      <c r="E118" s="5">
        <v>5</v>
      </c>
      <c r="F118" s="16">
        <v>4.0999999999999996</v>
      </c>
      <c r="G118" s="16">
        <f t="shared" si="1"/>
        <v>1.26</v>
      </c>
      <c r="H118" s="14">
        <v>4</v>
      </c>
      <c r="I118" s="19">
        <v>1.363</v>
      </c>
      <c r="J118" s="16">
        <v>3.8</v>
      </c>
      <c r="K118" s="19">
        <v>1.1987777777777799</v>
      </c>
      <c r="L118" s="19">
        <v>3.9542425094393199</v>
      </c>
      <c r="M118" s="19">
        <v>1.06772316689</v>
      </c>
      <c r="N118" s="5"/>
      <c r="O118" s="5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</row>
    <row r="119" spans="1:32" ht="12.75" customHeight="1">
      <c r="A119" s="5"/>
      <c r="B119" s="5"/>
      <c r="C119" s="5"/>
      <c r="D119" s="5"/>
      <c r="E119" s="5">
        <v>6</v>
      </c>
      <c r="F119" s="16">
        <v>4.18</v>
      </c>
      <c r="G119" s="16">
        <f t="shared" si="1"/>
        <v>1.29</v>
      </c>
      <c r="H119" s="14">
        <v>4.3010299956639804</v>
      </c>
      <c r="I119" s="19">
        <v>1.5640000000000001</v>
      </c>
      <c r="J119" s="16">
        <v>4</v>
      </c>
      <c r="K119" s="19">
        <v>1.2717777777777799</v>
      </c>
      <c r="L119" s="19">
        <v>4</v>
      </c>
      <c r="M119" s="19">
        <v>1.09887019628</v>
      </c>
      <c r="N119" s="5"/>
      <c r="O119" s="5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</row>
    <row r="120" spans="1:32" ht="12.75" customHeight="1">
      <c r="A120" s="5"/>
      <c r="B120" s="5"/>
      <c r="C120" s="5"/>
      <c r="D120" s="5"/>
      <c r="E120" s="5">
        <v>7</v>
      </c>
      <c r="F120" s="16">
        <v>4.24</v>
      </c>
      <c r="G120" s="16">
        <f t="shared" si="1"/>
        <v>1.32</v>
      </c>
      <c r="H120" s="14">
        <v>4.4771212547196599</v>
      </c>
      <c r="I120" s="19">
        <v>1.645</v>
      </c>
      <c r="J120" s="16">
        <v>4.2</v>
      </c>
      <c r="K120" s="19">
        <v>1.3609444444444401</v>
      </c>
      <c r="L120" s="19">
        <v>4.0413926851582298</v>
      </c>
      <c r="M120" s="19">
        <v>1.12713077641</v>
      </c>
      <c r="N120" s="5"/>
      <c r="O120" s="5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</row>
    <row r="121" spans="1:32" ht="12.75" customHeight="1">
      <c r="A121" s="5"/>
      <c r="B121" s="5"/>
      <c r="C121" s="5"/>
      <c r="D121" s="5"/>
      <c r="E121" s="5">
        <v>8</v>
      </c>
      <c r="F121" s="16">
        <v>4.3</v>
      </c>
      <c r="G121" s="16">
        <f t="shared" si="1"/>
        <v>1.34</v>
      </c>
      <c r="H121" s="5"/>
      <c r="I121" s="19"/>
      <c r="J121" s="16">
        <v>4.4000000000000004</v>
      </c>
      <c r="K121" s="19">
        <v>1.4361666666666699</v>
      </c>
      <c r="L121" s="19">
        <v>4.0791812460476198</v>
      </c>
      <c r="M121" s="19">
        <v>1.1526311521099999</v>
      </c>
      <c r="N121" s="5"/>
      <c r="O121" s="5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</row>
    <row r="122" spans="1:32" ht="12.75" customHeight="1">
      <c r="A122" s="5"/>
      <c r="B122" s="5"/>
      <c r="C122" s="5"/>
      <c r="D122" s="5"/>
      <c r="E122" s="5">
        <v>9</v>
      </c>
      <c r="F122" s="16">
        <v>4.4000000000000004</v>
      </c>
      <c r="G122" s="16">
        <f t="shared" si="1"/>
        <v>1.375</v>
      </c>
      <c r="H122" s="5"/>
      <c r="I122" s="19"/>
      <c r="J122" s="16">
        <v>4.5999999999999996</v>
      </c>
      <c r="K122" s="19">
        <v>1.4850000000000001</v>
      </c>
      <c r="L122" s="19">
        <v>4.1139433523068396</v>
      </c>
      <c r="M122" s="19">
        <v>1.17560305116</v>
      </c>
      <c r="N122" s="5"/>
      <c r="O122" s="5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</row>
    <row r="123" spans="1:32" ht="12.75" customHeight="1">
      <c r="A123" s="5"/>
      <c r="B123" s="5"/>
      <c r="C123" s="5"/>
      <c r="D123" s="5"/>
      <c r="E123" s="5">
        <v>10</v>
      </c>
      <c r="F123" s="16">
        <v>4.4800000000000004</v>
      </c>
      <c r="G123" s="16">
        <f t="shared" si="1"/>
        <v>1.4000000000000001</v>
      </c>
      <c r="H123" s="5"/>
      <c r="I123" s="19"/>
      <c r="J123" s="16">
        <v>4.8</v>
      </c>
      <c r="K123" s="19">
        <v>1.50105555555556</v>
      </c>
      <c r="L123" s="19">
        <v>4.14612803567824</v>
      </c>
      <c r="M123" s="19">
        <v>1.19631181931</v>
      </c>
      <c r="N123" s="5"/>
      <c r="O123" s="5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</row>
    <row r="124" spans="1:32" ht="12.75" customHeight="1">
      <c r="A124" s="5"/>
      <c r="B124" s="5"/>
      <c r="C124" s="5"/>
      <c r="D124" s="5"/>
      <c r="E124" s="5">
        <v>11</v>
      </c>
      <c r="F124" s="16">
        <v>4.5999999999999996</v>
      </c>
      <c r="G124" s="16">
        <f t="shared" si="1"/>
        <v>1.43</v>
      </c>
      <c r="H124" s="5"/>
      <c r="I124" s="19"/>
      <c r="J124" s="16">
        <v>5</v>
      </c>
      <c r="K124" s="19">
        <v>1.4774444444444399</v>
      </c>
      <c r="L124" s="19">
        <v>4.1760912590556796</v>
      </c>
      <c r="M124" s="19">
        <v>1.2150204816500001</v>
      </c>
      <c r="N124" s="5"/>
      <c r="O124" s="5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</row>
    <row r="125" spans="1:32" ht="13.8">
      <c r="A125" s="5"/>
      <c r="B125" s="5"/>
      <c r="C125" s="5"/>
      <c r="D125" s="5"/>
      <c r="E125" s="5">
        <v>12</v>
      </c>
      <c r="F125" s="16">
        <v>4.7</v>
      </c>
      <c r="G125" s="16">
        <f t="shared" si="1"/>
        <v>1.4449999999999998</v>
      </c>
      <c r="H125" s="5"/>
      <c r="I125" s="19"/>
      <c r="J125" s="16"/>
      <c r="K125" s="25"/>
      <c r="L125" s="19">
        <v>4.2041199826559197</v>
      </c>
      <c r="M125" s="19">
        <v>1.23197308612</v>
      </c>
      <c r="N125" s="5"/>
      <c r="O125" s="5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</row>
    <row r="126" spans="1:32" ht="13.8">
      <c r="A126" s="5"/>
      <c r="B126" s="5"/>
      <c r="C126" s="5"/>
      <c r="D126" s="5"/>
      <c r="E126" s="5">
        <v>13</v>
      </c>
      <c r="F126" s="16">
        <v>4.78</v>
      </c>
      <c r="G126" s="16">
        <f t="shared" si="1"/>
        <v>1.45</v>
      </c>
      <c r="H126" s="5"/>
      <c r="I126" s="19"/>
      <c r="J126" s="16"/>
      <c r="K126" s="25"/>
      <c r="L126" s="19">
        <v>4.2304489213782697</v>
      </c>
      <c r="M126" s="19">
        <v>1.24738824234</v>
      </c>
      <c r="N126" s="5"/>
      <c r="O126" s="5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</row>
    <row r="127" spans="1:32" ht="13.8">
      <c r="A127" s="5"/>
      <c r="B127" s="5"/>
      <c r="C127" s="5"/>
      <c r="D127" s="5"/>
      <c r="E127" s="5">
        <v>14</v>
      </c>
      <c r="F127" s="16">
        <v>4.9000000000000004</v>
      </c>
      <c r="G127" s="16">
        <f t="shared" si="1"/>
        <v>1.4449999999999998</v>
      </c>
      <c r="H127" s="5"/>
      <c r="I127" s="19"/>
      <c r="J127" s="16"/>
      <c r="K127" s="25"/>
      <c r="L127" s="19">
        <v>4.25527250510331</v>
      </c>
      <c r="M127" s="19">
        <v>1.26145790389</v>
      </c>
      <c r="N127" s="5"/>
      <c r="O127" s="5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</row>
    <row r="128" spans="1:32" ht="13.8">
      <c r="A128" s="5"/>
      <c r="B128" s="5"/>
      <c r="C128" s="5"/>
      <c r="D128" s="5"/>
      <c r="E128" s="5">
        <v>15</v>
      </c>
      <c r="F128" s="16">
        <v>5</v>
      </c>
      <c r="G128" s="16">
        <f t="shared" si="1"/>
        <v>1.43</v>
      </c>
      <c r="H128" s="5"/>
      <c r="I128" s="19"/>
      <c r="J128" s="16"/>
      <c r="K128" s="25"/>
      <c r="L128" s="19">
        <v>4.2787536009528297</v>
      </c>
      <c r="M128" s="19">
        <v>1.2743487044899999</v>
      </c>
      <c r="N128" s="5"/>
      <c r="O128" s="5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</row>
    <row r="129" spans="1:32" ht="13.8">
      <c r="A129" s="5"/>
      <c r="B129" s="5"/>
      <c r="C129" s="5"/>
      <c r="D129" s="5"/>
      <c r="E129" s="5">
        <v>16</v>
      </c>
      <c r="F129" s="16">
        <v>5.08</v>
      </c>
      <c r="G129" s="16">
        <f t="shared" si="1"/>
        <v>1.41</v>
      </c>
      <c r="H129" s="5"/>
      <c r="I129" s="19"/>
      <c r="J129" s="16"/>
      <c r="K129" s="25"/>
      <c r="L129" s="19">
        <v>4.3010299956639804</v>
      </c>
      <c r="M129" s="19">
        <v>1.28620440119</v>
      </c>
      <c r="N129" s="5"/>
      <c r="O129" s="5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</row>
    <row r="130" spans="1:32" ht="13.8">
      <c r="A130" s="5"/>
      <c r="B130" s="5"/>
      <c r="C130" s="5"/>
      <c r="D130" s="5"/>
      <c r="E130" s="5">
        <v>17</v>
      </c>
      <c r="F130" s="16">
        <v>5.15</v>
      </c>
      <c r="G130" s="16">
        <f t="shared" si="1"/>
        <v>1.3900000000000001</v>
      </c>
      <c r="H130" s="5"/>
      <c r="I130" s="19"/>
      <c r="J130" s="16"/>
      <c r="K130" s="25"/>
      <c r="L130" s="25"/>
      <c r="M130" s="17"/>
      <c r="N130" s="5"/>
      <c r="O130" s="5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</row>
    <row r="131" spans="1:32" ht="13.8">
      <c r="A131" s="5"/>
      <c r="B131" s="5"/>
      <c r="C131" s="5"/>
      <c r="D131" s="5"/>
      <c r="E131" s="5">
        <v>18</v>
      </c>
      <c r="F131" s="16">
        <v>5.2</v>
      </c>
      <c r="G131" s="16">
        <f t="shared" si="1"/>
        <v>1.3650000000000002</v>
      </c>
      <c r="H131" s="5"/>
      <c r="I131" s="19"/>
      <c r="J131" s="16"/>
      <c r="K131" s="25"/>
      <c r="L131" s="25"/>
      <c r="M131" s="17"/>
      <c r="N131" s="5"/>
      <c r="O131" s="5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</row>
    <row r="132" spans="1:32" ht="13.8">
      <c r="A132" s="5"/>
      <c r="B132" s="5"/>
      <c r="C132" s="5"/>
      <c r="D132" s="5"/>
      <c r="E132" s="5">
        <v>19</v>
      </c>
      <c r="F132" s="16">
        <v>5.26</v>
      </c>
      <c r="G132" s="16">
        <f t="shared" si="1"/>
        <v>1.34</v>
      </c>
      <c r="H132" s="5"/>
      <c r="I132" s="19"/>
      <c r="J132" s="16"/>
      <c r="K132" s="25"/>
      <c r="L132" s="25"/>
      <c r="M132" s="17"/>
      <c r="N132" s="5"/>
      <c r="O132" s="5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</row>
    <row r="133" spans="1:32" ht="13.8">
      <c r="A133" s="5"/>
      <c r="B133" s="5"/>
      <c r="C133" s="5"/>
      <c r="D133" s="5"/>
      <c r="E133" s="5">
        <v>20</v>
      </c>
      <c r="F133" s="16">
        <v>5.3</v>
      </c>
      <c r="G133" s="16">
        <f t="shared" si="1"/>
        <v>1.31</v>
      </c>
      <c r="H133" s="5"/>
      <c r="I133" s="19"/>
      <c r="J133" s="16"/>
      <c r="K133" s="25"/>
      <c r="L133" s="25"/>
      <c r="M133" s="17"/>
      <c r="N133" s="5"/>
      <c r="O133" s="5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</row>
    <row r="134" spans="1:32" ht="12.75" customHeight="1">
      <c r="A134" s="5">
        <v>8</v>
      </c>
      <c r="B134" s="5">
        <v>6</v>
      </c>
      <c r="C134" s="5">
        <v>5</v>
      </c>
      <c r="D134" s="5">
        <v>1</v>
      </c>
      <c r="E134" s="5">
        <v>1</v>
      </c>
      <c r="F134" s="16">
        <v>3.4</v>
      </c>
      <c r="G134" s="16">
        <v>3.0700000000000002E-2</v>
      </c>
      <c r="H134" s="14">
        <v>2</v>
      </c>
      <c r="I134" s="19">
        <v>5.9650000000000002E-2</v>
      </c>
      <c r="J134" s="16">
        <v>3</v>
      </c>
      <c r="K134" s="19">
        <v>3.0599999999999999E-2</v>
      </c>
      <c r="L134" s="19">
        <v>3.6989700043360201</v>
      </c>
      <c r="M134" s="19">
        <v>2.2331145890000001E-2</v>
      </c>
      <c r="N134" s="5"/>
      <c r="O134" s="5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</row>
    <row r="135" spans="1:32" ht="12.75" customHeight="1">
      <c r="A135" s="5"/>
      <c r="B135" s="5"/>
      <c r="C135" s="5"/>
      <c r="D135" s="5"/>
      <c r="E135" s="5">
        <v>2</v>
      </c>
      <c r="F135" s="16">
        <v>3.7</v>
      </c>
      <c r="G135" s="16">
        <v>3.04E-2</v>
      </c>
      <c r="H135" s="14">
        <v>2.6989700043360201</v>
      </c>
      <c r="I135" s="19">
        <v>5.3539999999999997E-2</v>
      </c>
      <c r="J135" s="16">
        <v>3.2</v>
      </c>
      <c r="K135" s="19">
        <v>3.0422222222222E-2</v>
      </c>
      <c r="L135" s="19">
        <v>3.7781512503836399</v>
      </c>
      <c r="M135" s="19">
        <v>2.3569468360000002E-2</v>
      </c>
      <c r="N135" s="5"/>
      <c r="O135" s="5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</row>
    <row r="136" spans="1:32" ht="12.75" customHeight="1">
      <c r="A136" s="5"/>
      <c r="B136" s="5"/>
      <c r="C136" s="5"/>
      <c r="D136" s="5"/>
      <c r="E136" s="5">
        <v>3</v>
      </c>
      <c r="F136" s="16">
        <v>3.88</v>
      </c>
      <c r="G136" s="16">
        <v>3.1E-2</v>
      </c>
      <c r="H136" s="14">
        <v>3</v>
      </c>
      <c r="I136" s="19">
        <v>4.9590000000000002E-2</v>
      </c>
      <c r="J136" s="16">
        <v>3.4</v>
      </c>
      <c r="K136" s="19">
        <v>3.0144444444443998E-2</v>
      </c>
      <c r="L136" s="19">
        <v>3.84509804001426</v>
      </c>
      <c r="M136" s="19">
        <v>2.4863860646000002E-2</v>
      </c>
      <c r="N136" s="5"/>
      <c r="O136" s="5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</row>
    <row r="137" spans="1:32" ht="12.75" customHeight="1">
      <c r="A137" s="5"/>
      <c r="B137" s="5"/>
      <c r="C137" s="5"/>
      <c r="D137" s="5"/>
      <c r="E137" s="5">
        <v>4</v>
      </c>
      <c r="F137" s="16">
        <v>4</v>
      </c>
      <c r="G137" s="16">
        <v>3.2099999999999997E-2</v>
      </c>
      <c r="H137" s="14">
        <v>3.6989700043360201</v>
      </c>
      <c r="I137" s="19">
        <v>4.0939999999999997E-2</v>
      </c>
      <c r="J137" s="16">
        <v>3.6</v>
      </c>
      <c r="K137" s="19">
        <v>2.9922222222222E-2</v>
      </c>
      <c r="L137" s="19">
        <v>3.9030899869919402</v>
      </c>
      <c r="M137" s="19">
        <v>2.6114170619999998E-2</v>
      </c>
      <c r="N137" s="5"/>
      <c r="O137" s="5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</row>
    <row r="138" spans="1:32" ht="12.75" customHeight="1">
      <c r="A138" s="5"/>
      <c r="B138" s="5"/>
      <c r="C138" s="5"/>
      <c r="D138" s="5"/>
      <c r="E138" s="5">
        <v>5</v>
      </c>
      <c r="F138" s="16">
        <v>4.0999999999999996</v>
      </c>
      <c r="G138" s="16">
        <v>3.32E-2</v>
      </c>
      <c r="H138" s="14">
        <v>4</v>
      </c>
      <c r="I138" s="19">
        <v>4.0689999999999997E-2</v>
      </c>
      <c r="J138" s="16">
        <v>3.8</v>
      </c>
      <c r="K138" s="19">
        <v>3.0522222222221999E-2</v>
      </c>
      <c r="L138" s="19">
        <v>3.9542425094393199</v>
      </c>
      <c r="M138" s="19">
        <v>2.7275069916000001E-2</v>
      </c>
      <c r="N138" s="5"/>
      <c r="O138" s="5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</row>
    <row r="139" spans="1:32" ht="12.75" customHeight="1">
      <c r="A139" s="5"/>
      <c r="B139" s="5"/>
      <c r="C139" s="5"/>
      <c r="D139" s="5"/>
      <c r="E139" s="5">
        <v>6</v>
      </c>
      <c r="F139" s="16">
        <v>4.18</v>
      </c>
      <c r="G139" s="16">
        <v>3.4200000000000001E-2</v>
      </c>
      <c r="H139" s="14">
        <v>4.3010299956639804</v>
      </c>
      <c r="I139" s="19">
        <v>4.299E-2</v>
      </c>
      <c r="J139" s="16">
        <v>4</v>
      </c>
      <c r="K139" s="19">
        <v>3.2500000000000001E-2</v>
      </c>
      <c r="L139" s="19">
        <v>4</v>
      </c>
      <c r="M139" s="19">
        <v>2.8330931279999999E-2</v>
      </c>
      <c r="N139" s="5"/>
      <c r="O139" s="5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</row>
    <row r="140" spans="1:32" ht="12.75" customHeight="1">
      <c r="A140" s="5"/>
      <c r="B140" s="5"/>
      <c r="C140" s="5"/>
      <c r="D140" s="5"/>
      <c r="E140" s="5">
        <v>7</v>
      </c>
      <c r="F140" s="16">
        <v>4.24</v>
      </c>
      <c r="G140" s="16">
        <v>3.5099999999999999E-2</v>
      </c>
      <c r="H140" s="14">
        <v>4.4771212547196599</v>
      </c>
      <c r="I140" s="19">
        <v>4.4240000000000002E-2</v>
      </c>
      <c r="J140" s="16">
        <v>4.2</v>
      </c>
      <c r="K140" s="19">
        <v>3.5266666666667001E-2</v>
      </c>
      <c r="L140" s="19">
        <v>4.0413926851582298</v>
      </c>
      <c r="M140" s="19">
        <v>2.928115089E-2</v>
      </c>
      <c r="N140" s="5"/>
      <c r="O140" s="5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</row>
    <row r="141" spans="1:32" ht="12.75" customHeight="1">
      <c r="A141" s="5"/>
      <c r="B141" s="5"/>
      <c r="C141" s="5"/>
      <c r="D141" s="5"/>
      <c r="E141" s="5">
        <v>8</v>
      </c>
      <c r="F141" s="16">
        <v>4.3</v>
      </c>
      <c r="G141" s="16">
        <v>3.5799999999999998E-2</v>
      </c>
      <c r="H141" s="5"/>
      <c r="I141" s="19"/>
      <c r="J141" s="16">
        <v>4.4000000000000004</v>
      </c>
      <c r="K141" s="19">
        <v>3.7833333333332997E-2</v>
      </c>
      <c r="L141" s="19">
        <v>4.0791812460476198</v>
      </c>
      <c r="M141" s="19">
        <v>3.0132162010000001E-2</v>
      </c>
      <c r="N141" s="5"/>
      <c r="O141" s="5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</row>
    <row r="142" spans="1:32" ht="12.75" customHeight="1">
      <c r="A142" s="5"/>
      <c r="B142" s="5"/>
      <c r="C142" s="5"/>
      <c r="D142" s="5"/>
      <c r="E142" s="5">
        <v>9</v>
      </c>
      <c r="F142" s="16">
        <v>4.4000000000000004</v>
      </c>
      <c r="G142" s="16">
        <v>3.6999999999999998E-2</v>
      </c>
      <c r="H142" s="5"/>
      <c r="I142" s="19"/>
      <c r="J142" s="16">
        <v>4.5999999999999996</v>
      </c>
      <c r="K142" s="19">
        <v>3.9588888888889E-2</v>
      </c>
      <c r="L142" s="19">
        <v>4.1139433523068396</v>
      </c>
      <c r="M142" s="19">
        <v>3.0893231390000001E-2</v>
      </c>
      <c r="N142" s="5"/>
      <c r="O142" s="5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</row>
    <row r="143" spans="1:32" ht="12.75" customHeight="1">
      <c r="A143" s="5"/>
      <c r="B143" s="5"/>
      <c r="C143" s="5"/>
      <c r="D143" s="5"/>
      <c r="E143" s="5">
        <v>10</v>
      </c>
      <c r="F143" s="16">
        <v>4.4800000000000004</v>
      </c>
      <c r="G143" s="16">
        <v>3.78E-2</v>
      </c>
      <c r="H143" s="5"/>
      <c r="I143" s="19"/>
      <c r="J143" s="16">
        <v>4.8</v>
      </c>
      <c r="K143" s="19">
        <v>4.0233333333333003E-2</v>
      </c>
      <c r="L143" s="19">
        <v>4.14612803567824</v>
      </c>
      <c r="M143" s="19">
        <v>3.1574310879999998E-2</v>
      </c>
      <c r="N143" s="5"/>
      <c r="O143" s="5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</row>
    <row r="144" spans="1:32" ht="12.75" customHeight="1">
      <c r="A144" s="5"/>
      <c r="B144" s="5"/>
      <c r="C144" s="5"/>
      <c r="D144" s="5"/>
      <c r="E144" s="5">
        <v>11</v>
      </c>
      <c r="F144" s="16">
        <v>4.5999999999999996</v>
      </c>
      <c r="G144" s="16">
        <v>3.8899999999999997E-2</v>
      </c>
      <c r="H144" s="5"/>
      <c r="I144" s="19"/>
      <c r="J144" s="16">
        <v>5</v>
      </c>
      <c r="K144" s="19">
        <v>3.9677777777777999E-2</v>
      </c>
      <c r="L144" s="19">
        <v>4.1760912590556796</v>
      </c>
      <c r="M144" s="19">
        <v>3.218499037E-2</v>
      </c>
      <c r="N144" s="5"/>
      <c r="O144" s="5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</row>
    <row r="145" spans="1:32" ht="13.8">
      <c r="A145" s="5"/>
      <c r="B145" s="5"/>
      <c r="C145" s="5"/>
      <c r="D145" s="5"/>
      <c r="E145" s="5">
        <v>12</v>
      </c>
      <c r="F145" s="16">
        <v>4.7</v>
      </c>
      <c r="G145" s="16">
        <v>3.9399999999999998E-2</v>
      </c>
      <c r="H145" s="5"/>
      <c r="I145" s="19"/>
      <c r="J145" s="16"/>
      <c r="K145" s="25"/>
      <c r="L145" s="19">
        <v>4.2041199826559197</v>
      </c>
      <c r="M145" s="19">
        <v>3.2734035440000003E-2</v>
      </c>
      <c r="N145" s="5"/>
      <c r="O145" s="5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</row>
    <row r="146" spans="1:32" ht="13.8">
      <c r="A146" s="5"/>
      <c r="B146" s="5"/>
      <c r="C146" s="5"/>
      <c r="D146" s="5"/>
      <c r="E146" s="5">
        <v>13</v>
      </c>
      <c r="F146" s="16">
        <v>4.78</v>
      </c>
      <c r="G146" s="16">
        <v>3.9699999999999999E-2</v>
      </c>
      <c r="H146" s="5"/>
      <c r="I146" s="19"/>
      <c r="J146" s="16"/>
      <c r="K146" s="25"/>
      <c r="L146" s="19">
        <v>4.2304489213782697</v>
      </c>
      <c r="M146" s="19">
        <v>3.3229230414999998E-2</v>
      </c>
      <c r="N146" s="5"/>
      <c r="O146" s="5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</row>
    <row r="147" spans="1:32" ht="13.8">
      <c r="A147" s="5"/>
      <c r="B147" s="5"/>
      <c r="C147" s="5"/>
      <c r="D147" s="5"/>
      <c r="E147" s="5">
        <v>14</v>
      </c>
      <c r="F147" s="16">
        <v>4.9000000000000004</v>
      </c>
      <c r="G147" s="16">
        <v>3.9699999999999999E-2</v>
      </c>
      <c r="H147" s="5"/>
      <c r="I147" s="19"/>
      <c r="J147" s="16"/>
      <c r="K147" s="25"/>
      <c r="L147" s="19">
        <v>4.25527250510331</v>
      </c>
      <c r="M147" s="19">
        <v>3.3677375574000003E-2</v>
      </c>
      <c r="N147" s="5"/>
      <c r="O147" s="5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</row>
    <row r="148" spans="1:32" ht="13.8">
      <c r="A148" s="5"/>
      <c r="B148" s="5"/>
      <c r="C148" s="5"/>
      <c r="D148" s="5"/>
      <c r="E148" s="5">
        <v>15</v>
      </c>
      <c r="F148" s="16">
        <v>5</v>
      </c>
      <c r="G148" s="16">
        <v>3.9300000000000002E-2</v>
      </c>
      <c r="H148" s="5"/>
      <c r="I148" s="19"/>
      <c r="J148" s="16"/>
      <c r="K148" s="25"/>
      <c r="L148" s="19">
        <v>4.2787536009528297</v>
      </c>
      <c r="M148" s="19">
        <v>3.4084357066999998E-2</v>
      </c>
      <c r="N148" s="5"/>
      <c r="O148" s="5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</row>
    <row r="149" spans="1:32" ht="13.8">
      <c r="A149" s="5"/>
      <c r="B149" s="5"/>
      <c r="C149" s="5"/>
      <c r="D149" s="5"/>
      <c r="E149" s="5">
        <v>16</v>
      </c>
      <c r="F149" s="16">
        <v>5.08</v>
      </c>
      <c r="G149" s="16">
        <v>3.8800000000000001E-2</v>
      </c>
      <c r="H149" s="5"/>
      <c r="I149" s="19"/>
      <c r="J149" s="16"/>
      <c r="K149" s="25"/>
      <c r="L149" s="19">
        <v>4.3010299956639804</v>
      </c>
      <c r="M149" s="19">
        <v>3.4455245830000002E-2</v>
      </c>
      <c r="N149" s="5"/>
      <c r="O149" s="5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</row>
    <row r="150" spans="1:32" ht="13.8">
      <c r="A150" s="5"/>
      <c r="B150" s="5"/>
      <c r="C150" s="5"/>
      <c r="D150" s="5"/>
      <c r="E150" s="5">
        <v>17</v>
      </c>
      <c r="F150" s="16">
        <v>5.15</v>
      </c>
      <c r="G150" s="16">
        <v>3.8199999999999998E-2</v>
      </c>
      <c r="H150" s="5"/>
      <c r="I150" s="19"/>
      <c r="J150" s="16"/>
      <c r="K150" s="25"/>
      <c r="L150" s="25"/>
      <c r="M150" s="17"/>
      <c r="N150" s="5"/>
      <c r="O150" s="5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</row>
    <row r="151" spans="1:32" ht="13.8">
      <c r="A151" s="5"/>
      <c r="B151" s="5"/>
      <c r="C151" s="5"/>
      <c r="D151" s="5"/>
      <c r="E151" s="5">
        <v>18</v>
      </c>
      <c r="F151" s="16">
        <v>5.2</v>
      </c>
      <c r="G151" s="16">
        <v>3.7499999999999999E-2</v>
      </c>
      <c r="H151" s="5"/>
      <c r="I151" s="19"/>
      <c r="J151" s="16"/>
      <c r="K151" s="25"/>
      <c r="L151" s="25"/>
      <c r="M151" s="17"/>
      <c r="N151" s="5"/>
      <c r="O151" s="5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</row>
    <row r="152" spans="1:32" ht="13.8">
      <c r="A152" s="5"/>
      <c r="B152" s="5"/>
      <c r="C152" s="5"/>
      <c r="D152" s="5"/>
      <c r="E152" s="5">
        <v>19</v>
      </c>
      <c r="F152" s="16">
        <v>5.26</v>
      </c>
      <c r="G152" s="16">
        <v>3.6700000000000003E-2</v>
      </c>
      <c r="H152" s="5"/>
      <c r="I152" s="19"/>
      <c r="J152" s="16"/>
      <c r="K152" s="25"/>
      <c r="L152" s="25"/>
      <c r="M152" s="17"/>
      <c r="N152" s="5"/>
      <c r="O152" s="5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</row>
    <row r="153" spans="1:32" ht="13.8">
      <c r="A153" s="5"/>
      <c r="B153" s="5"/>
      <c r="C153" s="5"/>
      <c r="D153" s="5"/>
      <c r="E153" s="5">
        <v>20</v>
      </c>
      <c r="F153" s="16">
        <v>5.3</v>
      </c>
      <c r="G153" s="16">
        <v>3.5999999999999997E-2</v>
      </c>
      <c r="H153" s="5"/>
      <c r="I153" s="19"/>
      <c r="J153" s="16"/>
      <c r="K153" s="25"/>
      <c r="L153" s="25"/>
      <c r="M153" s="17"/>
      <c r="N153" s="5"/>
      <c r="O153" s="5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</row>
    <row r="154" spans="1:32" ht="12.75" customHeight="1">
      <c r="A154" s="5">
        <v>8</v>
      </c>
      <c r="B154" s="5">
        <v>6</v>
      </c>
      <c r="C154" s="5">
        <v>5</v>
      </c>
      <c r="D154" s="5">
        <v>2</v>
      </c>
      <c r="E154" s="5">
        <v>1</v>
      </c>
      <c r="F154" s="16">
        <v>3.4</v>
      </c>
      <c r="G154" s="16">
        <f t="shared" ref="G154:G173" si="2">G134*3</f>
        <v>9.2100000000000001E-2</v>
      </c>
      <c r="H154" s="14">
        <v>2</v>
      </c>
      <c r="I154" s="19">
        <v>0.17649999999999999</v>
      </c>
      <c r="J154" s="16">
        <v>3</v>
      </c>
      <c r="K154" s="19">
        <v>9.1800000000000007E-2</v>
      </c>
      <c r="L154" s="19">
        <v>3.6989700043360201</v>
      </c>
      <c r="M154" s="19">
        <v>6.699284875E-2</v>
      </c>
      <c r="N154" s="5"/>
      <c r="O154" s="5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</row>
    <row r="155" spans="1:32" ht="12.75" customHeight="1">
      <c r="A155" s="5"/>
      <c r="B155" s="5"/>
      <c r="C155" s="5"/>
      <c r="D155" s="5"/>
      <c r="E155" s="5">
        <v>2</v>
      </c>
      <c r="F155" s="16">
        <v>3.7</v>
      </c>
      <c r="G155" s="16">
        <f t="shared" si="2"/>
        <v>9.1200000000000003E-2</v>
      </c>
      <c r="H155" s="14">
        <v>2.6989700043360201</v>
      </c>
      <c r="I155" s="19">
        <v>0.159</v>
      </c>
      <c r="J155" s="16">
        <v>3.2</v>
      </c>
      <c r="K155" s="19">
        <v>9.1266666666666996E-2</v>
      </c>
      <c r="L155" s="19">
        <v>3.7781512503836399</v>
      </c>
      <c r="M155" s="19">
        <v>7.0707972800000005E-2</v>
      </c>
      <c r="N155" s="5"/>
      <c r="O155" s="5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</row>
    <row r="156" spans="1:32" ht="12.75" customHeight="1">
      <c r="A156" s="5"/>
      <c r="B156" s="5"/>
      <c r="C156" s="5"/>
      <c r="D156" s="5"/>
      <c r="E156" s="5">
        <v>3</v>
      </c>
      <c r="F156" s="16">
        <v>3.88</v>
      </c>
      <c r="G156" s="16">
        <f t="shared" si="2"/>
        <v>9.2999999999999999E-2</v>
      </c>
      <c r="H156" s="14">
        <v>3</v>
      </c>
      <c r="I156" s="19">
        <v>0.1477</v>
      </c>
      <c r="J156" s="16">
        <v>3.4</v>
      </c>
      <c r="K156" s="19">
        <v>9.0433333333333005E-2</v>
      </c>
      <c r="L156" s="19">
        <v>3.84509804001426</v>
      </c>
      <c r="M156" s="19">
        <v>7.4591290377000005E-2</v>
      </c>
      <c r="N156" s="5"/>
      <c r="O156" s="5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</row>
    <row r="157" spans="1:32" ht="12.75" customHeight="1">
      <c r="A157" s="5"/>
      <c r="B157" s="5"/>
      <c r="C157" s="5"/>
      <c r="D157" s="5"/>
      <c r="E157" s="5">
        <v>4</v>
      </c>
      <c r="F157" s="16">
        <v>4</v>
      </c>
      <c r="G157" s="16">
        <f t="shared" si="2"/>
        <v>9.6299999999999997E-2</v>
      </c>
      <c r="H157" s="14">
        <v>3.6989700043360201</v>
      </c>
      <c r="I157" s="19">
        <v>0.12280000000000001</v>
      </c>
      <c r="J157" s="16">
        <v>3.6</v>
      </c>
      <c r="K157" s="19">
        <v>8.9766666666666994E-2</v>
      </c>
      <c r="L157" s="19">
        <v>3.9030899869919402</v>
      </c>
      <c r="M157" s="19">
        <v>7.8342349116999999E-2</v>
      </c>
      <c r="N157" s="5"/>
      <c r="O157" s="5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</row>
    <row r="158" spans="1:32" ht="12.75" customHeight="1">
      <c r="A158" s="5"/>
      <c r="B158" s="5"/>
      <c r="C158" s="5"/>
      <c r="D158" s="5"/>
      <c r="E158" s="5">
        <v>5</v>
      </c>
      <c r="F158" s="16">
        <v>4.0999999999999996</v>
      </c>
      <c r="G158" s="16">
        <f t="shared" si="2"/>
        <v>9.9599999999999994E-2</v>
      </c>
      <c r="H158" s="14">
        <v>4</v>
      </c>
      <c r="I158" s="19">
        <v>0.12230000000000001</v>
      </c>
      <c r="J158" s="16">
        <v>3.8</v>
      </c>
      <c r="K158" s="19">
        <v>9.1566666666667004E-2</v>
      </c>
      <c r="L158" s="19">
        <v>3.9542425094393199</v>
      </c>
      <c r="M158" s="19">
        <v>8.1825165727999999E-2</v>
      </c>
      <c r="N158" s="5"/>
      <c r="O158" s="5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</row>
    <row r="159" spans="1:32" ht="12.75" customHeight="1">
      <c r="A159" s="5"/>
      <c r="B159" s="5"/>
      <c r="C159" s="5"/>
      <c r="D159" s="5"/>
      <c r="E159" s="5">
        <v>6</v>
      </c>
      <c r="F159" s="16">
        <v>4.18</v>
      </c>
      <c r="G159" s="16">
        <f t="shared" si="2"/>
        <v>0.1026</v>
      </c>
      <c r="H159" s="14">
        <v>4.3010299956639804</v>
      </c>
      <c r="I159" s="19">
        <v>0.12939999999999999</v>
      </c>
      <c r="J159" s="16">
        <v>4</v>
      </c>
      <c r="K159" s="19">
        <v>9.7500000000000003E-2</v>
      </c>
      <c r="L159" s="19">
        <v>4</v>
      </c>
      <c r="M159" s="19">
        <v>8.4992859330000003E-2</v>
      </c>
      <c r="N159" s="5"/>
      <c r="O159" s="5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</row>
    <row r="160" spans="1:32" ht="12.75" customHeight="1">
      <c r="A160" s="5"/>
      <c r="B160" s="5"/>
      <c r="C160" s="5"/>
      <c r="D160" s="5"/>
      <c r="E160" s="5">
        <v>7</v>
      </c>
      <c r="F160" s="16">
        <v>4.24</v>
      </c>
      <c r="G160" s="16">
        <f t="shared" si="2"/>
        <v>0.1053</v>
      </c>
      <c r="H160" s="14">
        <v>4.4771212547196599</v>
      </c>
      <c r="I160" s="19">
        <v>0.13320000000000001</v>
      </c>
      <c r="J160" s="16">
        <v>4.2</v>
      </c>
      <c r="K160" s="19">
        <v>0.10580000000000001</v>
      </c>
      <c r="L160" s="19">
        <v>4.0413926851582298</v>
      </c>
      <c r="M160" s="19">
        <v>8.7843618890000003E-2</v>
      </c>
      <c r="N160" s="5"/>
      <c r="O160" s="5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</row>
    <row r="161" spans="1:32" ht="12.75" customHeight="1">
      <c r="A161" s="5"/>
      <c r="B161" s="5"/>
      <c r="C161" s="5"/>
      <c r="D161" s="5"/>
      <c r="E161" s="5">
        <v>8</v>
      </c>
      <c r="F161" s="16">
        <v>4.3</v>
      </c>
      <c r="G161" s="16">
        <f t="shared" si="2"/>
        <v>0.1074</v>
      </c>
      <c r="H161" s="5"/>
      <c r="I161" s="19"/>
      <c r="J161" s="16">
        <v>4.4000000000000004</v>
      </c>
      <c r="K161" s="19">
        <v>0.1135</v>
      </c>
      <c r="L161" s="19">
        <v>4.0791812460476198</v>
      </c>
      <c r="M161" s="19">
        <v>9.039674466E-2</v>
      </c>
      <c r="N161" s="5"/>
      <c r="O161" s="5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</row>
    <row r="162" spans="1:32" ht="12.75" customHeight="1">
      <c r="A162" s="5"/>
      <c r="B162" s="5"/>
      <c r="C162" s="5"/>
      <c r="D162" s="5"/>
      <c r="E162" s="5">
        <v>9</v>
      </c>
      <c r="F162" s="16">
        <v>4.4000000000000004</v>
      </c>
      <c r="G162" s="16">
        <f t="shared" si="2"/>
        <v>0.11099999999999999</v>
      </c>
      <c r="H162" s="5"/>
      <c r="I162" s="19"/>
      <c r="J162" s="16">
        <v>4.5999999999999996</v>
      </c>
      <c r="K162" s="19">
        <v>0.11876666666666701</v>
      </c>
      <c r="L162" s="19">
        <v>4.1139433523068396</v>
      </c>
      <c r="M162" s="19">
        <v>9.2680037260000001E-2</v>
      </c>
      <c r="N162" s="5"/>
      <c r="O162" s="5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</row>
    <row r="163" spans="1:32" ht="12.75" customHeight="1">
      <c r="A163" s="5"/>
      <c r="B163" s="5"/>
      <c r="C163" s="5"/>
      <c r="D163" s="5"/>
      <c r="E163" s="5">
        <v>10</v>
      </c>
      <c r="F163" s="16">
        <v>4.4800000000000004</v>
      </c>
      <c r="G163" s="16">
        <f t="shared" si="2"/>
        <v>0.1134</v>
      </c>
      <c r="H163" s="5"/>
      <c r="I163" s="19"/>
      <c r="J163" s="16">
        <v>4.8</v>
      </c>
      <c r="K163" s="19">
        <v>0.1207</v>
      </c>
      <c r="L163" s="19">
        <v>4.14612803567824</v>
      </c>
      <c r="M163" s="19">
        <v>9.4723352629999993E-2</v>
      </c>
      <c r="N163" s="5"/>
      <c r="O163" s="5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</row>
    <row r="164" spans="1:32" ht="12.75" customHeight="1">
      <c r="A164" s="5"/>
      <c r="B164" s="5"/>
      <c r="C164" s="5"/>
      <c r="D164" s="5"/>
      <c r="E164" s="5">
        <v>11</v>
      </c>
      <c r="F164" s="16">
        <v>4.5999999999999996</v>
      </c>
      <c r="G164" s="16">
        <f t="shared" si="2"/>
        <v>0.1167</v>
      </c>
      <c r="H164" s="5"/>
      <c r="I164" s="19"/>
      <c r="J164" s="16">
        <v>5</v>
      </c>
      <c r="K164" s="19">
        <v>0.11903333333333301</v>
      </c>
      <c r="L164" s="19">
        <v>4.1760912590556796</v>
      </c>
      <c r="M164" s="19">
        <v>9.6555460900000001E-2</v>
      </c>
      <c r="N164" s="5"/>
      <c r="O164" s="5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</row>
    <row r="165" spans="1:32" ht="12.75" customHeight="1">
      <c r="A165" s="5"/>
      <c r="B165" s="5"/>
      <c r="C165" s="5"/>
      <c r="D165" s="5"/>
      <c r="E165" s="5">
        <v>12</v>
      </c>
      <c r="F165" s="16">
        <v>4.7</v>
      </c>
      <c r="G165" s="16">
        <f t="shared" si="2"/>
        <v>0.1182</v>
      </c>
      <c r="H165" s="5"/>
      <c r="I165" s="19"/>
      <c r="J165" s="16"/>
      <c r="K165" s="19"/>
      <c r="L165" s="19">
        <v>4.2041199826559197</v>
      </c>
      <c r="M165" s="19">
        <v>9.820265936E-2</v>
      </c>
      <c r="N165" s="5"/>
      <c r="O165" s="5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</row>
    <row r="166" spans="1:32" ht="13.8">
      <c r="A166" s="5"/>
      <c r="B166" s="5"/>
      <c r="C166" s="5"/>
      <c r="D166" s="5"/>
      <c r="E166" s="5">
        <v>13</v>
      </c>
      <c r="F166" s="16">
        <v>4.78</v>
      </c>
      <c r="G166" s="16">
        <f t="shared" si="2"/>
        <v>0.1191</v>
      </c>
      <c r="H166" s="5"/>
      <c r="I166" s="19"/>
      <c r="J166" s="16"/>
      <c r="K166" s="25"/>
      <c r="L166" s="19">
        <v>4.2304489213782697</v>
      </c>
      <c r="M166" s="19">
        <v>9.9688301443000005E-2</v>
      </c>
      <c r="N166" s="5"/>
      <c r="O166" s="5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</row>
    <row r="167" spans="1:32" ht="13.8">
      <c r="A167" s="5"/>
      <c r="B167" s="5"/>
      <c r="C167" s="5"/>
      <c r="D167" s="5"/>
      <c r="E167" s="5">
        <v>14</v>
      </c>
      <c r="F167" s="16">
        <v>4.9000000000000004</v>
      </c>
      <c r="G167" s="16">
        <f t="shared" si="2"/>
        <v>0.1191</v>
      </c>
      <c r="H167" s="5"/>
      <c r="I167" s="19"/>
      <c r="J167" s="16"/>
      <c r="K167" s="25"/>
      <c r="L167" s="19">
        <v>4.25527250510331</v>
      </c>
      <c r="M167" s="19">
        <v>0.10103278849900001</v>
      </c>
      <c r="N167" s="5"/>
      <c r="O167" s="5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</row>
    <row r="168" spans="1:32" ht="13.8">
      <c r="A168" s="5"/>
      <c r="B168" s="5"/>
      <c r="C168" s="5"/>
      <c r="D168" s="5"/>
      <c r="E168" s="5">
        <v>15</v>
      </c>
      <c r="F168" s="16">
        <v>5</v>
      </c>
      <c r="G168" s="16">
        <f t="shared" si="2"/>
        <v>0.1179</v>
      </c>
      <c r="H168" s="5"/>
      <c r="I168" s="19"/>
      <c r="J168" s="16"/>
      <c r="K168" s="25"/>
      <c r="L168" s="19">
        <v>4.2787536009528297</v>
      </c>
      <c r="M168" s="19">
        <v>0.102253779453</v>
      </c>
      <c r="N168" s="5"/>
      <c r="O168" s="5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</row>
    <row r="169" spans="1:32" ht="13.8">
      <c r="A169" s="5"/>
      <c r="B169" s="5"/>
      <c r="C169" s="5"/>
      <c r="D169" s="5"/>
      <c r="E169" s="5">
        <v>16</v>
      </c>
      <c r="F169" s="16">
        <v>5.08</v>
      </c>
      <c r="G169" s="16">
        <f t="shared" si="2"/>
        <v>0.1164</v>
      </c>
      <c r="H169" s="5"/>
      <c r="I169" s="19"/>
      <c r="J169" s="16"/>
      <c r="K169" s="25"/>
      <c r="L169" s="19">
        <v>4.3010299956639804</v>
      </c>
      <c r="M169" s="19">
        <v>0.10336648756400001</v>
      </c>
      <c r="N169" s="5"/>
      <c r="O169" s="5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</row>
    <row r="170" spans="1:32" ht="13.8">
      <c r="A170" s="5"/>
      <c r="B170" s="5"/>
      <c r="C170" s="5"/>
      <c r="D170" s="5"/>
      <c r="E170" s="5">
        <v>17</v>
      </c>
      <c r="F170" s="16">
        <v>5.15</v>
      </c>
      <c r="G170" s="16">
        <f t="shared" si="2"/>
        <v>0.11459999999999999</v>
      </c>
      <c r="H170" s="5"/>
      <c r="I170" s="19"/>
      <c r="J170" s="16"/>
      <c r="K170" s="25"/>
      <c r="L170" s="25"/>
      <c r="M170" s="17"/>
      <c r="N170" s="5"/>
      <c r="O170" s="5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</row>
    <row r="171" spans="1:32" ht="13.8">
      <c r="A171" s="5"/>
      <c r="B171" s="5"/>
      <c r="C171" s="5"/>
      <c r="D171" s="5"/>
      <c r="E171" s="5">
        <v>18</v>
      </c>
      <c r="F171" s="16">
        <v>5.2</v>
      </c>
      <c r="G171" s="16">
        <f t="shared" si="2"/>
        <v>0.11249999999999999</v>
      </c>
      <c r="H171" s="5"/>
      <c r="I171" s="19"/>
      <c r="J171" s="16"/>
      <c r="K171" s="25"/>
      <c r="L171" s="25"/>
      <c r="M171" s="17"/>
      <c r="N171" s="5"/>
      <c r="O171" s="5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</row>
    <row r="172" spans="1:32" ht="13.8">
      <c r="A172" s="5"/>
      <c r="B172" s="5"/>
      <c r="C172" s="5"/>
      <c r="D172" s="5"/>
      <c r="E172" s="5">
        <v>19</v>
      </c>
      <c r="F172" s="16">
        <v>5.26</v>
      </c>
      <c r="G172" s="16">
        <f t="shared" si="2"/>
        <v>0.1101</v>
      </c>
      <c r="H172" s="5"/>
      <c r="I172" s="19"/>
      <c r="J172" s="16"/>
      <c r="K172" s="25"/>
      <c r="L172" s="25"/>
      <c r="M172" s="17"/>
      <c r="N172" s="5"/>
      <c r="O172" s="5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</row>
    <row r="173" spans="1:32" ht="13.8">
      <c r="A173" s="5"/>
      <c r="B173" s="5"/>
      <c r="C173" s="5"/>
      <c r="D173" s="5"/>
      <c r="E173" s="5">
        <v>20</v>
      </c>
      <c r="F173" s="16">
        <v>5.3</v>
      </c>
      <c r="G173" s="16">
        <f t="shared" si="2"/>
        <v>0.10799999999999998</v>
      </c>
      <c r="H173" s="5"/>
      <c r="I173" s="19"/>
      <c r="J173" s="16"/>
      <c r="K173" s="25"/>
      <c r="L173" s="25"/>
      <c r="M173" s="17"/>
      <c r="N173" s="5"/>
      <c r="O173" s="5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</row>
    <row r="174" spans="1:32" ht="12.75" customHeight="1">
      <c r="A174" s="5">
        <v>8</v>
      </c>
      <c r="B174" s="5">
        <v>6</v>
      </c>
      <c r="C174" s="5">
        <v>5</v>
      </c>
      <c r="D174" s="5">
        <v>3</v>
      </c>
      <c r="E174" s="5">
        <v>1</v>
      </c>
      <c r="F174" s="16">
        <v>3.4</v>
      </c>
      <c r="G174" s="16">
        <f t="shared" ref="G174:G193" si="3">G134*5</f>
        <v>0.1535</v>
      </c>
      <c r="H174" s="14">
        <v>2</v>
      </c>
      <c r="I174" s="19">
        <v>0.28499999999999998</v>
      </c>
      <c r="J174" s="16">
        <v>3</v>
      </c>
      <c r="K174" s="19">
        <v>0.153</v>
      </c>
      <c r="L174" s="19">
        <v>3.6989700043360201</v>
      </c>
      <c r="M174" s="19">
        <v>0.11165177666999999</v>
      </c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</row>
    <row r="175" spans="1:32" ht="12.75" customHeight="1">
      <c r="A175" s="5"/>
      <c r="B175" s="5"/>
      <c r="C175" s="5"/>
      <c r="D175" s="5"/>
      <c r="E175" s="5">
        <v>2</v>
      </c>
      <c r="F175" s="16">
        <v>3.7</v>
      </c>
      <c r="G175" s="16">
        <f t="shared" si="3"/>
        <v>0.152</v>
      </c>
      <c r="H175" s="14">
        <v>2.6989700043360201</v>
      </c>
      <c r="I175" s="19">
        <v>0.25869999999999999</v>
      </c>
      <c r="J175" s="16">
        <v>3.2</v>
      </c>
      <c r="K175" s="19">
        <v>0.152111111111111</v>
      </c>
      <c r="L175" s="19">
        <v>3.7781512503836399</v>
      </c>
      <c r="M175" s="19">
        <v>0.11784383018</v>
      </c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</row>
    <row r="176" spans="1:32" ht="12.75" customHeight="1">
      <c r="A176" s="5"/>
      <c r="B176" s="5"/>
      <c r="C176" s="5"/>
      <c r="D176" s="5"/>
      <c r="E176" s="5">
        <v>3</v>
      </c>
      <c r="F176" s="16">
        <v>3.88</v>
      </c>
      <c r="G176" s="16">
        <f t="shared" si="3"/>
        <v>0.155</v>
      </c>
      <c r="H176" s="14">
        <v>3</v>
      </c>
      <c r="I176" s="19">
        <v>0.24210000000000001</v>
      </c>
      <c r="J176" s="16">
        <v>3.4</v>
      </c>
      <c r="K176" s="19">
        <v>0.15072222222222201</v>
      </c>
      <c r="L176" s="19">
        <v>3.84509804001426</v>
      </c>
      <c r="M176" s="19">
        <v>0.124316126029</v>
      </c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</row>
    <row r="177" spans="1:32" ht="12.75" customHeight="1">
      <c r="A177" s="5"/>
      <c r="B177" s="5"/>
      <c r="C177" s="5"/>
      <c r="D177" s="5"/>
      <c r="E177" s="5">
        <v>4</v>
      </c>
      <c r="F177" s="16">
        <v>4</v>
      </c>
      <c r="G177" s="16">
        <f t="shared" si="3"/>
        <v>0.16049999999999998</v>
      </c>
      <c r="H177" s="14">
        <v>3.6989700043360201</v>
      </c>
      <c r="I177" s="19">
        <v>0.20449999999999999</v>
      </c>
      <c r="J177" s="16">
        <v>3.6</v>
      </c>
      <c r="K177" s="19">
        <v>0.149611111111111</v>
      </c>
      <c r="L177" s="19">
        <v>3.9030899869919402</v>
      </c>
      <c r="M177" s="19">
        <v>0.13056793690400001</v>
      </c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</row>
    <row r="178" spans="1:32" ht="12.75" customHeight="1">
      <c r="A178" s="5"/>
      <c r="B178" s="5"/>
      <c r="C178" s="5"/>
      <c r="D178" s="5"/>
      <c r="E178" s="5">
        <v>5</v>
      </c>
      <c r="F178" s="16">
        <v>4.0999999999999996</v>
      </c>
      <c r="G178" s="16">
        <f t="shared" si="3"/>
        <v>0.16600000000000001</v>
      </c>
      <c r="H178" s="14">
        <v>4</v>
      </c>
      <c r="I178" s="19">
        <v>0.2046</v>
      </c>
      <c r="J178" s="16">
        <v>3.8</v>
      </c>
      <c r="K178" s="19">
        <v>0.152611111111111</v>
      </c>
      <c r="L178" s="19">
        <v>3.9542425094393199</v>
      </c>
      <c r="M178" s="19">
        <v>0.136372642958</v>
      </c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</row>
    <row r="179" spans="1:32" ht="12.75" customHeight="1">
      <c r="A179" s="5"/>
      <c r="B179" s="5"/>
      <c r="C179" s="5"/>
      <c r="D179" s="5"/>
      <c r="E179" s="5">
        <v>6</v>
      </c>
      <c r="F179" s="16">
        <v>4.18</v>
      </c>
      <c r="G179" s="16">
        <f t="shared" si="3"/>
        <v>0.17100000000000001</v>
      </c>
      <c r="H179" s="14">
        <v>4.3010299956639804</v>
      </c>
      <c r="I179" s="19">
        <v>0.217</v>
      </c>
      <c r="J179" s="16">
        <v>4</v>
      </c>
      <c r="K179" s="19">
        <v>0.16250000000000001</v>
      </c>
      <c r="L179" s="19">
        <v>4</v>
      </c>
      <c r="M179" s="19">
        <v>0.14165212263999999</v>
      </c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</row>
    <row r="180" spans="1:32" ht="12.75" customHeight="1">
      <c r="A180" s="5"/>
      <c r="B180" s="5"/>
      <c r="C180" s="5"/>
      <c r="D180" s="5"/>
      <c r="E180" s="5">
        <v>7</v>
      </c>
      <c r="F180" s="16">
        <v>4.24</v>
      </c>
      <c r="G180" s="16">
        <f t="shared" si="3"/>
        <v>0.17549999999999999</v>
      </c>
      <c r="H180" s="14">
        <v>4.4771212547196599</v>
      </c>
      <c r="I180" s="19">
        <v>0.2235</v>
      </c>
      <c r="J180" s="16">
        <v>4.2</v>
      </c>
      <c r="K180" s="19">
        <v>0.17633333333333301</v>
      </c>
      <c r="L180" s="19">
        <v>4.0413926851582298</v>
      </c>
      <c r="M180" s="19">
        <v>0.14640336661</v>
      </c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</row>
    <row r="181" spans="1:32" ht="12.75" customHeight="1">
      <c r="A181" s="5"/>
      <c r="B181" s="5"/>
      <c r="C181" s="5"/>
      <c r="D181" s="5"/>
      <c r="E181" s="5">
        <v>8</v>
      </c>
      <c r="F181" s="16">
        <v>4.3</v>
      </c>
      <c r="G181" s="16">
        <f t="shared" si="3"/>
        <v>0.17899999999999999</v>
      </c>
      <c r="H181" s="5"/>
      <c r="I181" s="19"/>
      <c r="J181" s="16">
        <v>4.4000000000000004</v>
      </c>
      <c r="K181" s="19">
        <v>0.18916666666666701</v>
      </c>
      <c r="L181" s="19">
        <v>4.0791812460476198</v>
      </c>
      <c r="M181" s="19">
        <v>0.15065854803000001</v>
      </c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</row>
    <row r="182" spans="1:32" ht="12.75" customHeight="1">
      <c r="A182" s="5"/>
      <c r="B182" s="5"/>
      <c r="C182" s="5"/>
      <c r="D182" s="5"/>
      <c r="E182" s="5">
        <v>9</v>
      </c>
      <c r="F182" s="16">
        <v>4.4000000000000004</v>
      </c>
      <c r="G182" s="16">
        <f t="shared" si="3"/>
        <v>0.185</v>
      </c>
      <c r="H182" s="5"/>
      <c r="I182" s="19"/>
      <c r="J182" s="16">
        <v>4.5999999999999996</v>
      </c>
      <c r="K182" s="19">
        <v>0.19794444444444401</v>
      </c>
      <c r="L182" s="19">
        <v>4.1139433523068396</v>
      </c>
      <c r="M182" s="19">
        <v>0.15446400527000001</v>
      </c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</row>
    <row r="183" spans="1:32" ht="12.75" customHeight="1">
      <c r="A183" s="5"/>
      <c r="B183" s="5"/>
      <c r="C183" s="5"/>
      <c r="D183" s="5"/>
      <c r="E183" s="5">
        <v>10</v>
      </c>
      <c r="F183" s="16">
        <v>4.4800000000000004</v>
      </c>
      <c r="G183" s="16">
        <f t="shared" si="3"/>
        <v>0.189</v>
      </c>
      <c r="H183" s="5"/>
      <c r="I183" s="19"/>
      <c r="J183" s="16">
        <v>4.8</v>
      </c>
      <c r="K183" s="19">
        <v>0.20116666666666699</v>
      </c>
      <c r="L183" s="19">
        <v>4.14612803567824</v>
      </c>
      <c r="M183" s="19">
        <v>0.15786950077</v>
      </c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</row>
    <row r="184" spans="1:32" ht="12.75" customHeight="1">
      <c r="A184" s="5"/>
      <c r="B184" s="5"/>
      <c r="C184" s="5"/>
      <c r="D184" s="5"/>
      <c r="E184" s="5">
        <v>11</v>
      </c>
      <c r="F184" s="16">
        <v>4.5999999999999996</v>
      </c>
      <c r="G184" s="16">
        <f t="shared" si="3"/>
        <v>0.19449999999999998</v>
      </c>
      <c r="H184" s="5"/>
      <c r="I184" s="19"/>
      <c r="J184" s="16">
        <v>5</v>
      </c>
      <c r="K184" s="19">
        <v>0.198388888888889</v>
      </c>
      <c r="L184" s="19">
        <v>4.1760912590556796</v>
      </c>
      <c r="M184" s="19">
        <v>0.16092298635999999</v>
      </c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</row>
    <row r="185" spans="1:32" ht="13.8">
      <c r="A185" s="5"/>
      <c r="B185" s="5"/>
      <c r="C185" s="5"/>
      <c r="D185" s="5"/>
      <c r="E185" s="5">
        <v>12</v>
      </c>
      <c r="F185" s="16">
        <v>4.7</v>
      </c>
      <c r="G185" s="16">
        <f t="shared" si="3"/>
        <v>0.19699999999999998</v>
      </c>
      <c r="H185" s="5"/>
      <c r="I185" s="19"/>
      <c r="J185" s="16"/>
      <c r="K185" s="25"/>
      <c r="L185" s="19">
        <v>4.2041199826559197</v>
      </c>
      <c r="M185" s="19">
        <v>0.16366829178</v>
      </c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</row>
    <row r="186" spans="1:32" ht="13.8">
      <c r="A186" s="5"/>
      <c r="B186" s="5"/>
      <c r="C186" s="5"/>
      <c r="D186" s="5"/>
      <c r="E186" s="5">
        <v>13</v>
      </c>
      <c r="F186" s="16">
        <v>4.78</v>
      </c>
      <c r="G186" s="16">
        <f t="shared" si="3"/>
        <v>0.19850000000000001</v>
      </c>
      <c r="H186" s="5"/>
      <c r="I186" s="19"/>
      <c r="J186" s="16"/>
      <c r="K186" s="25"/>
      <c r="L186" s="19">
        <v>4.2304489213782697</v>
      </c>
      <c r="M186" s="19">
        <v>0.166144339897</v>
      </c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</row>
    <row r="187" spans="1:32" ht="13.8">
      <c r="A187" s="5"/>
      <c r="B187" s="5"/>
      <c r="C187" s="5"/>
      <c r="D187" s="5"/>
      <c r="E187" s="5">
        <v>14</v>
      </c>
      <c r="F187" s="16">
        <v>4.9000000000000004</v>
      </c>
      <c r="G187" s="16">
        <f t="shared" si="3"/>
        <v>0.19850000000000001</v>
      </c>
      <c r="H187" s="5"/>
      <c r="I187" s="19"/>
      <c r="J187" s="16"/>
      <c r="K187" s="25"/>
      <c r="L187" s="19">
        <v>4.25527250510331</v>
      </c>
      <c r="M187" s="19">
        <v>0.168385133184</v>
      </c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</row>
    <row r="188" spans="1:32" ht="13.8">
      <c r="A188" s="5"/>
      <c r="B188" s="5"/>
      <c r="C188" s="5"/>
      <c r="D188" s="5"/>
      <c r="E188" s="5">
        <v>15</v>
      </c>
      <c r="F188" s="16">
        <v>5</v>
      </c>
      <c r="G188" s="16">
        <f t="shared" si="3"/>
        <v>0.19650000000000001</v>
      </c>
      <c r="H188" s="5"/>
      <c r="I188" s="19"/>
      <c r="J188" s="16"/>
      <c r="K188" s="25"/>
      <c r="L188" s="19">
        <v>4.2787536009528297</v>
      </c>
      <c r="M188" s="19">
        <v>0.17042010319100001</v>
      </c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</row>
    <row r="189" spans="1:32" ht="13.8">
      <c r="A189" s="5"/>
      <c r="B189" s="5"/>
      <c r="C189" s="5"/>
      <c r="D189" s="5"/>
      <c r="E189" s="5">
        <v>16</v>
      </c>
      <c r="F189" s="16">
        <v>5.08</v>
      </c>
      <c r="G189" s="16">
        <f t="shared" si="3"/>
        <v>0.19400000000000001</v>
      </c>
      <c r="H189" s="5"/>
      <c r="I189" s="19"/>
      <c r="J189" s="16"/>
      <c r="K189" s="25"/>
      <c r="L189" s="19">
        <v>4.3010299956639804</v>
      </c>
      <c r="M189" s="19">
        <v>0.17227460524800001</v>
      </c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</row>
    <row r="190" spans="1:32" ht="13.8">
      <c r="A190" s="5"/>
      <c r="B190" s="5"/>
      <c r="C190" s="5"/>
      <c r="D190" s="5"/>
      <c r="E190" s="5">
        <v>17</v>
      </c>
      <c r="F190" s="16">
        <v>5.15</v>
      </c>
      <c r="G190" s="16">
        <f t="shared" si="3"/>
        <v>0.191</v>
      </c>
      <c r="H190" s="5"/>
      <c r="I190" s="19"/>
      <c r="J190" s="16"/>
      <c r="K190" s="25"/>
      <c r="L190" s="25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</row>
    <row r="191" spans="1:32" ht="13.8">
      <c r="A191" s="5"/>
      <c r="B191" s="5"/>
      <c r="C191" s="5"/>
      <c r="D191" s="5"/>
      <c r="E191" s="5">
        <v>18</v>
      </c>
      <c r="F191" s="16">
        <v>5.2</v>
      </c>
      <c r="G191" s="16">
        <f t="shared" si="3"/>
        <v>0.1875</v>
      </c>
      <c r="H191" s="5"/>
      <c r="I191" s="19"/>
      <c r="J191" s="16"/>
      <c r="K191" s="25"/>
      <c r="L191" s="25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</row>
    <row r="192" spans="1:32" ht="13.8">
      <c r="A192" s="5"/>
      <c r="B192" s="5"/>
      <c r="C192" s="5"/>
      <c r="D192" s="5"/>
      <c r="E192" s="5">
        <v>19</v>
      </c>
      <c r="F192" s="16">
        <v>5.26</v>
      </c>
      <c r="G192" s="16">
        <f t="shared" si="3"/>
        <v>0.18350000000000002</v>
      </c>
      <c r="H192" s="5"/>
      <c r="I192" s="19"/>
      <c r="J192" s="16"/>
      <c r="K192" s="25"/>
      <c r="L192" s="25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</row>
    <row r="193" spans="1:32" ht="13.8">
      <c r="A193" s="5"/>
      <c r="B193" s="5"/>
      <c r="C193" s="5"/>
      <c r="D193" s="5"/>
      <c r="E193" s="5">
        <v>20</v>
      </c>
      <c r="F193" s="16">
        <v>5.3</v>
      </c>
      <c r="G193" s="16">
        <f t="shared" si="3"/>
        <v>0.18</v>
      </c>
      <c r="H193" s="5"/>
      <c r="I193" s="19"/>
      <c r="J193" s="16"/>
      <c r="K193" s="25"/>
      <c r="L193" s="25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</row>
    <row r="194" spans="1:32" ht="12.75" customHeight="1">
      <c r="A194" s="5">
        <v>8</v>
      </c>
      <c r="B194" s="5">
        <v>6</v>
      </c>
      <c r="C194" s="5">
        <v>5</v>
      </c>
      <c r="D194" s="5">
        <v>4</v>
      </c>
      <c r="E194" s="5">
        <v>1</v>
      </c>
      <c r="F194" s="16">
        <v>3.4</v>
      </c>
      <c r="G194" s="16">
        <v>0.39100000000000001</v>
      </c>
      <c r="H194" s="14">
        <v>2</v>
      </c>
      <c r="I194" s="19">
        <v>0.39</v>
      </c>
      <c r="J194" s="16">
        <v>3</v>
      </c>
      <c r="K194" s="19">
        <v>0.42409999999999998</v>
      </c>
      <c r="L194" s="19">
        <v>3.6989700043360201</v>
      </c>
      <c r="M194" s="19">
        <v>0.49285397318000002</v>
      </c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</row>
    <row r="195" spans="1:32" ht="12.75" customHeight="1">
      <c r="A195" s="5"/>
      <c r="B195" s="5"/>
      <c r="C195" s="5"/>
      <c r="D195" s="5"/>
      <c r="E195" s="5">
        <v>2</v>
      </c>
      <c r="F195" s="16">
        <v>3.7</v>
      </c>
      <c r="G195" s="16">
        <v>0.43099999999999999</v>
      </c>
      <c r="H195" s="14">
        <v>2.6989700043360201</v>
      </c>
      <c r="I195" s="19">
        <v>0.38990000000000002</v>
      </c>
      <c r="J195" s="16">
        <v>3.2</v>
      </c>
      <c r="K195" s="19">
        <v>0.42680000000000001</v>
      </c>
      <c r="L195" s="19">
        <v>3.7781512503836399</v>
      </c>
      <c r="M195" s="19">
        <v>0.53733881227000002</v>
      </c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</row>
    <row r="196" spans="1:32" ht="12.75" customHeight="1">
      <c r="A196" s="5"/>
      <c r="B196" s="5"/>
      <c r="C196" s="5"/>
      <c r="D196" s="5"/>
      <c r="E196" s="5">
        <v>3</v>
      </c>
      <c r="F196" s="16">
        <v>3.88</v>
      </c>
      <c r="G196" s="16">
        <v>0.48399999999999999</v>
      </c>
      <c r="H196" s="14">
        <v>3</v>
      </c>
      <c r="I196" s="19">
        <v>0.38990000000000002</v>
      </c>
      <c r="J196" s="16">
        <v>3.4</v>
      </c>
      <c r="K196" s="19">
        <v>0.43569999999999998</v>
      </c>
      <c r="L196" s="19">
        <v>3.84509804001426</v>
      </c>
      <c r="M196" s="19">
        <v>0.57108479630499998</v>
      </c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</row>
    <row r="197" spans="1:32" ht="12.75" customHeight="1">
      <c r="A197" s="5"/>
      <c r="B197" s="5"/>
      <c r="C197" s="5"/>
      <c r="D197" s="5"/>
      <c r="E197" s="5">
        <v>4</v>
      </c>
      <c r="F197" s="16">
        <v>4</v>
      </c>
      <c r="G197" s="16">
        <v>0.52300000000000002</v>
      </c>
      <c r="H197" s="14">
        <v>3.6989700043360201</v>
      </c>
      <c r="I197" s="19">
        <v>0.45440000000000003</v>
      </c>
      <c r="J197" s="16">
        <v>3.6</v>
      </c>
      <c r="K197" s="19">
        <v>0.4652</v>
      </c>
      <c r="L197" s="19">
        <v>3.9030899869919402</v>
      </c>
      <c r="M197" s="19">
        <v>0.59559192010399997</v>
      </c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</row>
    <row r="198" spans="1:32" ht="12.75" customHeight="1">
      <c r="A198" s="5"/>
      <c r="B198" s="5"/>
      <c r="C198" s="5"/>
      <c r="D198" s="5"/>
      <c r="E198" s="5">
        <v>5</v>
      </c>
      <c r="F198" s="16">
        <v>4.0999999999999996</v>
      </c>
      <c r="G198" s="16">
        <v>0.54800000000000004</v>
      </c>
      <c r="H198" s="14">
        <v>4</v>
      </c>
      <c r="I198" s="19">
        <v>0.56610000000000005</v>
      </c>
      <c r="J198" s="16">
        <v>3.8</v>
      </c>
      <c r="K198" s="19">
        <v>0.5232</v>
      </c>
      <c r="L198" s="19">
        <v>3.9542425094393199</v>
      </c>
      <c r="M198" s="19">
        <v>0.61275956867100001</v>
      </c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</row>
    <row r="199" spans="1:32" ht="12.75" customHeight="1">
      <c r="A199" s="5"/>
      <c r="B199" s="5"/>
      <c r="C199" s="5"/>
      <c r="D199" s="5"/>
      <c r="E199" s="5">
        <v>6</v>
      </c>
      <c r="F199" s="16">
        <v>4.18</v>
      </c>
      <c r="G199" s="16">
        <v>0.56299999999999994</v>
      </c>
      <c r="H199" s="14">
        <v>4.3010299956639804</v>
      </c>
      <c r="I199" s="19">
        <v>0.623</v>
      </c>
      <c r="J199" s="16">
        <v>4</v>
      </c>
      <c r="K199" s="19">
        <v>0.58150000000000002</v>
      </c>
      <c r="L199" s="19">
        <v>4</v>
      </c>
      <c r="M199" s="19">
        <v>0.62430933934999999</v>
      </c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</row>
    <row r="200" spans="1:32" ht="12.75" customHeight="1">
      <c r="A200" s="5"/>
      <c r="B200" s="5"/>
      <c r="C200" s="5"/>
      <c r="D200" s="5"/>
      <c r="E200" s="5">
        <v>7</v>
      </c>
      <c r="F200" s="16">
        <v>4.24</v>
      </c>
      <c r="G200" s="16">
        <v>0.57199999999999995</v>
      </c>
      <c r="H200" s="14">
        <v>4.4771212547196599</v>
      </c>
      <c r="I200" s="19">
        <v>0.62190000000000001</v>
      </c>
      <c r="J200" s="16">
        <v>4.2</v>
      </c>
      <c r="K200" s="19">
        <v>0.61</v>
      </c>
      <c r="L200" s="19">
        <v>4.0413926851582298</v>
      </c>
      <c r="M200" s="19">
        <v>0.63163933874</v>
      </c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</row>
    <row r="201" spans="1:32" ht="12.75" customHeight="1">
      <c r="A201" s="5"/>
      <c r="B201" s="5"/>
      <c r="C201" s="5"/>
      <c r="D201" s="5"/>
      <c r="E201" s="5">
        <v>8</v>
      </c>
      <c r="F201" s="16">
        <v>4.3</v>
      </c>
      <c r="G201" s="16">
        <v>0.57699999999999996</v>
      </c>
      <c r="H201" s="5"/>
      <c r="I201" s="19"/>
      <c r="J201" s="16">
        <v>4.4000000000000004</v>
      </c>
      <c r="K201" s="19">
        <v>0.60899999999999999</v>
      </c>
      <c r="L201" s="19">
        <v>4.0791812460476198</v>
      </c>
      <c r="M201" s="19">
        <v>0.63583320803999999</v>
      </c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</row>
    <row r="202" spans="1:32" ht="12.75" customHeight="1">
      <c r="A202" s="5"/>
      <c r="B202" s="5"/>
      <c r="C202" s="5"/>
      <c r="D202" s="5"/>
      <c r="E202" s="5">
        <v>9</v>
      </c>
      <c r="F202" s="16">
        <v>4.4000000000000004</v>
      </c>
      <c r="G202" s="16">
        <v>0.58099999999999996</v>
      </c>
      <c r="H202" s="5"/>
      <c r="I202" s="19"/>
      <c r="J202" s="16">
        <v>4.5999999999999996</v>
      </c>
      <c r="K202" s="19">
        <v>0.59709999999999996</v>
      </c>
      <c r="L202" s="19">
        <v>4.1139433523068396</v>
      </c>
      <c r="M202" s="19">
        <v>0.63771328462999999</v>
      </c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</row>
    <row r="203" spans="1:32" ht="12.75" customHeight="1">
      <c r="A203" s="5"/>
      <c r="B203" s="5"/>
      <c r="C203" s="5"/>
      <c r="D203" s="5"/>
      <c r="E203" s="5">
        <v>10</v>
      </c>
      <c r="F203" s="16">
        <v>4.4800000000000004</v>
      </c>
      <c r="G203" s="16">
        <v>0.58099999999999996</v>
      </c>
      <c r="H203" s="5"/>
      <c r="I203" s="19"/>
      <c r="J203" s="16">
        <v>4.8</v>
      </c>
      <c r="K203" s="19">
        <v>0.58650000000000002</v>
      </c>
      <c r="L203" s="19">
        <v>4.14612803567824</v>
      </c>
      <c r="M203" s="19">
        <v>0.63789791004999996</v>
      </c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</row>
    <row r="204" spans="1:32" ht="12.75" customHeight="1">
      <c r="A204" s="5"/>
      <c r="B204" s="5"/>
      <c r="C204" s="5"/>
      <c r="D204" s="5"/>
      <c r="E204" s="5">
        <v>11</v>
      </c>
      <c r="F204" s="16">
        <v>4.5999999999999996</v>
      </c>
      <c r="G204" s="16">
        <v>0.57899999999999996</v>
      </c>
      <c r="H204" s="5"/>
      <c r="I204" s="19"/>
      <c r="J204" s="16">
        <v>5</v>
      </c>
      <c r="K204" s="19">
        <v>0.57250000000000001</v>
      </c>
      <c r="L204" s="19">
        <v>4.1760912590556796</v>
      </c>
      <c r="M204" s="19">
        <v>0.63685055375999999</v>
      </c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</row>
    <row r="205" spans="1:32" ht="13.8">
      <c r="A205" s="5"/>
      <c r="B205" s="5"/>
      <c r="C205" s="5"/>
      <c r="D205" s="5"/>
      <c r="E205" s="5">
        <v>12</v>
      </c>
      <c r="F205" s="16">
        <v>4.7</v>
      </c>
      <c r="G205" s="16">
        <v>0.57799999999999996</v>
      </c>
      <c r="H205" s="5"/>
      <c r="I205" s="19"/>
      <c r="J205" s="16"/>
      <c r="K205" s="25"/>
      <c r="L205" s="19">
        <v>4.2041199826559197</v>
      </c>
      <c r="M205" s="19">
        <v>0.63491854162000005</v>
      </c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</row>
    <row r="206" spans="1:32" ht="13.8">
      <c r="A206" s="5"/>
      <c r="B206" s="5"/>
      <c r="C206" s="5"/>
      <c r="D206" s="5"/>
      <c r="E206" s="5">
        <v>13</v>
      </c>
      <c r="F206" s="16">
        <v>4.78</v>
      </c>
      <c r="G206" s="16">
        <v>0.57699999999999996</v>
      </c>
      <c r="H206" s="5"/>
      <c r="I206" s="19"/>
      <c r="J206" s="16"/>
      <c r="K206" s="25"/>
      <c r="L206" s="19">
        <v>4.2304489213782697</v>
      </c>
      <c r="M206" s="19">
        <v>0.63236247658800004</v>
      </c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</row>
    <row r="207" spans="1:32" ht="13.8">
      <c r="A207" s="5"/>
      <c r="B207" s="5"/>
      <c r="C207" s="5"/>
      <c r="D207" s="5"/>
      <c r="E207" s="5">
        <v>14</v>
      </c>
      <c r="F207" s="16">
        <v>4.9000000000000004</v>
      </c>
      <c r="G207" s="16">
        <v>0.57599999999999996</v>
      </c>
      <c r="H207" s="5"/>
      <c r="I207" s="19"/>
      <c r="J207" s="16"/>
      <c r="K207" s="25"/>
      <c r="L207" s="19">
        <v>4.25527250510331</v>
      </c>
      <c r="M207" s="19">
        <v>0.62937820951900003</v>
      </c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</row>
    <row r="208" spans="1:32" ht="13.8">
      <c r="A208" s="5"/>
      <c r="B208" s="5"/>
      <c r="C208" s="5"/>
      <c r="D208" s="5"/>
      <c r="E208" s="5">
        <v>15</v>
      </c>
      <c r="F208" s="16">
        <v>5</v>
      </c>
      <c r="G208" s="16">
        <v>0.57399999999999995</v>
      </c>
      <c r="H208" s="5"/>
      <c r="I208" s="19"/>
      <c r="J208" s="16"/>
      <c r="K208" s="25"/>
      <c r="L208" s="19">
        <v>4.2787536009528297</v>
      </c>
      <c r="M208" s="19">
        <v>0.62611312960599996</v>
      </c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</row>
    <row r="209" spans="1:32" ht="13.8">
      <c r="A209" s="5"/>
      <c r="B209" s="5"/>
      <c r="C209" s="5"/>
      <c r="D209" s="5"/>
      <c r="E209" s="5">
        <v>16</v>
      </c>
      <c r="F209" s="16">
        <v>5.08</v>
      </c>
      <c r="G209" s="16">
        <v>0.57199999999999995</v>
      </c>
      <c r="H209" s="5"/>
      <c r="I209" s="19"/>
      <c r="J209" s="16"/>
      <c r="K209" s="25"/>
      <c r="L209" s="19">
        <v>4.3010299956639804</v>
      </c>
      <c r="M209" s="19">
        <v>0.62267822198699996</v>
      </c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</row>
    <row r="210" spans="1:32" ht="13.8">
      <c r="A210" s="5"/>
      <c r="B210" s="5"/>
      <c r="C210" s="5"/>
      <c r="D210" s="5"/>
      <c r="E210" s="5">
        <v>17</v>
      </c>
      <c r="F210" s="16">
        <v>5.15</v>
      </c>
      <c r="G210" s="16">
        <v>0.56799999999999995</v>
      </c>
      <c r="H210" s="5"/>
      <c r="I210" s="19"/>
      <c r="J210" s="16"/>
      <c r="K210" s="25"/>
      <c r="L210" s="25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</row>
    <row r="211" spans="1:32" ht="13.8">
      <c r="A211" s="5"/>
      <c r="B211" s="5"/>
      <c r="C211" s="5"/>
      <c r="D211" s="5"/>
      <c r="E211" s="5">
        <v>18</v>
      </c>
      <c r="F211" s="16">
        <v>5.2</v>
      </c>
      <c r="G211" s="16">
        <v>0.56399999999999995</v>
      </c>
      <c r="H211" s="5"/>
      <c r="I211" s="19"/>
      <c r="J211" s="16"/>
      <c r="K211" s="25"/>
      <c r="L211" s="25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</row>
    <row r="212" spans="1:32" ht="13.8">
      <c r="A212" s="5"/>
      <c r="B212" s="5"/>
      <c r="C212" s="5"/>
      <c r="D212" s="5"/>
      <c r="E212" s="5">
        <v>19</v>
      </c>
      <c r="F212" s="16">
        <v>5.26</v>
      </c>
      <c r="G212" s="16">
        <v>0.56000000000000005</v>
      </c>
      <c r="H212" s="5"/>
      <c r="I212" s="19"/>
      <c r="J212" s="16"/>
      <c r="K212" s="25"/>
      <c r="L212" s="25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</row>
    <row r="213" spans="1:32" ht="13.8">
      <c r="A213" s="5"/>
      <c r="B213" s="5"/>
      <c r="C213" s="5"/>
      <c r="D213" s="5"/>
      <c r="E213" s="5">
        <v>20</v>
      </c>
      <c r="F213" s="16">
        <v>5.3</v>
      </c>
      <c r="G213" s="16">
        <v>0.55600000000000005</v>
      </c>
      <c r="H213" s="5"/>
      <c r="I213" s="19"/>
      <c r="J213" s="16"/>
      <c r="K213" s="25"/>
      <c r="L213" s="25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</row>
    <row r="214" spans="1:32" ht="12.75" customHeight="1">
      <c r="A214" s="5">
        <v>8</v>
      </c>
      <c r="B214" s="5">
        <v>6</v>
      </c>
      <c r="C214" s="5">
        <v>6</v>
      </c>
      <c r="D214" s="5">
        <v>1</v>
      </c>
      <c r="E214" s="5">
        <v>1</v>
      </c>
      <c r="F214" s="16">
        <v>3.4</v>
      </c>
      <c r="G214" s="16">
        <v>0.111</v>
      </c>
      <c r="H214" s="5"/>
      <c r="I214" s="19"/>
      <c r="J214" s="16">
        <v>3</v>
      </c>
      <c r="K214" s="19">
        <v>0.108444444444444</v>
      </c>
      <c r="L214" s="19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</row>
    <row r="215" spans="1:32" ht="12.75" customHeight="1">
      <c r="A215" s="5"/>
      <c r="B215" s="5"/>
      <c r="C215" s="5"/>
      <c r="D215" s="5"/>
      <c r="E215" s="5">
        <v>2</v>
      </c>
      <c r="F215" s="16">
        <v>3.7</v>
      </c>
      <c r="G215" s="16">
        <v>0.113</v>
      </c>
      <c r="H215" s="5"/>
      <c r="I215" s="19"/>
      <c r="J215" s="16">
        <v>3.2</v>
      </c>
      <c r="K215" s="19">
        <v>0.10747777777777801</v>
      </c>
      <c r="L215" s="19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</row>
    <row r="216" spans="1:32" ht="12.75" customHeight="1">
      <c r="A216" s="5"/>
      <c r="B216" s="5"/>
      <c r="C216" s="5"/>
      <c r="D216" s="5"/>
      <c r="E216" s="5">
        <v>3</v>
      </c>
      <c r="F216" s="16">
        <v>3.88</v>
      </c>
      <c r="G216" s="16">
        <v>0.11899999999999999</v>
      </c>
      <c r="H216" s="5"/>
      <c r="I216" s="19"/>
      <c r="J216" s="16">
        <v>3.4</v>
      </c>
      <c r="K216" s="19">
        <v>0.107911111111111</v>
      </c>
      <c r="L216" s="19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</row>
    <row r="217" spans="1:32" ht="12.75" customHeight="1">
      <c r="A217" s="5"/>
      <c r="B217" s="5"/>
      <c r="C217" s="5"/>
      <c r="D217" s="5"/>
      <c r="E217" s="5">
        <v>4</v>
      </c>
      <c r="F217" s="16">
        <v>4</v>
      </c>
      <c r="G217" s="16">
        <v>0.124</v>
      </c>
      <c r="H217" s="5"/>
      <c r="I217" s="19"/>
      <c r="J217" s="16">
        <v>3.6</v>
      </c>
      <c r="K217" s="19">
        <v>0.11360000000000001</v>
      </c>
      <c r="L217" s="19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</row>
    <row r="218" spans="1:32" ht="12.75" customHeight="1">
      <c r="A218" s="5"/>
      <c r="B218" s="5"/>
      <c r="C218" s="5"/>
      <c r="D218" s="5"/>
      <c r="E218" s="5">
        <v>5</v>
      </c>
      <c r="F218" s="16">
        <v>4.0999999999999996</v>
      </c>
      <c r="G218" s="16">
        <v>0.128</v>
      </c>
      <c r="H218" s="5"/>
      <c r="I218" s="19"/>
      <c r="J218" s="16">
        <v>3.8</v>
      </c>
      <c r="K218" s="19">
        <v>0.1244</v>
      </c>
      <c r="L218" s="19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</row>
    <row r="219" spans="1:32" ht="12.75" customHeight="1">
      <c r="A219" s="5"/>
      <c r="B219" s="5"/>
      <c r="C219" s="5"/>
      <c r="D219" s="5"/>
      <c r="E219" s="5">
        <v>6</v>
      </c>
      <c r="F219" s="16">
        <v>4.18</v>
      </c>
      <c r="G219" s="16">
        <v>0.13100000000000001</v>
      </c>
      <c r="H219" s="5"/>
      <c r="I219" s="19"/>
      <c r="J219" s="16">
        <v>4</v>
      </c>
      <c r="K219" s="19">
        <v>0.134155555555556</v>
      </c>
      <c r="L219" s="19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</row>
    <row r="220" spans="1:32" ht="12.75" customHeight="1">
      <c r="A220" s="5"/>
      <c r="B220" s="5"/>
      <c r="C220" s="5"/>
      <c r="D220" s="5"/>
      <c r="E220" s="5">
        <v>7</v>
      </c>
      <c r="F220" s="16">
        <v>4.24</v>
      </c>
      <c r="G220" s="16">
        <v>0.13300000000000001</v>
      </c>
      <c r="H220" s="5"/>
      <c r="I220" s="19"/>
      <c r="J220" s="16">
        <v>4.2</v>
      </c>
      <c r="K220" s="19">
        <v>0.13971111111111101</v>
      </c>
      <c r="L220" s="19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</row>
    <row r="221" spans="1:32" ht="12.75" customHeight="1">
      <c r="A221" s="5"/>
      <c r="B221" s="5"/>
      <c r="C221" s="5"/>
      <c r="D221" s="5"/>
      <c r="E221" s="5">
        <v>8</v>
      </c>
      <c r="F221" s="16">
        <v>4.3</v>
      </c>
      <c r="G221" s="16">
        <v>0.13500000000000001</v>
      </c>
      <c r="H221" s="5"/>
      <c r="I221" s="19"/>
      <c r="J221" s="16">
        <v>4.4000000000000004</v>
      </c>
      <c r="K221" s="19">
        <v>0.14133333333333301</v>
      </c>
      <c r="L221" s="19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</row>
    <row r="222" spans="1:32" ht="12.75" customHeight="1">
      <c r="A222" s="5"/>
      <c r="B222" s="5"/>
      <c r="C222" s="5"/>
      <c r="D222" s="5"/>
      <c r="E222" s="5">
        <v>9</v>
      </c>
      <c r="F222" s="16">
        <v>4.4000000000000004</v>
      </c>
      <c r="G222" s="16">
        <v>0.13700000000000001</v>
      </c>
      <c r="H222" s="5"/>
      <c r="I222" s="19"/>
      <c r="J222" s="16">
        <v>4.5999999999999996</v>
      </c>
      <c r="K222" s="19">
        <v>0.13834444444444399</v>
      </c>
      <c r="L222" s="19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</row>
    <row r="223" spans="1:32" ht="12.75" customHeight="1">
      <c r="A223" s="5"/>
      <c r="B223" s="5"/>
      <c r="C223" s="5"/>
      <c r="D223" s="5"/>
      <c r="E223" s="5">
        <v>10</v>
      </c>
      <c r="F223" s="16">
        <v>4.4800000000000004</v>
      </c>
      <c r="G223" s="16">
        <v>0.13700000000000001</v>
      </c>
      <c r="H223" s="5"/>
      <c r="I223" s="19"/>
      <c r="J223" s="16">
        <v>4.8</v>
      </c>
      <c r="K223" s="19">
        <v>0.13004444444444399</v>
      </c>
      <c r="L223" s="19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</row>
    <row r="224" spans="1:32" ht="12.75" customHeight="1">
      <c r="A224" s="5"/>
      <c r="B224" s="5"/>
      <c r="C224" s="5"/>
      <c r="D224" s="5"/>
      <c r="E224" s="5">
        <v>11</v>
      </c>
      <c r="F224" s="16">
        <v>4.5999999999999996</v>
      </c>
      <c r="G224" s="16">
        <v>0.13700000000000001</v>
      </c>
      <c r="H224" s="5"/>
      <c r="I224" s="19"/>
      <c r="J224" s="16">
        <v>5</v>
      </c>
      <c r="K224" s="19">
        <v>0.11777777777777799</v>
      </c>
      <c r="L224" s="19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</row>
    <row r="225" spans="1:32" ht="13.8">
      <c r="A225" s="5"/>
      <c r="B225" s="5"/>
      <c r="C225" s="5"/>
      <c r="D225" s="5"/>
      <c r="E225" s="5">
        <v>12</v>
      </c>
      <c r="F225" s="16">
        <v>4.7</v>
      </c>
      <c r="G225" s="16">
        <v>0.13400000000000001</v>
      </c>
      <c r="H225" s="5"/>
      <c r="I225" s="19"/>
      <c r="J225" s="16"/>
      <c r="K225" s="25"/>
      <c r="L225" s="25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</row>
    <row r="226" spans="1:32" ht="13.8">
      <c r="A226" s="5"/>
      <c r="B226" s="5"/>
      <c r="C226" s="5"/>
      <c r="D226" s="5"/>
      <c r="E226" s="5">
        <v>13</v>
      </c>
      <c r="F226" s="16">
        <v>4.78</v>
      </c>
      <c r="G226" s="16">
        <v>0.13100000000000001</v>
      </c>
      <c r="H226" s="5"/>
      <c r="I226" s="19"/>
      <c r="J226" s="16"/>
      <c r="K226" s="25"/>
      <c r="L226" s="25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</row>
    <row r="227" spans="1:32" ht="13.8">
      <c r="A227" s="5"/>
      <c r="B227" s="5"/>
      <c r="C227" s="5"/>
      <c r="D227" s="5"/>
      <c r="E227" s="5">
        <v>14</v>
      </c>
      <c r="F227" s="16">
        <v>4.9000000000000004</v>
      </c>
      <c r="G227" s="16">
        <v>0.125</v>
      </c>
      <c r="H227" s="5"/>
      <c r="I227" s="19"/>
      <c r="J227" s="16"/>
      <c r="K227" s="25"/>
      <c r="L227" s="25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</row>
    <row r="228" spans="1:32" ht="13.8">
      <c r="A228" s="5"/>
      <c r="B228" s="5"/>
      <c r="C228" s="5"/>
      <c r="D228" s="5"/>
      <c r="E228" s="5">
        <v>15</v>
      </c>
      <c r="F228" s="16">
        <v>5</v>
      </c>
      <c r="G228" s="16">
        <v>0.11899999999999999</v>
      </c>
      <c r="H228" s="5"/>
      <c r="I228" s="19"/>
      <c r="J228" s="16"/>
      <c r="K228" s="25"/>
      <c r="L228" s="25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</row>
    <row r="229" spans="1:32" ht="13.8">
      <c r="A229" s="5"/>
      <c r="B229" s="5"/>
      <c r="C229" s="5"/>
      <c r="D229" s="5"/>
      <c r="E229" s="5">
        <v>16</v>
      </c>
      <c r="F229" s="16">
        <v>5.08</v>
      </c>
      <c r="G229" s="16">
        <v>0.114</v>
      </c>
      <c r="H229" s="5"/>
      <c r="I229" s="19"/>
      <c r="J229" s="16"/>
      <c r="K229" s="25"/>
      <c r="L229" s="25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</row>
    <row r="230" spans="1:32" ht="13.8">
      <c r="A230" s="5"/>
      <c r="B230" s="5"/>
      <c r="C230" s="5"/>
      <c r="D230" s="5"/>
      <c r="E230" s="5">
        <v>17</v>
      </c>
      <c r="F230" s="16">
        <v>5.15</v>
      </c>
      <c r="G230" s="16">
        <v>0.109</v>
      </c>
      <c r="H230" s="5"/>
      <c r="I230" s="19"/>
      <c r="J230" s="16"/>
      <c r="K230" s="25"/>
      <c r="L230" s="25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</row>
    <row r="231" spans="1:32" ht="13.8">
      <c r="A231" s="5"/>
      <c r="B231" s="5"/>
      <c r="C231" s="5"/>
      <c r="D231" s="5"/>
      <c r="E231" s="5">
        <v>18</v>
      </c>
      <c r="F231" s="16">
        <v>5.2</v>
      </c>
      <c r="G231" s="16">
        <v>0.105</v>
      </c>
      <c r="H231" s="5"/>
      <c r="I231" s="19"/>
      <c r="J231" s="16"/>
      <c r="K231" s="25"/>
      <c r="L231" s="25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</row>
    <row r="232" spans="1:32" ht="13.8">
      <c r="A232" s="5"/>
      <c r="B232" s="5"/>
      <c r="C232" s="5"/>
      <c r="D232" s="5"/>
      <c r="E232" s="5">
        <v>19</v>
      </c>
      <c r="F232" s="16">
        <v>5.26</v>
      </c>
      <c r="G232" s="16">
        <v>0.10100000000000001</v>
      </c>
      <c r="H232" s="5"/>
      <c r="I232" s="19"/>
      <c r="J232" s="16"/>
      <c r="K232" s="25"/>
      <c r="L232" s="25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</row>
    <row r="233" spans="1:32" ht="13.8">
      <c r="A233" s="5"/>
      <c r="B233" s="5"/>
      <c r="C233" s="5"/>
      <c r="D233" s="5"/>
      <c r="E233" s="5">
        <v>20</v>
      </c>
      <c r="F233" s="16">
        <v>5.3</v>
      </c>
      <c r="G233" s="16">
        <v>9.8100000000000007E-2</v>
      </c>
      <c r="H233" s="5"/>
      <c r="I233" s="19"/>
      <c r="J233" s="16"/>
      <c r="K233" s="25"/>
      <c r="L233" s="25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</row>
    <row r="234" spans="1:32" s="17" customFormat="1" ht="13.8">
      <c r="A234" s="5">
        <v>8</v>
      </c>
      <c r="B234" s="5">
        <v>6</v>
      </c>
      <c r="C234" s="5">
        <v>6</v>
      </c>
      <c r="D234" s="5">
        <v>2</v>
      </c>
      <c r="E234" s="5">
        <v>1</v>
      </c>
      <c r="F234" s="16">
        <v>3.4</v>
      </c>
      <c r="G234" s="16">
        <v>0.33300000000000002</v>
      </c>
      <c r="H234" s="5"/>
      <c r="I234" s="19"/>
      <c r="J234" s="16">
        <v>3</v>
      </c>
      <c r="K234" s="19">
        <v>0.32533333333333297</v>
      </c>
      <c r="L234" s="25"/>
      <c r="M234" s="44"/>
    </row>
    <row r="235" spans="1:32" s="17" customFormat="1" ht="13.8">
      <c r="A235" s="5"/>
      <c r="B235" s="5"/>
      <c r="C235" s="5"/>
      <c r="D235" s="5"/>
      <c r="E235" s="5">
        <v>2</v>
      </c>
      <c r="F235" s="16">
        <v>3.7</v>
      </c>
      <c r="G235" s="16">
        <v>0.33900000000000002</v>
      </c>
      <c r="H235" s="5"/>
      <c r="I235" s="19"/>
      <c r="J235" s="16">
        <v>3.2</v>
      </c>
      <c r="K235" s="19">
        <v>0.32243333333333302</v>
      </c>
      <c r="L235" s="25"/>
      <c r="M235" s="44"/>
    </row>
    <row r="236" spans="1:32" s="17" customFormat="1" ht="13.8">
      <c r="A236" s="5"/>
      <c r="B236" s="5"/>
      <c r="C236" s="5"/>
      <c r="D236" s="5"/>
      <c r="E236" s="5">
        <v>3</v>
      </c>
      <c r="F236" s="16">
        <v>3.88</v>
      </c>
      <c r="G236" s="16">
        <v>0.35699999999999998</v>
      </c>
      <c r="H236" s="5"/>
      <c r="I236" s="19"/>
      <c r="J236" s="16">
        <v>3.4</v>
      </c>
      <c r="K236" s="19">
        <v>0.32373333333333298</v>
      </c>
      <c r="L236" s="25"/>
      <c r="M236" s="44"/>
    </row>
    <row r="237" spans="1:32" s="17" customFormat="1" ht="13.8">
      <c r="A237" s="5"/>
      <c r="B237" s="5"/>
      <c r="C237" s="5"/>
      <c r="D237" s="5"/>
      <c r="E237" s="5">
        <v>4</v>
      </c>
      <c r="F237" s="16">
        <v>4</v>
      </c>
      <c r="G237" s="16">
        <v>0.372</v>
      </c>
      <c r="H237" s="5"/>
      <c r="I237" s="19"/>
      <c r="J237" s="16">
        <v>3.6</v>
      </c>
      <c r="K237" s="19">
        <v>0.34079999999999999</v>
      </c>
      <c r="L237" s="25"/>
      <c r="M237" s="44"/>
    </row>
    <row r="238" spans="1:32" s="17" customFormat="1" ht="13.8">
      <c r="A238" s="5"/>
      <c r="B238" s="5"/>
      <c r="C238" s="5"/>
      <c r="D238" s="5"/>
      <c r="E238" s="5">
        <v>5</v>
      </c>
      <c r="F238" s="16">
        <v>4.0999999999999996</v>
      </c>
      <c r="G238" s="16">
        <v>0.38400000000000001</v>
      </c>
      <c r="H238" s="5"/>
      <c r="I238" s="19"/>
      <c r="J238" s="16">
        <v>3.8</v>
      </c>
      <c r="K238" s="19">
        <v>0.37319999999999998</v>
      </c>
      <c r="L238" s="25"/>
      <c r="M238" s="44"/>
    </row>
    <row r="239" spans="1:32" s="17" customFormat="1" ht="13.8">
      <c r="A239" s="5"/>
      <c r="B239" s="5"/>
      <c r="C239" s="5"/>
      <c r="D239" s="5"/>
      <c r="E239" s="5">
        <v>6</v>
      </c>
      <c r="F239" s="16">
        <v>4.18</v>
      </c>
      <c r="G239" s="16">
        <v>0.39300000000000002</v>
      </c>
      <c r="H239" s="5"/>
      <c r="I239" s="19"/>
      <c r="J239" s="16">
        <v>4</v>
      </c>
      <c r="K239" s="19">
        <v>0.40246666666666697</v>
      </c>
      <c r="L239" s="25"/>
      <c r="M239" s="44"/>
    </row>
    <row r="240" spans="1:32" s="17" customFormat="1" ht="13.8">
      <c r="A240" s="5"/>
      <c r="B240" s="5"/>
      <c r="C240" s="5"/>
      <c r="D240" s="5"/>
      <c r="E240" s="5">
        <v>7</v>
      </c>
      <c r="F240" s="16">
        <v>4.24</v>
      </c>
      <c r="G240" s="16">
        <v>0.39900000000000002</v>
      </c>
      <c r="H240" s="5"/>
      <c r="I240" s="19"/>
      <c r="J240" s="16">
        <v>4.2</v>
      </c>
      <c r="K240" s="19">
        <v>0.41913333333333302</v>
      </c>
      <c r="L240" s="25"/>
      <c r="M240" s="44"/>
    </row>
    <row r="241" spans="1:13" s="17" customFormat="1" ht="13.8">
      <c r="A241" s="5"/>
      <c r="B241" s="5"/>
      <c r="C241" s="5"/>
      <c r="D241" s="5"/>
      <c r="E241" s="5">
        <v>8</v>
      </c>
      <c r="F241" s="16">
        <v>4.3</v>
      </c>
      <c r="G241" s="16">
        <v>0.40500000000000003</v>
      </c>
      <c r="H241" s="5"/>
      <c r="I241" s="19"/>
      <c r="J241" s="16">
        <v>4.4000000000000004</v>
      </c>
      <c r="K241" s="19">
        <v>0.42399999999999999</v>
      </c>
      <c r="L241" s="25"/>
      <c r="M241" s="44"/>
    </row>
    <row r="242" spans="1:13" s="17" customFormat="1" ht="13.8">
      <c r="A242" s="5"/>
      <c r="B242" s="5"/>
      <c r="C242" s="5"/>
      <c r="D242" s="5"/>
      <c r="E242" s="5">
        <v>9</v>
      </c>
      <c r="F242" s="16">
        <v>4.4000000000000004</v>
      </c>
      <c r="G242" s="16">
        <v>0.41099999999999998</v>
      </c>
      <c r="H242" s="5"/>
      <c r="I242" s="19"/>
      <c r="J242" s="16">
        <v>4.5999999999999996</v>
      </c>
      <c r="K242" s="19">
        <v>0.41503333333333298</v>
      </c>
      <c r="L242" s="25"/>
      <c r="M242" s="44"/>
    </row>
    <row r="243" spans="1:13" s="17" customFormat="1" ht="13.8">
      <c r="A243" s="5"/>
      <c r="B243" s="5"/>
      <c r="C243" s="5"/>
      <c r="D243" s="5"/>
      <c r="E243" s="5">
        <v>10</v>
      </c>
      <c r="F243" s="16">
        <v>4.4800000000000004</v>
      </c>
      <c r="G243" s="16">
        <v>0.41099999999999998</v>
      </c>
      <c r="H243" s="5"/>
      <c r="I243" s="19"/>
      <c r="J243" s="16">
        <v>4.8</v>
      </c>
      <c r="K243" s="19">
        <v>0.390133333333333</v>
      </c>
      <c r="L243" s="25"/>
      <c r="M243" s="44"/>
    </row>
    <row r="244" spans="1:13" s="17" customFormat="1" ht="13.8">
      <c r="A244" s="5"/>
      <c r="B244" s="5"/>
      <c r="C244" s="5"/>
      <c r="D244" s="5"/>
      <c r="E244" s="5">
        <v>11</v>
      </c>
      <c r="F244" s="16">
        <v>4.5999999999999996</v>
      </c>
      <c r="G244" s="16">
        <v>0.41099999999999998</v>
      </c>
      <c r="H244" s="5"/>
      <c r="I244" s="19"/>
      <c r="J244" s="16">
        <v>5</v>
      </c>
      <c r="K244" s="19">
        <v>0.353333333333333</v>
      </c>
      <c r="L244" s="25"/>
      <c r="M244" s="44"/>
    </row>
    <row r="245" spans="1:13" s="17" customFormat="1" ht="13.8">
      <c r="A245" s="5"/>
      <c r="B245" s="5"/>
      <c r="C245" s="5"/>
      <c r="D245" s="5"/>
      <c r="E245" s="5">
        <v>12</v>
      </c>
      <c r="F245" s="16">
        <v>4.7</v>
      </c>
      <c r="G245" s="16">
        <v>0.40200000000000002</v>
      </c>
      <c r="H245" s="5"/>
      <c r="I245" s="19"/>
      <c r="J245" s="16"/>
      <c r="K245" s="25"/>
      <c r="L245" s="25"/>
      <c r="M245" s="44"/>
    </row>
    <row r="246" spans="1:13" s="17" customFormat="1" ht="13.8">
      <c r="A246" s="5"/>
      <c r="B246" s="5"/>
      <c r="C246" s="5"/>
      <c r="D246" s="5"/>
      <c r="E246" s="5">
        <v>13</v>
      </c>
      <c r="F246" s="16">
        <v>4.78</v>
      </c>
      <c r="G246" s="16">
        <v>0.39300000000000002</v>
      </c>
      <c r="H246" s="5"/>
      <c r="I246" s="19"/>
      <c r="J246" s="16"/>
      <c r="K246" s="25"/>
      <c r="L246" s="25"/>
      <c r="M246" s="44"/>
    </row>
    <row r="247" spans="1:13" s="17" customFormat="1" ht="13.8">
      <c r="A247" s="5"/>
      <c r="B247" s="5"/>
      <c r="C247" s="5"/>
      <c r="D247" s="5"/>
      <c r="E247" s="5">
        <v>14</v>
      </c>
      <c r="F247" s="16">
        <v>4.9000000000000004</v>
      </c>
      <c r="G247" s="16">
        <v>0.375</v>
      </c>
      <c r="H247" s="5"/>
      <c r="I247" s="19"/>
      <c r="J247" s="16"/>
      <c r="K247" s="25"/>
      <c r="L247" s="25"/>
      <c r="M247" s="44"/>
    </row>
    <row r="248" spans="1:13" s="17" customFormat="1" ht="13.8">
      <c r="A248" s="5"/>
      <c r="B248" s="5"/>
      <c r="C248" s="5"/>
      <c r="D248" s="5"/>
      <c r="E248" s="5">
        <v>15</v>
      </c>
      <c r="F248" s="16">
        <v>5</v>
      </c>
      <c r="G248" s="16">
        <v>0.35699999999999998</v>
      </c>
      <c r="H248" s="5"/>
      <c r="I248" s="19"/>
      <c r="J248" s="16"/>
      <c r="K248" s="25"/>
      <c r="L248" s="25"/>
      <c r="M248" s="44"/>
    </row>
    <row r="249" spans="1:13" s="17" customFormat="1" ht="13.8">
      <c r="A249" s="5"/>
      <c r="B249" s="5"/>
      <c r="C249" s="5"/>
      <c r="D249" s="5"/>
      <c r="E249" s="5">
        <v>16</v>
      </c>
      <c r="F249" s="16">
        <v>5.08</v>
      </c>
      <c r="G249" s="16">
        <v>0.34200000000000003</v>
      </c>
      <c r="H249" s="5"/>
      <c r="I249" s="19"/>
      <c r="J249" s="16"/>
      <c r="K249" s="25"/>
      <c r="L249" s="25"/>
      <c r="M249" s="44"/>
    </row>
    <row r="250" spans="1:13" s="17" customFormat="1" ht="13.8">
      <c r="A250" s="5"/>
      <c r="B250" s="5"/>
      <c r="C250" s="5"/>
      <c r="D250" s="5"/>
      <c r="E250" s="5">
        <v>17</v>
      </c>
      <c r="F250" s="16">
        <v>5.15</v>
      </c>
      <c r="G250" s="16">
        <v>0.32700000000000001</v>
      </c>
      <c r="H250" s="5"/>
      <c r="I250" s="19"/>
      <c r="J250" s="16"/>
      <c r="K250" s="25"/>
      <c r="L250" s="25"/>
      <c r="M250" s="44"/>
    </row>
    <row r="251" spans="1:13" s="17" customFormat="1" ht="13.8">
      <c r="A251" s="5"/>
      <c r="B251" s="5"/>
      <c r="C251" s="5"/>
      <c r="D251" s="5"/>
      <c r="E251" s="5">
        <v>18</v>
      </c>
      <c r="F251" s="16">
        <v>5.2</v>
      </c>
      <c r="G251" s="16">
        <v>0.315</v>
      </c>
      <c r="H251" s="5"/>
      <c r="I251" s="19"/>
      <c r="J251" s="16"/>
      <c r="K251" s="25"/>
      <c r="L251" s="25"/>
      <c r="M251" s="44"/>
    </row>
    <row r="252" spans="1:13" s="17" customFormat="1" ht="13.8">
      <c r="A252" s="5"/>
      <c r="B252" s="5"/>
      <c r="C252" s="5"/>
      <c r="D252" s="5"/>
      <c r="E252" s="5">
        <v>19</v>
      </c>
      <c r="F252" s="16">
        <v>5.26</v>
      </c>
      <c r="G252" s="16">
        <v>0.30299999999999999</v>
      </c>
      <c r="H252" s="5"/>
      <c r="I252" s="19"/>
      <c r="J252" s="16"/>
      <c r="K252" s="25"/>
      <c r="L252" s="25"/>
      <c r="M252" s="44"/>
    </row>
    <row r="253" spans="1:13" s="17" customFormat="1" ht="13.8">
      <c r="A253" s="5"/>
      <c r="B253" s="5"/>
      <c r="C253" s="5"/>
      <c r="D253" s="5"/>
      <c r="E253" s="5">
        <v>20</v>
      </c>
      <c r="F253" s="16">
        <v>5.3</v>
      </c>
      <c r="G253" s="16">
        <v>0.29430000000000001</v>
      </c>
      <c r="H253" s="5"/>
      <c r="I253" s="19"/>
      <c r="J253" s="16"/>
      <c r="K253" s="25"/>
      <c r="L253" s="25"/>
      <c r="M253" s="44"/>
    </row>
    <row r="254" spans="1:13" s="17" customFormat="1" ht="13.8">
      <c r="A254" s="5">
        <v>8</v>
      </c>
      <c r="B254" s="5">
        <v>6</v>
      </c>
      <c r="C254" s="5">
        <v>6</v>
      </c>
      <c r="D254" s="5">
        <v>3</v>
      </c>
      <c r="E254" s="5">
        <v>1</v>
      </c>
      <c r="F254" s="16">
        <v>3.4</v>
      </c>
      <c r="G254" s="16">
        <v>0.55500000000000005</v>
      </c>
      <c r="H254" s="5"/>
      <c r="I254" s="19"/>
      <c r="J254" s="16">
        <v>3</v>
      </c>
      <c r="K254" s="19">
        <v>0.54222222222222205</v>
      </c>
      <c r="L254" s="25"/>
      <c r="M254" s="44"/>
    </row>
    <row r="255" spans="1:13" s="17" customFormat="1" ht="13.8">
      <c r="A255" s="5"/>
      <c r="B255" s="5"/>
      <c r="C255" s="5"/>
      <c r="D255" s="5"/>
      <c r="E255" s="5">
        <v>2</v>
      </c>
      <c r="F255" s="16">
        <v>3.7</v>
      </c>
      <c r="G255" s="16">
        <v>0.56499999999999995</v>
      </c>
      <c r="H255" s="5"/>
      <c r="I255" s="19"/>
      <c r="J255" s="16">
        <v>3.2</v>
      </c>
      <c r="K255" s="19">
        <v>0.53738888888888903</v>
      </c>
      <c r="L255" s="25"/>
      <c r="M255" s="44"/>
    </row>
    <row r="256" spans="1:13" s="17" customFormat="1" ht="13.8">
      <c r="A256" s="5"/>
      <c r="B256" s="5"/>
      <c r="C256" s="5"/>
      <c r="D256" s="5"/>
      <c r="E256" s="5">
        <v>3</v>
      </c>
      <c r="F256" s="16">
        <v>3.88</v>
      </c>
      <c r="G256" s="16">
        <v>0.59499999999999997</v>
      </c>
      <c r="H256" s="5"/>
      <c r="I256" s="19"/>
      <c r="J256" s="16">
        <v>3.4</v>
      </c>
      <c r="K256" s="19">
        <v>0.53955555555555601</v>
      </c>
      <c r="L256" s="25"/>
      <c r="M256" s="44"/>
    </row>
    <row r="257" spans="1:13" s="17" customFormat="1" ht="13.8">
      <c r="A257" s="5"/>
      <c r="B257" s="5"/>
      <c r="C257" s="5"/>
      <c r="D257" s="5"/>
      <c r="E257" s="5">
        <v>4</v>
      </c>
      <c r="F257" s="16">
        <v>4</v>
      </c>
      <c r="G257" s="16">
        <v>0.62</v>
      </c>
      <c r="H257" s="5"/>
      <c r="I257" s="19"/>
      <c r="J257" s="16">
        <v>3.6</v>
      </c>
      <c r="K257" s="19">
        <v>0.56799999999999995</v>
      </c>
      <c r="L257" s="25"/>
      <c r="M257" s="44"/>
    </row>
    <row r="258" spans="1:13" s="17" customFormat="1" ht="13.8">
      <c r="A258" s="5"/>
      <c r="B258" s="5"/>
      <c r="C258" s="5"/>
      <c r="D258" s="5"/>
      <c r="E258" s="5">
        <v>5</v>
      </c>
      <c r="F258" s="16">
        <v>4.0999999999999996</v>
      </c>
      <c r="G258" s="16">
        <v>0.64</v>
      </c>
      <c r="H258" s="5"/>
      <c r="I258" s="19"/>
      <c r="J258" s="16">
        <v>3.8</v>
      </c>
      <c r="K258" s="19">
        <v>0.622</v>
      </c>
      <c r="L258" s="25"/>
      <c r="M258" s="44"/>
    </row>
    <row r="259" spans="1:13" s="17" customFormat="1" ht="13.8">
      <c r="A259" s="5"/>
      <c r="B259" s="5"/>
      <c r="C259" s="5"/>
      <c r="D259" s="5"/>
      <c r="E259" s="5">
        <v>6</v>
      </c>
      <c r="F259" s="16">
        <v>4.18</v>
      </c>
      <c r="G259" s="16">
        <v>0.65500000000000003</v>
      </c>
      <c r="H259" s="5"/>
      <c r="I259" s="19"/>
      <c r="J259" s="16">
        <v>4</v>
      </c>
      <c r="K259" s="19">
        <v>0.67077777777777803</v>
      </c>
      <c r="L259" s="25"/>
      <c r="M259" s="44"/>
    </row>
    <row r="260" spans="1:13" s="17" customFormat="1" ht="13.8">
      <c r="A260" s="5"/>
      <c r="B260" s="5"/>
      <c r="C260" s="5"/>
      <c r="D260" s="5"/>
      <c r="E260" s="5">
        <v>7</v>
      </c>
      <c r="F260" s="16">
        <v>4.24</v>
      </c>
      <c r="G260" s="16">
        <v>0.66500000000000004</v>
      </c>
      <c r="H260" s="5"/>
      <c r="I260" s="19"/>
      <c r="J260" s="16">
        <v>4.2</v>
      </c>
      <c r="K260" s="19">
        <v>0.69855555555555604</v>
      </c>
      <c r="L260" s="25"/>
      <c r="M260" s="44"/>
    </row>
    <row r="261" spans="1:13" s="17" customFormat="1" ht="13.8">
      <c r="A261" s="5"/>
      <c r="B261" s="5"/>
      <c r="C261" s="5"/>
      <c r="D261" s="5"/>
      <c r="E261" s="5">
        <v>8</v>
      </c>
      <c r="F261" s="16">
        <v>4.3</v>
      </c>
      <c r="G261" s="16">
        <v>0.67500000000000004</v>
      </c>
      <c r="H261" s="5"/>
      <c r="I261" s="19"/>
      <c r="J261" s="16">
        <v>4.4000000000000004</v>
      </c>
      <c r="K261" s="19">
        <v>0.706666666666667</v>
      </c>
      <c r="L261" s="25"/>
      <c r="M261" s="44"/>
    </row>
    <row r="262" spans="1:13" s="17" customFormat="1" ht="13.8">
      <c r="A262" s="5"/>
      <c r="B262" s="5"/>
      <c r="C262" s="5"/>
      <c r="D262" s="5"/>
      <c r="E262" s="5">
        <v>9</v>
      </c>
      <c r="F262" s="16">
        <v>4.4000000000000004</v>
      </c>
      <c r="G262" s="16">
        <v>0.68500000000000005</v>
      </c>
      <c r="H262" s="5"/>
      <c r="I262" s="19"/>
      <c r="J262" s="16">
        <v>4.5999999999999996</v>
      </c>
      <c r="K262" s="19">
        <v>0.69172222222222202</v>
      </c>
      <c r="L262" s="25"/>
      <c r="M262" s="44"/>
    </row>
    <row r="263" spans="1:13" s="17" customFormat="1" ht="13.8">
      <c r="A263" s="5"/>
      <c r="B263" s="5"/>
      <c r="C263" s="5"/>
      <c r="D263" s="5"/>
      <c r="E263" s="5">
        <v>10</v>
      </c>
      <c r="F263" s="16">
        <v>4.4800000000000004</v>
      </c>
      <c r="G263" s="16">
        <v>0.68500000000000005</v>
      </c>
      <c r="H263" s="5"/>
      <c r="I263" s="19"/>
      <c r="J263" s="16">
        <v>4.8</v>
      </c>
      <c r="K263" s="19">
        <v>0.65022222222222203</v>
      </c>
      <c r="L263" s="25"/>
      <c r="M263" s="44"/>
    </row>
    <row r="264" spans="1:13" s="17" customFormat="1" ht="13.8">
      <c r="A264" s="5"/>
      <c r="B264" s="5"/>
      <c r="C264" s="5"/>
      <c r="D264" s="5"/>
      <c r="E264" s="5">
        <v>11</v>
      </c>
      <c r="F264" s="16">
        <v>4.5999999999999996</v>
      </c>
      <c r="G264" s="16">
        <v>0.68500000000000005</v>
      </c>
      <c r="H264" s="5"/>
      <c r="I264" s="19"/>
      <c r="J264" s="16">
        <v>5</v>
      </c>
      <c r="K264" s="19">
        <v>0.58888888888888902</v>
      </c>
      <c r="L264" s="25"/>
      <c r="M264" s="44"/>
    </row>
    <row r="265" spans="1:13" s="17" customFormat="1" ht="13.8">
      <c r="A265" s="5"/>
      <c r="B265" s="5"/>
      <c r="C265" s="5"/>
      <c r="D265" s="5"/>
      <c r="E265" s="5">
        <v>12</v>
      </c>
      <c r="F265" s="16">
        <v>4.7</v>
      </c>
      <c r="G265" s="16">
        <v>0.67</v>
      </c>
      <c r="H265" s="5"/>
      <c r="I265" s="19"/>
      <c r="J265" s="19"/>
      <c r="K265" s="25"/>
      <c r="L265" s="25"/>
      <c r="M265" s="44"/>
    </row>
    <row r="266" spans="1:13" s="17" customFormat="1" ht="13.8">
      <c r="A266" s="5"/>
      <c r="B266" s="5"/>
      <c r="C266" s="5"/>
      <c r="D266" s="5"/>
      <c r="E266" s="5">
        <v>13</v>
      </c>
      <c r="F266" s="16">
        <v>4.78</v>
      </c>
      <c r="G266" s="16">
        <v>0.65500000000000003</v>
      </c>
      <c r="H266" s="5"/>
      <c r="I266" s="19"/>
      <c r="J266" s="19"/>
      <c r="K266" s="25"/>
      <c r="L266" s="25"/>
      <c r="M266" s="44"/>
    </row>
    <row r="267" spans="1:13" s="17" customFormat="1" ht="13.8">
      <c r="A267" s="5"/>
      <c r="B267" s="5"/>
      <c r="C267" s="5"/>
      <c r="D267" s="5"/>
      <c r="E267" s="5">
        <v>14</v>
      </c>
      <c r="F267" s="16">
        <v>4.9000000000000004</v>
      </c>
      <c r="G267" s="16">
        <v>0.625</v>
      </c>
      <c r="H267" s="5"/>
      <c r="I267" s="19"/>
      <c r="J267" s="19"/>
      <c r="K267" s="25"/>
      <c r="L267" s="25"/>
      <c r="M267" s="44"/>
    </row>
    <row r="268" spans="1:13" s="17" customFormat="1" ht="13.8">
      <c r="A268" s="5"/>
      <c r="B268" s="5"/>
      <c r="C268" s="5"/>
      <c r="D268" s="5"/>
      <c r="E268" s="5">
        <v>15</v>
      </c>
      <c r="F268" s="16">
        <v>5</v>
      </c>
      <c r="G268" s="16">
        <v>0.59499999999999997</v>
      </c>
      <c r="H268" s="5"/>
      <c r="I268" s="19"/>
      <c r="J268" s="19"/>
      <c r="K268" s="25"/>
      <c r="L268" s="25"/>
      <c r="M268" s="44"/>
    </row>
    <row r="269" spans="1:13" s="17" customFormat="1" ht="13.8">
      <c r="A269" s="5"/>
      <c r="B269" s="5"/>
      <c r="C269" s="5"/>
      <c r="D269" s="5"/>
      <c r="E269" s="5">
        <v>16</v>
      </c>
      <c r="F269" s="16">
        <v>5.08</v>
      </c>
      <c r="G269" s="16">
        <v>0.56999999999999995</v>
      </c>
      <c r="H269" s="5"/>
      <c r="I269" s="19"/>
      <c r="J269" s="19"/>
      <c r="K269" s="25"/>
      <c r="L269" s="25"/>
      <c r="M269" s="44"/>
    </row>
    <row r="270" spans="1:13" s="17" customFormat="1" ht="13.8">
      <c r="A270" s="5"/>
      <c r="B270" s="5"/>
      <c r="C270" s="5"/>
      <c r="D270" s="5"/>
      <c r="E270" s="5">
        <v>17</v>
      </c>
      <c r="F270" s="16">
        <v>5.15</v>
      </c>
      <c r="G270" s="16">
        <v>0.54500000000000004</v>
      </c>
      <c r="H270" s="5"/>
      <c r="I270" s="19"/>
      <c r="J270" s="19"/>
      <c r="K270" s="25"/>
      <c r="L270" s="25"/>
      <c r="M270" s="44"/>
    </row>
    <row r="271" spans="1:13" s="17" customFormat="1" ht="13.8">
      <c r="A271" s="5"/>
      <c r="B271" s="5"/>
      <c r="C271" s="5"/>
      <c r="D271" s="5"/>
      <c r="E271" s="5">
        <v>18</v>
      </c>
      <c r="F271" s="16">
        <v>5.2</v>
      </c>
      <c r="G271" s="16">
        <v>0.52500000000000002</v>
      </c>
      <c r="H271" s="5"/>
      <c r="I271" s="19"/>
      <c r="J271" s="19"/>
      <c r="K271" s="25"/>
      <c r="L271" s="25"/>
      <c r="M271" s="44"/>
    </row>
    <row r="272" spans="1:13" s="17" customFormat="1" ht="13.8">
      <c r="A272" s="5"/>
      <c r="B272" s="5"/>
      <c r="C272" s="5"/>
      <c r="D272" s="5"/>
      <c r="E272" s="5">
        <v>19</v>
      </c>
      <c r="F272" s="16">
        <v>5.26</v>
      </c>
      <c r="G272" s="16">
        <v>0.505</v>
      </c>
      <c r="H272" s="5"/>
      <c r="I272" s="19"/>
      <c r="J272" s="19"/>
      <c r="K272" s="25"/>
      <c r="L272" s="25"/>
      <c r="M272" s="44"/>
    </row>
    <row r="273" spans="1:32" s="17" customFormat="1" ht="13.8">
      <c r="A273" s="5"/>
      <c r="B273" s="5"/>
      <c r="C273" s="5"/>
      <c r="D273" s="5"/>
      <c r="E273" s="5">
        <v>20</v>
      </c>
      <c r="F273" s="16">
        <v>5.3</v>
      </c>
      <c r="G273" s="16">
        <v>0.49049999999999999</v>
      </c>
      <c r="H273" s="5"/>
      <c r="I273" s="19"/>
      <c r="J273" s="19"/>
      <c r="K273" s="25"/>
      <c r="L273" s="25"/>
      <c r="M273" s="44"/>
    </row>
    <row r="274" spans="1:32" ht="13.8">
      <c r="A274" s="5"/>
      <c r="B274" s="5"/>
      <c r="C274" s="5"/>
      <c r="D274" s="5"/>
      <c r="E274" s="5"/>
      <c r="F274" s="16"/>
      <c r="G274" s="16"/>
      <c r="H274" s="5"/>
      <c r="I274" s="19"/>
      <c r="J274" s="19"/>
      <c r="K274" s="25"/>
      <c r="L274" s="25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</row>
    <row r="275" spans="1:32" ht="13.8">
      <c r="A275" s="5"/>
      <c r="B275" s="5"/>
      <c r="C275" s="5"/>
      <c r="D275" s="5"/>
      <c r="E275" s="5"/>
      <c r="F275" s="16"/>
      <c r="G275" s="16"/>
      <c r="H275" s="5"/>
      <c r="I275" s="19"/>
      <c r="J275" s="19"/>
      <c r="K275" s="25"/>
      <c r="L275" s="25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</row>
    <row r="276" spans="1:32" ht="13.8">
      <c r="A276" s="5"/>
      <c r="B276" s="5"/>
      <c r="C276" s="5"/>
      <c r="D276" s="5"/>
      <c r="E276" s="5"/>
      <c r="F276" s="16"/>
      <c r="G276" s="16"/>
      <c r="H276" s="5"/>
      <c r="I276" s="19"/>
      <c r="J276" s="19"/>
      <c r="K276" s="25"/>
      <c r="L276" s="25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</row>
    <row r="277" spans="1:32" ht="13.8">
      <c r="A277" s="5"/>
      <c r="B277" s="5"/>
      <c r="C277" s="5"/>
      <c r="D277" s="5"/>
      <c r="E277" s="5"/>
      <c r="F277" s="16"/>
      <c r="G277" s="16"/>
      <c r="H277" s="5"/>
      <c r="I277" s="19"/>
      <c r="J277" s="19"/>
      <c r="K277" s="25"/>
      <c r="L277" s="25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</row>
    <row r="278" spans="1:32" ht="13.8">
      <c r="A278" s="5"/>
      <c r="B278" s="5"/>
      <c r="C278" s="5"/>
      <c r="D278" s="5"/>
      <c r="E278" s="5"/>
      <c r="F278" s="16"/>
      <c r="G278" s="16"/>
      <c r="H278" s="5"/>
      <c r="I278" s="19"/>
      <c r="J278" s="19"/>
      <c r="K278" s="25"/>
      <c r="L278" s="25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</row>
    <row r="279" spans="1:32" ht="13.8">
      <c r="A279" s="5"/>
      <c r="B279" s="5"/>
      <c r="C279" s="5"/>
      <c r="D279" s="5"/>
      <c r="E279" s="5"/>
      <c r="F279" s="16"/>
      <c r="G279" s="16"/>
      <c r="H279" s="5"/>
      <c r="I279" s="19"/>
      <c r="J279" s="19"/>
      <c r="K279" s="25"/>
      <c r="L279" s="25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</row>
    <row r="280" spans="1:32" ht="13.8">
      <c r="A280" s="5"/>
      <c r="B280" s="5"/>
      <c r="C280" s="5"/>
      <c r="D280" s="5"/>
      <c r="E280" s="5"/>
      <c r="F280" s="16"/>
      <c r="G280" s="16"/>
      <c r="H280" s="5"/>
      <c r="I280" s="19"/>
      <c r="J280" s="19"/>
      <c r="K280" s="25"/>
      <c r="L280" s="25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</row>
    <row r="281" spans="1:32" ht="13.8">
      <c r="A281" s="5"/>
      <c r="B281" s="5"/>
      <c r="C281" s="5"/>
      <c r="D281" s="5"/>
      <c r="E281" s="5"/>
      <c r="F281" s="16"/>
      <c r="G281" s="16"/>
      <c r="H281" s="5"/>
      <c r="I281" s="5"/>
      <c r="J281" s="19"/>
      <c r="K281" s="25"/>
      <c r="L281" s="25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</row>
    <row r="282" spans="1:32" ht="13.8">
      <c r="A282" s="5"/>
      <c r="B282" s="5"/>
      <c r="C282" s="5"/>
      <c r="D282" s="5"/>
      <c r="E282" s="5"/>
      <c r="F282" s="16"/>
      <c r="G282" s="16"/>
      <c r="H282" s="5"/>
      <c r="I282" s="5"/>
      <c r="J282" s="19"/>
      <c r="K282" s="25"/>
      <c r="L282" s="25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</row>
    <row r="283" spans="1:32" ht="13.8">
      <c r="A283" s="5"/>
      <c r="B283" s="5"/>
      <c r="C283" s="5"/>
      <c r="D283" s="5"/>
      <c r="E283" s="5"/>
      <c r="F283" s="16"/>
      <c r="G283" s="16"/>
      <c r="H283" s="5"/>
      <c r="I283" s="5"/>
      <c r="J283" s="19"/>
      <c r="K283" s="25"/>
      <c r="L283" s="25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</row>
    <row r="284" spans="1:32" ht="13.8">
      <c r="A284" s="5"/>
      <c r="B284" s="5"/>
      <c r="C284" s="5"/>
      <c r="D284" s="5"/>
      <c r="E284" s="5"/>
      <c r="F284" s="16"/>
      <c r="G284" s="16"/>
      <c r="H284" s="5"/>
      <c r="I284" s="5"/>
      <c r="J284" s="19"/>
      <c r="K284" s="25"/>
      <c r="L284" s="25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</row>
    <row r="285" spans="1:32" ht="13.8">
      <c r="A285" s="5"/>
      <c r="B285" s="5"/>
      <c r="C285" s="5"/>
      <c r="D285" s="5"/>
      <c r="E285" s="5"/>
      <c r="F285" s="16"/>
      <c r="G285" s="16"/>
      <c r="H285" s="5"/>
      <c r="I285" s="5"/>
      <c r="J285" s="19"/>
      <c r="K285" s="25"/>
      <c r="L285" s="25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</row>
    <row r="286" spans="1:32" ht="13.8">
      <c r="A286" s="5"/>
      <c r="B286" s="5"/>
      <c r="C286" s="5"/>
      <c r="D286" s="5"/>
      <c r="E286" s="5"/>
      <c r="F286" s="16"/>
      <c r="G286" s="16"/>
      <c r="H286" s="5"/>
      <c r="I286" s="5"/>
      <c r="J286" s="19"/>
      <c r="K286" s="25"/>
      <c r="L286" s="25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</row>
    <row r="287" spans="1:32" ht="13.8">
      <c r="A287" s="5"/>
      <c r="B287" s="5"/>
      <c r="C287" s="5"/>
      <c r="D287" s="5"/>
      <c r="E287" s="5"/>
      <c r="F287" s="16"/>
      <c r="G287" s="16"/>
      <c r="H287" s="5"/>
      <c r="I287" s="5"/>
      <c r="J287" s="19"/>
      <c r="K287" s="25"/>
      <c r="L287" s="25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</row>
    <row r="288" spans="1:32" ht="13.8">
      <c r="A288" s="5"/>
      <c r="B288" s="5"/>
      <c r="C288" s="5"/>
      <c r="D288" s="5"/>
      <c r="E288" s="5"/>
      <c r="F288" s="16"/>
      <c r="G288" s="16"/>
      <c r="H288" s="5"/>
      <c r="I288" s="5"/>
      <c r="J288" s="19"/>
      <c r="K288" s="25"/>
      <c r="L288" s="25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</row>
    <row r="289" spans="1:32" ht="13.8">
      <c r="A289" s="5"/>
      <c r="B289" s="5"/>
      <c r="C289" s="5"/>
      <c r="D289" s="5"/>
      <c r="E289" s="5"/>
      <c r="F289" s="16"/>
      <c r="G289" s="16"/>
      <c r="H289" s="5"/>
      <c r="I289" s="5"/>
      <c r="J289" s="19"/>
      <c r="K289" s="25"/>
      <c r="L289" s="25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</row>
    <row r="290" spans="1:32" ht="13.8">
      <c r="A290" s="5"/>
      <c r="B290" s="5"/>
      <c r="C290" s="5"/>
      <c r="D290" s="5"/>
      <c r="E290" s="5"/>
      <c r="F290" s="16"/>
      <c r="G290" s="16"/>
      <c r="H290" s="5"/>
      <c r="I290" s="5"/>
      <c r="J290" s="19"/>
      <c r="K290" s="25"/>
      <c r="L290" s="25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</row>
    <row r="291" spans="1:32" ht="13.8">
      <c r="A291" s="5"/>
      <c r="B291" s="5"/>
      <c r="C291" s="5"/>
      <c r="D291" s="5"/>
      <c r="E291" s="5"/>
      <c r="F291" s="16"/>
      <c r="G291" s="16"/>
      <c r="H291" s="5"/>
      <c r="I291" s="5"/>
      <c r="J291" s="5"/>
      <c r="K291" s="30"/>
      <c r="L291" s="25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</row>
    <row r="292" spans="1:32" ht="13.8">
      <c r="A292" s="5"/>
      <c r="B292" s="5"/>
      <c r="C292" s="5"/>
      <c r="D292" s="5"/>
      <c r="E292" s="5"/>
      <c r="F292" s="16"/>
      <c r="G292" s="16"/>
      <c r="H292" s="5"/>
      <c r="I292" s="5"/>
      <c r="J292" s="5"/>
      <c r="K292" s="30"/>
      <c r="L292" s="25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</row>
    <row r="293" spans="1:32" ht="13.8">
      <c r="A293" s="5"/>
      <c r="B293" s="5"/>
      <c r="C293" s="5"/>
      <c r="D293" s="5"/>
      <c r="E293" s="5"/>
      <c r="F293" s="16"/>
      <c r="G293" s="16"/>
      <c r="H293" s="5"/>
      <c r="I293" s="5"/>
      <c r="J293" s="5"/>
      <c r="K293" s="30"/>
      <c r="L293" s="25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</row>
    <row r="294" spans="1:32" ht="13.8">
      <c r="A294" s="5"/>
      <c r="B294" s="5"/>
      <c r="C294" s="5"/>
      <c r="D294" s="5"/>
      <c r="E294" s="5"/>
      <c r="F294" s="16"/>
      <c r="G294" s="16"/>
      <c r="H294" s="5"/>
      <c r="I294" s="5"/>
      <c r="J294" s="5"/>
      <c r="K294" s="30"/>
      <c r="L294" s="25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</row>
    <row r="295" spans="1:32" ht="13.8">
      <c r="A295" s="5"/>
      <c r="B295" s="5"/>
      <c r="C295" s="5"/>
      <c r="D295" s="5"/>
      <c r="E295" s="5"/>
      <c r="F295" s="16"/>
      <c r="G295" s="16"/>
      <c r="H295" s="5"/>
      <c r="I295" s="5"/>
      <c r="J295" s="5"/>
      <c r="K295" s="30"/>
      <c r="L295" s="25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</row>
    <row r="296" spans="1:32" ht="13.8">
      <c r="A296" s="5"/>
      <c r="B296" s="5"/>
      <c r="C296" s="5"/>
      <c r="D296" s="5"/>
      <c r="E296" s="5"/>
      <c r="F296" s="16"/>
      <c r="G296" s="16"/>
      <c r="H296" s="5"/>
      <c r="I296" s="5"/>
      <c r="J296" s="5"/>
      <c r="K296" s="30"/>
      <c r="L296" s="25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</row>
    <row r="297" spans="1:32" ht="13.8">
      <c r="A297" s="5"/>
      <c r="B297" s="5"/>
      <c r="C297" s="5"/>
      <c r="D297" s="5"/>
      <c r="E297" s="5"/>
      <c r="F297" s="16"/>
      <c r="G297" s="16"/>
      <c r="H297" s="5"/>
      <c r="I297" s="5"/>
      <c r="J297" s="5"/>
      <c r="K297" s="30"/>
      <c r="L297" s="25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</row>
    <row r="298" spans="1:32" ht="13.8">
      <c r="A298" s="5"/>
      <c r="B298" s="5"/>
      <c r="C298" s="5"/>
      <c r="D298" s="5"/>
      <c r="E298" s="5"/>
      <c r="F298" s="16"/>
      <c r="G298" s="16"/>
      <c r="H298" s="5"/>
      <c r="I298" s="5"/>
      <c r="J298" s="5"/>
      <c r="K298" s="30"/>
      <c r="L298" s="25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</row>
    <row r="299" spans="1:32" ht="13.8">
      <c r="A299" s="5"/>
      <c r="B299" s="5"/>
      <c r="C299" s="5"/>
      <c r="D299" s="5"/>
      <c r="E299" s="5"/>
      <c r="F299" s="16"/>
      <c r="G299" s="16"/>
      <c r="H299" s="5"/>
      <c r="I299" s="5"/>
      <c r="J299" s="5"/>
      <c r="K299" s="30"/>
      <c r="L299" s="25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</row>
    <row r="300" spans="1:32" ht="13.8">
      <c r="A300" s="5"/>
      <c r="B300" s="5"/>
      <c r="C300" s="5"/>
      <c r="D300" s="5"/>
      <c r="E300" s="5"/>
      <c r="F300" s="16"/>
      <c r="G300" s="16"/>
      <c r="H300" s="5"/>
      <c r="I300" s="5"/>
      <c r="J300" s="5"/>
      <c r="K300" s="30"/>
      <c r="L300" s="25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</row>
    <row r="301" spans="1:32" ht="13.8">
      <c r="A301" s="5"/>
      <c r="B301" s="5"/>
      <c r="C301" s="5"/>
      <c r="D301" s="5"/>
      <c r="E301" s="5"/>
      <c r="F301" s="16"/>
      <c r="G301" s="16"/>
      <c r="H301" s="5"/>
      <c r="I301" s="5"/>
      <c r="J301" s="5"/>
      <c r="K301" s="30"/>
      <c r="L301" s="25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</row>
    <row r="302" spans="1:32" ht="13.8">
      <c r="A302" s="5"/>
      <c r="B302" s="5"/>
      <c r="C302" s="5"/>
      <c r="D302" s="5"/>
      <c r="E302" s="5"/>
      <c r="F302" s="16"/>
      <c r="G302" s="16"/>
      <c r="H302" s="5"/>
      <c r="I302" s="5"/>
      <c r="J302" s="5"/>
      <c r="K302" s="30"/>
      <c r="L302" s="25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</row>
    <row r="303" spans="1:32" ht="13.8">
      <c r="A303" s="5"/>
      <c r="B303" s="5"/>
      <c r="C303" s="5"/>
      <c r="D303" s="5"/>
      <c r="E303" s="5"/>
      <c r="F303" s="16"/>
      <c r="G303" s="16"/>
      <c r="H303" s="5"/>
      <c r="I303" s="5"/>
      <c r="J303" s="5"/>
      <c r="K303" s="30"/>
      <c r="L303" s="25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</row>
    <row r="304" spans="1:32" ht="13.8">
      <c r="A304" s="5"/>
      <c r="B304" s="5"/>
      <c r="C304" s="5"/>
      <c r="D304" s="5"/>
      <c r="E304" s="5"/>
      <c r="F304" s="16"/>
      <c r="G304" s="16"/>
      <c r="H304" s="5"/>
      <c r="I304" s="5"/>
      <c r="J304" s="5"/>
      <c r="K304" s="30"/>
      <c r="L304" s="25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</row>
    <row r="305" spans="1:32" ht="13.8">
      <c r="A305" s="5"/>
      <c r="B305" s="5"/>
      <c r="C305" s="5"/>
      <c r="D305" s="5"/>
      <c r="E305" s="5"/>
      <c r="F305" s="16"/>
      <c r="G305" s="16"/>
      <c r="H305" s="5"/>
      <c r="I305" s="5"/>
      <c r="J305" s="5"/>
      <c r="K305" s="30"/>
      <c r="L305" s="25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</row>
    <row r="306" spans="1:32" ht="13.8">
      <c r="A306" s="5"/>
      <c r="B306" s="5"/>
      <c r="C306" s="5"/>
      <c r="D306" s="5"/>
      <c r="E306" s="5"/>
      <c r="F306" s="16"/>
      <c r="G306" s="16"/>
      <c r="H306" s="5"/>
      <c r="I306" s="5"/>
      <c r="J306" s="5"/>
      <c r="K306" s="30"/>
      <c r="L306" s="25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</row>
    <row r="307" spans="1:32" ht="13.8">
      <c r="A307" s="5"/>
      <c r="B307" s="5"/>
      <c r="C307" s="5"/>
      <c r="D307" s="5"/>
      <c r="E307" s="5"/>
      <c r="F307" s="16"/>
      <c r="G307" s="16"/>
      <c r="H307" s="5"/>
      <c r="I307" s="5"/>
      <c r="J307" s="5"/>
      <c r="K307" s="30"/>
      <c r="L307" s="25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</row>
    <row r="308" spans="1:32" ht="13.8">
      <c r="A308" s="5"/>
      <c r="B308" s="5"/>
      <c r="C308" s="5"/>
      <c r="D308" s="5"/>
      <c r="E308" s="5"/>
      <c r="F308" s="16"/>
      <c r="G308" s="16"/>
      <c r="H308" s="5"/>
      <c r="I308" s="5"/>
      <c r="J308" s="5"/>
      <c r="K308" s="30"/>
      <c r="L308" s="25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</row>
    <row r="309" spans="1:32" ht="13.8">
      <c r="A309" s="5"/>
      <c r="B309" s="5"/>
      <c r="C309" s="5"/>
      <c r="D309" s="5"/>
      <c r="E309" s="5"/>
      <c r="F309" s="16"/>
      <c r="G309" s="16"/>
      <c r="H309" s="5"/>
      <c r="I309" s="5"/>
      <c r="J309" s="5"/>
      <c r="K309" s="30"/>
      <c r="L309" s="25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</row>
    <row r="310" spans="1:32" ht="13.8">
      <c r="A310" s="5"/>
      <c r="B310" s="5"/>
      <c r="C310" s="5"/>
      <c r="D310" s="5"/>
      <c r="E310" s="5"/>
      <c r="F310" s="16"/>
      <c r="G310" s="16"/>
      <c r="H310" s="5"/>
      <c r="I310" s="5"/>
      <c r="J310" s="5"/>
      <c r="K310" s="30"/>
      <c r="L310" s="25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</row>
    <row r="311" spans="1:32" ht="13.8">
      <c r="A311" s="5"/>
      <c r="B311" s="5"/>
      <c r="C311" s="5"/>
      <c r="D311" s="5"/>
      <c r="E311" s="5"/>
      <c r="F311" s="16"/>
      <c r="G311" s="16"/>
      <c r="H311" s="5"/>
      <c r="I311" s="5"/>
      <c r="J311" s="5"/>
      <c r="K311" s="30"/>
      <c r="L311" s="25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</row>
    <row r="312" spans="1:32" ht="13.8">
      <c r="A312" s="5"/>
      <c r="B312" s="5"/>
      <c r="C312" s="5"/>
      <c r="D312" s="5"/>
      <c r="E312" s="5"/>
      <c r="F312" s="16"/>
      <c r="G312" s="16"/>
      <c r="H312" s="5"/>
      <c r="I312" s="5"/>
      <c r="J312" s="5"/>
      <c r="K312" s="30"/>
      <c r="L312" s="25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</row>
    <row r="313" spans="1:32" ht="13.8">
      <c r="A313" s="5"/>
      <c r="B313" s="5"/>
      <c r="C313" s="5"/>
      <c r="D313" s="5"/>
      <c r="E313" s="5"/>
      <c r="F313" s="16"/>
      <c r="G313" s="16"/>
      <c r="H313" s="5"/>
      <c r="I313" s="5"/>
      <c r="J313" s="5"/>
      <c r="K313" s="30"/>
      <c r="L313" s="25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</row>
    <row r="314" spans="1:32" ht="13.8">
      <c r="A314" s="5"/>
      <c r="B314" s="5"/>
      <c r="C314" s="5"/>
      <c r="D314" s="5"/>
      <c r="E314" s="5"/>
      <c r="F314" s="16"/>
      <c r="G314" s="16"/>
      <c r="H314" s="5"/>
      <c r="I314" s="5"/>
      <c r="J314" s="5"/>
      <c r="K314" s="30"/>
      <c r="L314" s="25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</row>
    <row r="315" spans="1:32" ht="13.8">
      <c r="A315" s="5"/>
      <c r="B315" s="5"/>
      <c r="C315" s="5"/>
      <c r="D315" s="5"/>
      <c r="E315" s="5"/>
      <c r="F315" s="16"/>
      <c r="G315" s="16"/>
      <c r="H315" s="5"/>
      <c r="I315" s="5"/>
      <c r="J315" s="5"/>
      <c r="K315" s="30"/>
      <c r="L315" s="25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</row>
    <row r="316" spans="1:32" ht="13.8">
      <c r="A316" s="5"/>
      <c r="B316" s="5"/>
      <c r="C316" s="5"/>
      <c r="D316" s="5"/>
      <c r="E316" s="5"/>
      <c r="F316" s="16"/>
      <c r="G316" s="16"/>
      <c r="H316" s="5"/>
      <c r="I316" s="5"/>
      <c r="J316" s="5"/>
      <c r="K316" s="30"/>
      <c r="L316" s="25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</row>
    <row r="317" spans="1:32" ht="13.8">
      <c r="A317" s="5"/>
      <c r="B317" s="5"/>
      <c r="C317" s="5"/>
      <c r="D317" s="5"/>
      <c r="E317" s="5"/>
      <c r="F317" s="16"/>
      <c r="G317" s="16"/>
      <c r="H317" s="5"/>
      <c r="I317" s="5"/>
      <c r="J317" s="5"/>
      <c r="K317" s="30"/>
      <c r="L317" s="25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</row>
    <row r="318" spans="1:32" ht="13.8">
      <c r="A318" s="5"/>
      <c r="B318" s="5"/>
      <c r="C318" s="5"/>
      <c r="D318" s="5"/>
      <c r="E318" s="5"/>
      <c r="F318" s="16"/>
      <c r="G318" s="16"/>
      <c r="H318" s="5"/>
      <c r="I318" s="5"/>
      <c r="J318" s="5"/>
      <c r="K318" s="30"/>
      <c r="L318" s="25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</row>
    <row r="319" spans="1:32" ht="13.8">
      <c r="A319" s="5"/>
      <c r="B319" s="5"/>
      <c r="C319" s="5"/>
      <c r="D319" s="5"/>
      <c r="E319" s="5"/>
      <c r="F319" s="16"/>
      <c r="G319" s="16"/>
      <c r="H319" s="5"/>
      <c r="I319" s="5"/>
      <c r="J319" s="5"/>
      <c r="K319" s="30"/>
      <c r="L319" s="25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</row>
    <row r="320" spans="1:32" ht="13.8">
      <c r="A320" s="5"/>
      <c r="B320" s="5"/>
      <c r="C320" s="5"/>
      <c r="D320" s="5"/>
      <c r="E320" s="5"/>
      <c r="F320" s="16"/>
      <c r="G320" s="16"/>
      <c r="H320" s="5"/>
      <c r="I320" s="5"/>
      <c r="J320" s="5"/>
      <c r="K320" s="30"/>
      <c r="L320" s="25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</row>
    <row r="321" spans="1:32" ht="13.8">
      <c r="A321" s="5"/>
      <c r="B321" s="5"/>
      <c r="C321" s="5"/>
      <c r="D321" s="5"/>
      <c r="E321" s="5"/>
      <c r="F321" s="16"/>
      <c r="G321" s="16"/>
      <c r="H321" s="5"/>
      <c r="I321" s="5"/>
      <c r="J321" s="5"/>
      <c r="K321" s="30"/>
      <c r="L321" s="25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</row>
    <row r="322" spans="1:32" ht="13.8">
      <c r="A322" s="5"/>
      <c r="B322" s="5"/>
      <c r="C322" s="5"/>
      <c r="D322" s="5"/>
      <c r="E322" s="5"/>
      <c r="F322" s="16"/>
      <c r="G322" s="16"/>
      <c r="H322" s="5"/>
      <c r="I322" s="5"/>
      <c r="J322" s="5"/>
      <c r="K322" s="30"/>
      <c r="L322" s="25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</row>
    <row r="323" spans="1:32" ht="13.8">
      <c r="A323" s="5"/>
      <c r="B323" s="5"/>
      <c r="C323" s="5"/>
      <c r="D323" s="5"/>
      <c r="E323" s="5"/>
      <c r="F323" s="16"/>
      <c r="G323" s="16"/>
      <c r="H323" s="5"/>
      <c r="I323" s="5"/>
      <c r="J323" s="5"/>
      <c r="K323" s="30"/>
      <c r="L323" s="25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</row>
    <row r="324" spans="1:32" ht="13.8">
      <c r="A324" s="5"/>
      <c r="B324" s="5"/>
      <c r="C324" s="5"/>
      <c r="D324" s="5"/>
      <c r="E324" s="5"/>
      <c r="F324" s="16"/>
      <c r="G324" s="16"/>
      <c r="H324" s="5"/>
      <c r="I324" s="5"/>
      <c r="J324" s="5"/>
      <c r="K324" s="30"/>
      <c r="L324" s="25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</row>
    <row r="325" spans="1:32" ht="13.8">
      <c r="A325" s="5"/>
      <c r="B325" s="5"/>
      <c r="C325" s="5"/>
      <c r="D325" s="5"/>
      <c r="E325" s="5"/>
      <c r="F325" s="16"/>
      <c r="G325" s="16"/>
      <c r="H325" s="5"/>
      <c r="I325" s="5"/>
      <c r="J325" s="5"/>
      <c r="K325" s="30"/>
      <c r="L325" s="25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</row>
    <row r="326" spans="1:32" ht="13.8">
      <c r="A326" s="5"/>
      <c r="B326" s="5"/>
      <c r="C326" s="5"/>
      <c r="D326" s="5"/>
      <c r="E326" s="5"/>
      <c r="F326" s="16"/>
      <c r="G326" s="16"/>
      <c r="H326" s="5"/>
      <c r="I326" s="5"/>
      <c r="J326" s="5"/>
      <c r="K326" s="30"/>
      <c r="L326" s="25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</row>
    <row r="327" spans="1:32" ht="13.8">
      <c r="A327" s="5"/>
      <c r="B327" s="5"/>
      <c r="C327" s="5"/>
      <c r="D327" s="5"/>
      <c r="E327" s="5"/>
      <c r="F327" s="16"/>
      <c r="G327" s="16"/>
      <c r="H327" s="5"/>
      <c r="I327" s="5"/>
      <c r="J327" s="5"/>
      <c r="K327" s="30"/>
      <c r="L327" s="25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</row>
    <row r="328" spans="1:32" ht="13.8">
      <c r="A328" s="5"/>
      <c r="B328" s="5"/>
      <c r="C328" s="5"/>
      <c r="D328" s="5"/>
      <c r="E328" s="5"/>
      <c r="F328" s="16"/>
      <c r="G328" s="16"/>
      <c r="H328" s="5"/>
      <c r="I328" s="5"/>
      <c r="J328" s="5"/>
      <c r="K328" s="30"/>
      <c r="L328" s="25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</row>
    <row r="329" spans="1:32" ht="13.8">
      <c r="A329" s="5"/>
      <c r="B329" s="5"/>
      <c r="C329" s="5"/>
      <c r="D329" s="5"/>
      <c r="E329" s="5"/>
      <c r="F329" s="16"/>
      <c r="G329" s="16"/>
      <c r="H329" s="5"/>
      <c r="I329" s="5"/>
      <c r="J329" s="5"/>
      <c r="K329" s="30"/>
      <c r="L329" s="25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</row>
    <row r="330" spans="1:32" ht="13.8">
      <c r="A330" s="5"/>
      <c r="B330" s="5"/>
      <c r="C330" s="5"/>
      <c r="D330" s="5"/>
      <c r="E330" s="5"/>
      <c r="F330" s="16"/>
      <c r="G330" s="16"/>
      <c r="H330" s="5"/>
      <c r="I330" s="5"/>
      <c r="J330" s="5"/>
      <c r="K330" s="30"/>
      <c r="L330" s="25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</row>
    <row r="331" spans="1:32" ht="13.8">
      <c r="A331" s="5"/>
      <c r="B331" s="5"/>
      <c r="C331" s="5"/>
      <c r="D331" s="5"/>
      <c r="E331" s="5"/>
      <c r="F331" s="16"/>
      <c r="G331" s="16"/>
      <c r="H331" s="5"/>
      <c r="I331" s="5"/>
      <c r="J331" s="5"/>
      <c r="K331" s="30"/>
      <c r="L331" s="25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</row>
    <row r="332" spans="1:32" ht="13.8">
      <c r="A332" s="5"/>
      <c r="B332" s="5"/>
      <c r="C332" s="5"/>
      <c r="D332" s="5"/>
      <c r="E332" s="5"/>
      <c r="F332" s="16"/>
      <c r="G332" s="16"/>
      <c r="H332" s="5"/>
      <c r="I332" s="5"/>
      <c r="J332" s="5"/>
      <c r="K332" s="30"/>
      <c r="L332" s="25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</row>
    <row r="333" spans="1:32" ht="13.8">
      <c r="A333" s="5"/>
      <c r="B333" s="5"/>
      <c r="C333" s="5"/>
      <c r="D333" s="5"/>
      <c r="E333" s="5"/>
      <c r="F333" s="16"/>
      <c r="G333" s="16"/>
      <c r="H333" s="5"/>
      <c r="I333" s="5"/>
      <c r="J333" s="5"/>
      <c r="K333" s="30"/>
      <c r="L333" s="25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</row>
    <row r="334" spans="1:32" ht="13.8">
      <c r="A334" s="5"/>
      <c r="B334" s="5"/>
      <c r="C334" s="5"/>
      <c r="D334" s="5"/>
      <c r="E334" s="5"/>
      <c r="F334" s="16"/>
      <c r="G334" s="16"/>
      <c r="H334" s="5"/>
      <c r="I334" s="5"/>
      <c r="J334" s="5"/>
      <c r="K334" s="30"/>
      <c r="L334" s="25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</row>
    <row r="335" spans="1:32" ht="13.8">
      <c r="A335" s="5"/>
      <c r="B335" s="5"/>
      <c r="C335" s="5"/>
      <c r="D335" s="5"/>
      <c r="E335" s="5"/>
      <c r="F335" s="16"/>
      <c r="G335" s="16"/>
      <c r="H335" s="5"/>
      <c r="I335" s="5"/>
      <c r="J335" s="5"/>
      <c r="K335" s="30"/>
      <c r="L335" s="25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</row>
    <row r="336" spans="1:32" ht="13.8">
      <c r="A336" s="5"/>
      <c r="B336" s="5"/>
      <c r="C336" s="5"/>
      <c r="D336" s="5"/>
      <c r="E336" s="5"/>
      <c r="F336" s="16"/>
      <c r="G336" s="16"/>
      <c r="H336" s="5"/>
      <c r="I336" s="5"/>
      <c r="J336" s="5"/>
      <c r="K336" s="30"/>
      <c r="L336" s="25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</row>
    <row r="337" spans="1:32" ht="13.8">
      <c r="A337" s="5"/>
      <c r="B337" s="5"/>
      <c r="C337" s="5"/>
      <c r="D337" s="5"/>
      <c r="E337" s="5"/>
      <c r="F337" s="16"/>
      <c r="G337" s="16"/>
      <c r="H337" s="5"/>
      <c r="I337" s="5"/>
      <c r="J337" s="5"/>
      <c r="K337" s="30"/>
      <c r="L337" s="25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</row>
    <row r="338" spans="1:32" ht="13.8">
      <c r="A338" s="5"/>
      <c r="B338" s="5"/>
      <c r="C338" s="5"/>
      <c r="D338" s="5"/>
      <c r="E338" s="5"/>
      <c r="F338" s="16"/>
      <c r="G338" s="16"/>
      <c r="H338" s="5"/>
      <c r="I338" s="5"/>
      <c r="J338" s="5"/>
      <c r="K338" s="30"/>
      <c r="L338" s="25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</row>
    <row r="339" spans="1:32" ht="13.8">
      <c r="A339" s="5"/>
      <c r="B339" s="5"/>
      <c r="C339" s="5"/>
      <c r="D339" s="5"/>
      <c r="E339" s="5"/>
      <c r="F339" s="16"/>
      <c r="G339" s="16"/>
      <c r="H339" s="5"/>
      <c r="I339" s="5"/>
      <c r="J339" s="5"/>
      <c r="K339" s="30"/>
      <c r="L339" s="25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</row>
    <row r="340" spans="1:32" ht="13.8">
      <c r="A340" s="5"/>
      <c r="B340" s="5"/>
      <c r="C340" s="5"/>
      <c r="D340" s="5"/>
      <c r="E340" s="5"/>
      <c r="F340" s="16"/>
      <c r="G340" s="16"/>
      <c r="H340" s="5"/>
      <c r="I340" s="5"/>
      <c r="J340" s="5"/>
      <c r="K340" s="30"/>
      <c r="L340" s="25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</row>
    <row r="341" spans="1:32" ht="13.8">
      <c r="A341" s="5"/>
      <c r="B341" s="5"/>
      <c r="C341" s="5"/>
      <c r="D341" s="5"/>
      <c r="E341" s="5"/>
      <c r="F341" s="16"/>
      <c r="G341" s="16"/>
      <c r="H341" s="5"/>
      <c r="I341" s="5"/>
      <c r="J341" s="5"/>
      <c r="K341" s="30"/>
      <c r="L341" s="25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</row>
    <row r="342" spans="1:32" ht="13.8">
      <c r="A342" s="5"/>
      <c r="B342" s="5"/>
      <c r="C342" s="5"/>
      <c r="D342" s="5"/>
      <c r="E342" s="5"/>
      <c r="F342" s="16"/>
      <c r="G342" s="16"/>
      <c r="H342" s="5"/>
      <c r="I342" s="5"/>
      <c r="J342" s="5"/>
      <c r="K342" s="30"/>
      <c r="L342" s="25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</row>
    <row r="343" spans="1:32" ht="13.8">
      <c r="A343" s="5"/>
      <c r="B343" s="5"/>
      <c r="C343" s="5"/>
      <c r="D343" s="5"/>
      <c r="E343" s="5"/>
      <c r="F343" s="16"/>
      <c r="G343" s="16"/>
      <c r="H343" s="5"/>
      <c r="I343" s="5"/>
      <c r="J343" s="5"/>
      <c r="K343" s="30"/>
      <c r="L343" s="25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</row>
    <row r="344" spans="1:32" ht="13.8">
      <c r="A344" s="5"/>
      <c r="B344" s="5"/>
      <c r="C344" s="5"/>
      <c r="D344" s="5"/>
      <c r="E344" s="5"/>
      <c r="F344" s="16"/>
      <c r="G344" s="16"/>
      <c r="H344" s="5"/>
      <c r="I344" s="5"/>
      <c r="J344" s="5"/>
      <c r="K344" s="30"/>
      <c r="L344" s="25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</row>
    <row r="345" spans="1:32" ht="13.8">
      <c r="A345" s="5"/>
      <c r="B345" s="5"/>
      <c r="C345" s="5"/>
      <c r="D345" s="5"/>
      <c r="E345" s="5"/>
      <c r="F345" s="16"/>
      <c r="G345" s="16"/>
      <c r="H345" s="5"/>
      <c r="I345" s="5"/>
      <c r="J345" s="5"/>
      <c r="K345" s="30"/>
      <c r="L345" s="25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</row>
    <row r="346" spans="1:32" ht="13.8">
      <c r="A346" s="5"/>
      <c r="B346" s="5"/>
      <c r="C346" s="5"/>
      <c r="D346" s="5"/>
      <c r="E346" s="5"/>
      <c r="F346" s="16"/>
      <c r="G346" s="16"/>
      <c r="H346" s="5"/>
      <c r="I346" s="5"/>
      <c r="J346" s="5"/>
      <c r="K346" s="30"/>
      <c r="L346" s="25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</row>
    <row r="347" spans="1:32" ht="13.8">
      <c r="A347" s="5"/>
      <c r="B347" s="5"/>
      <c r="C347" s="5"/>
      <c r="D347" s="5"/>
      <c r="E347" s="5"/>
      <c r="F347" s="16"/>
      <c r="G347" s="16"/>
      <c r="H347" s="5"/>
      <c r="I347" s="5"/>
      <c r="J347" s="5"/>
      <c r="K347" s="30"/>
      <c r="L347" s="25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</row>
    <row r="348" spans="1:32" ht="13.8">
      <c r="A348" s="5"/>
      <c r="B348" s="5"/>
      <c r="C348" s="5"/>
      <c r="D348" s="5"/>
      <c r="E348" s="5"/>
      <c r="F348" s="16"/>
      <c r="G348" s="16"/>
      <c r="H348" s="5"/>
      <c r="I348" s="5"/>
      <c r="J348" s="5"/>
      <c r="K348" s="30"/>
      <c r="L348" s="25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</row>
    <row r="349" spans="1:32" ht="13.8">
      <c r="A349" s="5"/>
      <c r="B349" s="5"/>
      <c r="C349" s="5"/>
      <c r="D349" s="5"/>
      <c r="E349" s="5"/>
      <c r="F349" s="16"/>
      <c r="G349" s="16"/>
      <c r="H349" s="5"/>
      <c r="I349" s="5"/>
      <c r="J349" s="5"/>
      <c r="K349" s="30"/>
      <c r="L349" s="25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</row>
    <row r="350" spans="1:32" ht="13.8">
      <c r="A350" s="5"/>
      <c r="B350" s="5"/>
      <c r="C350" s="5"/>
      <c r="D350" s="5"/>
      <c r="E350" s="5"/>
      <c r="F350" s="16"/>
      <c r="G350" s="16"/>
      <c r="H350" s="5"/>
      <c r="I350" s="5"/>
      <c r="J350" s="5"/>
      <c r="K350" s="30"/>
      <c r="L350" s="25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</row>
    <row r="351" spans="1:32" ht="13.8">
      <c r="A351" s="5"/>
      <c r="B351" s="5"/>
      <c r="C351" s="5"/>
      <c r="D351" s="5"/>
      <c r="E351" s="5"/>
      <c r="F351" s="16"/>
      <c r="G351" s="16"/>
      <c r="H351" s="5"/>
      <c r="I351" s="5"/>
      <c r="J351" s="5"/>
      <c r="K351" s="30"/>
      <c r="L351" s="25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</row>
    <row r="352" spans="1:32" ht="13.8">
      <c r="A352" s="5"/>
      <c r="B352" s="5"/>
      <c r="C352" s="5"/>
      <c r="D352" s="5"/>
      <c r="E352" s="5"/>
      <c r="F352" s="16"/>
      <c r="G352" s="16"/>
      <c r="H352" s="5"/>
      <c r="I352" s="5"/>
      <c r="J352" s="5"/>
      <c r="K352" s="30"/>
      <c r="L352" s="25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</row>
    <row r="353" spans="1:32" ht="13.8">
      <c r="A353" s="5"/>
      <c r="B353" s="5"/>
      <c r="C353" s="5"/>
      <c r="D353" s="5"/>
      <c r="E353" s="5"/>
      <c r="F353" s="16"/>
      <c r="G353" s="16"/>
      <c r="H353" s="5"/>
      <c r="I353" s="5"/>
      <c r="J353" s="5"/>
      <c r="K353" s="30"/>
      <c r="L353" s="25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</row>
    <row r="354" spans="1:32" ht="13.8">
      <c r="A354" s="5"/>
      <c r="B354" s="5"/>
      <c r="C354" s="5"/>
      <c r="D354" s="5"/>
      <c r="E354" s="5"/>
      <c r="F354" s="16"/>
      <c r="G354" s="16"/>
      <c r="H354" s="5"/>
      <c r="I354" s="5"/>
      <c r="J354" s="5"/>
      <c r="K354" s="30"/>
      <c r="L354" s="25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</row>
    <row r="355" spans="1:32" ht="13.8">
      <c r="A355" s="5"/>
      <c r="B355" s="5"/>
      <c r="C355" s="5"/>
      <c r="D355" s="5"/>
      <c r="E355" s="5"/>
      <c r="F355" s="16"/>
      <c r="G355" s="16"/>
      <c r="H355" s="5"/>
      <c r="I355" s="5"/>
      <c r="J355" s="5"/>
      <c r="K355" s="30"/>
      <c r="L355" s="25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</row>
    <row r="356" spans="1:32" ht="13.8">
      <c r="A356" s="5"/>
      <c r="B356" s="5"/>
      <c r="C356" s="5"/>
      <c r="D356" s="5"/>
      <c r="E356" s="5"/>
      <c r="F356" s="16"/>
      <c r="G356" s="16"/>
      <c r="H356" s="5"/>
      <c r="I356" s="5"/>
      <c r="J356" s="5"/>
      <c r="K356" s="30"/>
      <c r="L356" s="25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</row>
    <row r="357" spans="1:32" ht="13.8">
      <c r="A357" s="5"/>
      <c r="B357" s="5"/>
      <c r="C357" s="5"/>
      <c r="D357" s="5"/>
      <c r="E357" s="5"/>
      <c r="F357" s="16"/>
      <c r="G357" s="16"/>
      <c r="H357" s="5"/>
      <c r="I357" s="5"/>
      <c r="J357" s="5"/>
      <c r="K357" s="30"/>
      <c r="L357" s="25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</row>
    <row r="358" spans="1:32" ht="13.8">
      <c r="A358" s="5"/>
      <c r="B358" s="5"/>
      <c r="C358" s="5"/>
      <c r="D358" s="5"/>
      <c r="E358" s="5"/>
      <c r="F358" s="16"/>
      <c r="G358" s="16"/>
      <c r="H358" s="5"/>
      <c r="I358" s="5"/>
      <c r="J358" s="5"/>
      <c r="K358" s="30"/>
      <c r="L358" s="25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</row>
    <row r="359" spans="1:32" ht="13.8">
      <c r="A359" s="5"/>
      <c r="B359" s="5"/>
      <c r="C359" s="5"/>
      <c r="D359" s="5"/>
      <c r="E359" s="5"/>
      <c r="F359" s="16"/>
      <c r="G359" s="16"/>
      <c r="H359" s="5"/>
      <c r="I359" s="5"/>
      <c r="J359" s="5"/>
      <c r="K359" s="30"/>
      <c r="L359" s="25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</row>
    <row r="360" spans="1:32" ht="13.8">
      <c r="A360" s="5"/>
      <c r="B360" s="5"/>
      <c r="C360" s="5"/>
      <c r="D360" s="5"/>
      <c r="E360" s="5"/>
      <c r="F360" s="16"/>
      <c r="G360" s="16"/>
      <c r="H360" s="5"/>
      <c r="I360" s="5"/>
      <c r="J360" s="5"/>
      <c r="K360" s="30"/>
      <c r="L360" s="25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</row>
    <row r="361" spans="1:32" ht="13.8">
      <c r="A361" s="5"/>
      <c r="B361" s="5"/>
      <c r="C361" s="5"/>
      <c r="D361" s="5"/>
      <c r="E361" s="5"/>
      <c r="F361" s="16"/>
      <c r="G361" s="16"/>
      <c r="H361" s="5"/>
      <c r="I361" s="5"/>
      <c r="J361" s="5"/>
      <c r="K361" s="30"/>
      <c r="L361" s="25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</row>
    <row r="362" spans="1:32" ht="13.8">
      <c r="A362" s="5"/>
      <c r="B362" s="5"/>
      <c r="C362" s="5"/>
      <c r="D362" s="5"/>
      <c r="E362" s="5"/>
      <c r="F362" s="16"/>
      <c r="G362" s="16"/>
      <c r="H362" s="5"/>
      <c r="I362" s="5"/>
      <c r="J362" s="5"/>
      <c r="K362" s="30"/>
      <c r="L362" s="25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</row>
    <row r="363" spans="1:32" ht="13.8">
      <c r="A363" s="5"/>
      <c r="B363" s="5"/>
      <c r="C363" s="5"/>
      <c r="D363" s="5"/>
      <c r="E363" s="5"/>
      <c r="F363" s="16"/>
      <c r="G363" s="16"/>
      <c r="H363" s="5"/>
      <c r="I363" s="5"/>
      <c r="J363" s="5"/>
      <c r="K363" s="30"/>
      <c r="L363" s="25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</row>
    <row r="364" spans="1:32" ht="13.8">
      <c r="A364" s="5"/>
      <c r="B364" s="5"/>
      <c r="C364" s="5"/>
      <c r="D364" s="5"/>
      <c r="E364" s="5"/>
      <c r="F364" s="16"/>
      <c r="G364" s="16"/>
      <c r="H364" s="5"/>
      <c r="I364" s="5"/>
      <c r="J364" s="5"/>
      <c r="K364" s="30"/>
      <c r="L364" s="25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</row>
    <row r="365" spans="1:32" ht="13.8">
      <c r="A365" s="5"/>
      <c r="B365" s="5"/>
      <c r="C365" s="5"/>
      <c r="D365" s="5"/>
      <c r="E365" s="5"/>
      <c r="F365" s="16"/>
      <c r="G365" s="16"/>
      <c r="H365" s="5"/>
      <c r="I365" s="5"/>
      <c r="J365" s="5"/>
      <c r="K365" s="30"/>
      <c r="L365" s="25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</row>
    <row r="366" spans="1:32" ht="13.8">
      <c r="A366" s="5"/>
      <c r="B366" s="5"/>
      <c r="C366" s="5"/>
      <c r="D366" s="5"/>
      <c r="E366" s="5"/>
      <c r="F366" s="16"/>
      <c r="G366" s="16"/>
      <c r="H366" s="5"/>
      <c r="I366" s="5"/>
      <c r="J366" s="5"/>
      <c r="K366" s="30"/>
      <c r="L366" s="25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</row>
    <row r="367" spans="1:32" ht="13.8">
      <c r="A367" s="5"/>
      <c r="B367" s="5"/>
      <c r="C367" s="5"/>
      <c r="D367" s="5"/>
      <c r="E367" s="5"/>
      <c r="F367" s="16"/>
      <c r="G367" s="16"/>
      <c r="H367" s="5"/>
      <c r="I367" s="5"/>
      <c r="J367" s="5"/>
      <c r="K367" s="30"/>
      <c r="L367" s="25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</row>
    <row r="368" spans="1:32" ht="13.8">
      <c r="A368" s="5"/>
      <c r="B368" s="5"/>
      <c r="C368" s="5"/>
      <c r="D368" s="5"/>
      <c r="E368" s="5"/>
      <c r="F368" s="16"/>
      <c r="G368" s="16"/>
      <c r="H368" s="5"/>
      <c r="I368" s="5"/>
      <c r="J368" s="5"/>
      <c r="K368" s="30"/>
      <c r="L368" s="25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</row>
    <row r="369" spans="1:32" ht="13.8">
      <c r="A369" s="5"/>
      <c r="B369" s="5"/>
      <c r="C369" s="5"/>
      <c r="D369" s="5"/>
      <c r="E369" s="5"/>
      <c r="F369" s="16"/>
      <c r="G369" s="16"/>
      <c r="H369" s="5"/>
      <c r="I369" s="5"/>
      <c r="J369" s="5"/>
      <c r="K369" s="30"/>
      <c r="L369" s="25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</row>
    <row r="370" spans="1:32" ht="13.8">
      <c r="A370" s="5"/>
      <c r="B370" s="5"/>
      <c r="C370" s="5"/>
      <c r="D370" s="5"/>
      <c r="E370" s="5"/>
      <c r="F370" s="16"/>
      <c r="G370" s="16"/>
      <c r="H370" s="5"/>
      <c r="I370" s="5"/>
      <c r="J370" s="5"/>
      <c r="K370" s="30"/>
      <c r="L370" s="25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</row>
    <row r="371" spans="1:32" ht="13.8">
      <c r="A371" s="5"/>
      <c r="B371" s="5"/>
      <c r="C371" s="5"/>
      <c r="D371" s="5"/>
      <c r="E371" s="5"/>
      <c r="F371" s="16"/>
      <c r="G371" s="16"/>
      <c r="H371" s="5"/>
      <c r="I371" s="5"/>
      <c r="J371" s="5"/>
      <c r="K371" s="30"/>
      <c r="L371" s="25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</row>
    <row r="372" spans="1:32" ht="13.8">
      <c r="A372" s="5"/>
      <c r="B372" s="5"/>
      <c r="C372" s="5"/>
      <c r="D372" s="5"/>
      <c r="E372" s="5"/>
      <c r="F372" s="16"/>
      <c r="G372" s="16"/>
      <c r="H372" s="5"/>
      <c r="I372" s="5"/>
      <c r="J372" s="5"/>
      <c r="K372" s="30"/>
      <c r="L372" s="25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</row>
    <row r="373" spans="1:32" ht="13.8">
      <c r="A373" s="5"/>
      <c r="B373" s="5"/>
      <c r="C373" s="5"/>
      <c r="D373" s="5"/>
      <c r="E373" s="5"/>
      <c r="F373" s="16"/>
      <c r="G373" s="16"/>
      <c r="H373" s="5"/>
      <c r="I373" s="5"/>
      <c r="J373" s="5"/>
      <c r="K373" s="30"/>
      <c r="L373" s="25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</row>
    <row r="374" spans="1:32" ht="13.8">
      <c r="A374" s="5"/>
      <c r="B374" s="5"/>
      <c r="C374" s="5"/>
      <c r="D374" s="5"/>
      <c r="E374" s="5"/>
      <c r="F374" s="16"/>
      <c r="G374" s="16"/>
      <c r="H374" s="5"/>
      <c r="I374" s="5"/>
      <c r="J374" s="5"/>
      <c r="K374" s="30"/>
      <c r="L374" s="25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</row>
    <row r="375" spans="1:32" ht="13.8">
      <c r="A375" s="5"/>
      <c r="B375" s="5"/>
      <c r="C375" s="5"/>
      <c r="D375" s="5"/>
      <c r="E375" s="5"/>
      <c r="F375" s="16"/>
      <c r="G375" s="16"/>
      <c r="H375" s="5"/>
      <c r="I375" s="5"/>
      <c r="J375" s="5"/>
      <c r="K375" s="30"/>
      <c r="L375" s="25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</row>
    <row r="376" spans="1:32" ht="13.8">
      <c r="A376" s="5"/>
      <c r="B376" s="5"/>
      <c r="C376" s="5"/>
      <c r="D376" s="5"/>
      <c r="E376" s="5"/>
      <c r="F376" s="16"/>
      <c r="G376" s="16"/>
      <c r="H376" s="5"/>
      <c r="I376" s="5"/>
      <c r="J376" s="5"/>
      <c r="K376" s="30"/>
      <c r="L376" s="25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</row>
    <row r="377" spans="1:32" ht="13.8">
      <c r="A377" s="5"/>
      <c r="B377" s="5"/>
      <c r="C377" s="5"/>
      <c r="D377" s="5"/>
      <c r="E377" s="5"/>
      <c r="F377" s="16"/>
      <c r="G377" s="16"/>
      <c r="H377" s="5"/>
      <c r="I377" s="5"/>
      <c r="J377" s="5"/>
      <c r="K377" s="30"/>
      <c r="L377" s="25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</row>
    <row r="378" spans="1:32" ht="13.8">
      <c r="A378" s="5"/>
      <c r="B378" s="5"/>
      <c r="C378" s="5"/>
      <c r="D378" s="5"/>
      <c r="E378" s="5"/>
      <c r="F378" s="16"/>
      <c r="G378" s="16"/>
      <c r="H378" s="5"/>
      <c r="I378" s="5"/>
      <c r="J378" s="5"/>
      <c r="K378" s="30"/>
      <c r="L378" s="25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</row>
    <row r="379" spans="1:32" ht="13.8">
      <c r="A379" s="5"/>
      <c r="B379" s="5"/>
      <c r="C379" s="5"/>
      <c r="D379" s="5"/>
      <c r="E379" s="5"/>
      <c r="F379" s="16"/>
      <c r="G379" s="16"/>
      <c r="H379" s="5"/>
      <c r="I379" s="5"/>
      <c r="J379" s="5"/>
      <c r="K379" s="30"/>
      <c r="L379" s="25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</row>
    <row r="380" spans="1:32" ht="13.8">
      <c r="A380" s="5"/>
      <c r="B380" s="5"/>
      <c r="C380" s="5"/>
      <c r="D380" s="5"/>
      <c r="E380" s="5"/>
      <c r="F380" s="16"/>
      <c r="G380" s="16"/>
      <c r="H380" s="5"/>
      <c r="I380" s="5"/>
      <c r="J380" s="5"/>
      <c r="K380" s="30"/>
      <c r="L380" s="25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</row>
    <row r="381" spans="1:32" ht="13.8">
      <c r="A381" s="5"/>
      <c r="B381" s="5"/>
      <c r="C381" s="5"/>
      <c r="D381" s="5"/>
      <c r="E381" s="5"/>
      <c r="F381" s="16"/>
      <c r="G381" s="16"/>
      <c r="H381" s="5"/>
      <c r="I381" s="5"/>
      <c r="J381" s="5"/>
      <c r="K381" s="30"/>
      <c r="L381" s="25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</row>
    <row r="382" spans="1:32" ht="13.8">
      <c r="A382" s="5"/>
      <c r="B382" s="5"/>
      <c r="C382" s="5"/>
      <c r="D382" s="5"/>
      <c r="E382" s="5"/>
      <c r="F382" s="16"/>
      <c r="G382" s="16"/>
      <c r="H382" s="5"/>
      <c r="I382" s="5"/>
      <c r="J382" s="5"/>
      <c r="K382" s="30"/>
      <c r="L382" s="25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</row>
    <row r="383" spans="1:32" ht="13.8">
      <c r="A383" s="5"/>
      <c r="B383" s="5"/>
      <c r="C383" s="5"/>
      <c r="D383" s="5"/>
      <c r="E383" s="5"/>
      <c r="F383" s="16"/>
      <c r="G383" s="16"/>
      <c r="H383" s="5"/>
      <c r="I383" s="5"/>
      <c r="J383" s="5"/>
      <c r="K383" s="30"/>
      <c r="L383" s="25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</row>
    <row r="384" spans="1:32" ht="13.8">
      <c r="A384" s="5"/>
      <c r="B384" s="5"/>
      <c r="C384" s="5"/>
      <c r="D384" s="5"/>
      <c r="E384" s="5"/>
      <c r="F384" s="16"/>
      <c r="G384" s="16"/>
      <c r="H384" s="5"/>
      <c r="I384" s="5"/>
      <c r="J384" s="5"/>
      <c r="K384" s="30"/>
      <c r="L384" s="25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</row>
    <row r="385" spans="1:32" ht="13.8">
      <c r="A385" s="5"/>
      <c r="B385" s="5"/>
      <c r="C385" s="5"/>
      <c r="D385" s="5"/>
      <c r="E385" s="5"/>
      <c r="F385" s="16"/>
      <c r="G385" s="16"/>
      <c r="H385" s="5"/>
      <c r="I385" s="5"/>
      <c r="J385" s="5"/>
      <c r="K385" s="30"/>
      <c r="L385" s="25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</row>
    <row r="386" spans="1:32" ht="13.8">
      <c r="A386" s="5"/>
      <c r="B386" s="5"/>
      <c r="C386" s="5"/>
      <c r="D386" s="5"/>
      <c r="E386" s="5"/>
      <c r="F386" s="16"/>
      <c r="G386" s="16"/>
      <c r="H386" s="5"/>
      <c r="I386" s="5"/>
      <c r="J386" s="5"/>
      <c r="K386" s="30"/>
      <c r="L386" s="25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</row>
    <row r="387" spans="1:32" ht="13.8">
      <c r="A387" s="5"/>
      <c r="B387" s="5"/>
      <c r="C387" s="5"/>
      <c r="D387" s="5"/>
      <c r="E387" s="5"/>
      <c r="F387" s="16"/>
      <c r="G387" s="16"/>
      <c r="H387" s="5"/>
      <c r="I387" s="5"/>
      <c r="J387" s="5"/>
      <c r="K387" s="30"/>
      <c r="L387" s="25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</row>
    <row r="388" spans="1:32" ht="13.8">
      <c r="A388" s="5"/>
      <c r="B388" s="5"/>
      <c r="C388" s="5"/>
      <c r="D388" s="5"/>
      <c r="E388" s="5"/>
      <c r="F388" s="16"/>
      <c r="G388" s="16"/>
      <c r="H388" s="5"/>
      <c r="I388" s="5"/>
      <c r="J388" s="5"/>
      <c r="K388" s="30"/>
      <c r="L388" s="25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</row>
    <row r="389" spans="1:32" ht="13.8">
      <c r="A389" s="5"/>
      <c r="B389" s="5"/>
      <c r="C389" s="5"/>
      <c r="D389" s="5"/>
      <c r="E389" s="5"/>
      <c r="F389" s="16"/>
      <c r="G389" s="16"/>
      <c r="H389" s="5"/>
      <c r="I389" s="5"/>
      <c r="J389" s="5"/>
      <c r="K389" s="30"/>
      <c r="L389" s="25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</row>
    <row r="390" spans="1:32" ht="13.8">
      <c r="A390" s="5"/>
      <c r="B390" s="5"/>
      <c r="C390" s="5"/>
      <c r="D390" s="5"/>
      <c r="E390" s="5"/>
      <c r="F390" s="16"/>
      <c r="G390" s="16"/>
      <c r="H390" s="5"/>
      <c r="I390" s="5"/>
      <c r="J390" s="5"/>
      <c r="K390" s="30"/>
      <c r="L390" s="25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</row>
    <row r="391" spans="1:32" ht="13.8">
      <c r="A391" s="5"/>
      <c r="B391" s="5"/>
      <c r="C391" s="5"/>
      <c r="D391" s="5"/>
      <c r="E391" s="5"/>
      <c r="F391" s="16"/>
      <c r="G391" s="16"/>
      <c r="H391" s="5"/>
      <c r="I391" s="5"/>
      <c r="J391" s="5"/>
      <c r="K391" s="30"/>
      <c r="L391" s="25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</row>
    <row r="392" spans="1:32" ht="13.8">
      <c r="A392" s="5"/>
      <c r="B392" s="5"/>
      <c r="C392" s="5"/>
      <c r="D392" s="5"/>
      <c r="E392" s="5"/>
      <c r="F392" s="16"/>
      <c r="G392" s="16"/>
      <c r="H392" s="5"/>
      <c r="I392" s="5"/>
      <c r="J392" s="5"/>
      <c r="K392" s="30"/>
      <c r="L392" s="25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</row>
    <row r="393" spans="1:32" ht="13.8">
      <c r="A393" s="5"/>
      <c r="B393" s="5"/>
      <c r="C393" s="5"/>
      <c r="D393" s="5"/>
      <c r="E393" s="5"/>
      <c r="F393" s="16"/>
      <c r="G393" s="16"/>
      <c r="H393" s="5"/>
      <c r="I393" s="5"/>
      <c r="J393" s="5"/>
      <c r="K393" s="30"/>
      <c r="L393" s="25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</row>
    <row r="394" spans="1:32" ht="13.8">
      <c r="A394" s="5"/>
      <c r="B394" s="5"/>
      <c r="C394" s="5"/>
      <c r="D394" s="5"/>
      <c r="E394" s="5"/>
      <c r="F394" s="16"/>
      <c r="G394" s="16"/>
      <c r="H394" s="5"/>
      <c r="I394" s="5"/>
      <c r="J394" s="5"/>
      <c r="K394" s="30"/>
      <c r="L394" s="25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</row>
    <row r="395" spans="1:32" ht="13.8">
      <c r="A395" s="5"/>
      <c r="B395" s="5"/>
      <c r="C395" s="5"/>
      <c r="D395" s="5"/>
      <c r="E395" s="5"/>
      <c r="F395" s="16"/>
      <c r="G395" s="16"/>
      <c r="H395" s="5"/>
      <c r="I395" s="5"/>
      <c r="J395" s="5"/>
      <c r="K395" s="30"/>
      <c r="L395" s="25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</row>
    <row r="396" spans="1:32" ht="13.8">
      <c r="A396" s="5"/>
      <c r="B396" s="5"/>
      <c r="C396" s="5"/>
      <c r="D396" s="5"/>
      <c r="E396" s="5"/>
      <c r="F396" s="16"/>
      <c r="G396" s="16"/>
      <c r="H396" s="5"/>
      <c r="I396" s="5"/>
      <c r="J396" s="5"/>
      <c r="K396" s="30"/>
      <c r="L396" s="25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</row>
    <row r="397" spans="1:32" ht="13.8">
      <c r="A397" s="5"/>
      <c r="B397" s="5"/>
      <c r="C397" s="5"/>
      <c r="D397" s="5"/>
      <c r="E397" s="5"/>
      <c r="F397" s="16"/>
      <c r="G397" s="16"/>
      <c r="H397" s="5"/>
      <c r="I397" s="5"/>
      <c r="J397" s="5"/>
      <c r="K397" s="30"/>
      <c r="L397" s="25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</row>
    <row r="398" spans="1:32" ht="13.8">
      <c r="A398" s="5"/>
      <c r="B398" s="5"/>
      <c r="C398" s="5"/>
      <c r="D398" s="5"/>
      <c r="E398" s="5"/>
      <c r="F398" s="16"/>
      <c r="G398" s="16"/>
      <c r="H398" s="5"/>
      <c r="I398" s="5"/>
      <c r="J398" s="5"/>
      <c r="K398" s="30"/>
      <c r="L398" s="25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</row>
    <row r="399" spans="1:32" ht="13.8">
      <c r="A399" s="5"/>
      <c r="B399" s="5"/>
      <c r="C399" s="5"/>
      <c r="D399" s="5"/>
      <c r="E399" s="5"/>
      <c r="F399" s="16"/>
      <c r="G399" s="16"/>
      <c r="H399" s="5"/>
      <c r="I399" s="5"/>
      <c r="J399" s="5"/>
      <c r="K399" s="30"/>
      <c r="L399" s="25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</row>
    <row r="400" spans="1:32" ht="13.8">
      <c r="A400" s="5"/>
      <c r="B400" s="5"/>
      <c r="C400" s="5"/>
      <c r="D400" s="5"/>
      <c r="E400" s="5"/>
      <c r="F400" s="16"/>
      <c r="G400" s="16"/>
      <c r="H400" s="5"/>
      <c r="I400" s="5"/>
      <c r="J400" s="5"/>
      <c r="K400" s="30"/>
      <c r="L400" s="25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</row>
    <row r="401" spans="1:32" ht="13.8">
      <c r="A401" s="5"/>
      <c r="B401" s="5"/>
      <c r="C401" s="5"/>
      <c r="D401" s="5"/>
      <c r="E401" s="5"/>
      <c r="F401" s="16"/>
      <c r="G401" s="16"/>
      <c r="H401" s="5"/>
      <c r="I401" s="5"/>
      <c r="J401" s="5"/>
      <c r="K401" s="30"/>
      <c r="L401" s="25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</row>
    <row r="402" spans="1:32" ht="13.8">
      <c r="A402" s="5"/>
      <c r="B402" s="5"/>
      <c r="C402" s="5"/>
      <c r="D402" s="5"/>
      <c r="E402" s="5"/>
      <c r="F402" s="16"/>
      <c r="G402" s="16"/>
      <c r="H402" s="5"/>
      <c r="I402" s="5"/>
      <c r="J402" s="5"/>
      <c r="K402" s="30"/>
      <c r="L402" s="25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</row>
    <row r="403" spans="1:32" ht="13.8">
      <c r="A403" s="5"/>
      <c r="B403" s="5"/>
      <c r="C403" s="5"/>
      <c r="D403" s="5"/>
      <c r="E403" s="5"/>
      <c r="F403" s="16"/>
      <c r="G403" s="16"/>
      <c r="H403" s="5"/>
      <c r="I403" s="5"/>
      <c r="J403" s="5"/>
      <c r="K403" s="30"/>
      <c r="L403" s="25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</row>
    <row r="404" spans="1:32" ht="13.8">
      <c r="A404" s="5"/>
      <c r="B404" s="5"/>
      <c r="C404" s="5"/>
      <c r="D404" s="5"/>
      <c r="E404" s="5"/>
      <c r="F404" s="16"/>
      <c r="G404" s="16"/>
      <c r="H404" s="5"/>
      <c r="I404" s="5"/>
      <c r="J404" s="5"/>
      <c r="K404" s="30"/>
      <c r="L404" s="25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</row>
    <row r="405" spans="1:32" ht="13.8">
      <c r="A405" s="5"/>
      <c r="B405" s="5"/>
      <c r="C405" s="5"/>
      <c r="D405" s="5"/>
      <c r="E405" s="5"/>
      <c r="F405" s="16"/>
      <c r="G405" s="16"/>
      <c r="H405" s="5"/>
      <c r="I405" s="5"/>
      <c r="J405" s="5"/>
      <c r="K405" s="30"/>
      <c r="L405" s="25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</row>
    <row r="406" spans="1:32" ht="13.8">
      <c r="A406" s="5"/>
      <c r="B406" s="5"/>
      <c r="C406" s="5"/>
      <c r="D406" s="5"/>
      <c r="E406" s="5"/>
      <c r="F406" s="16"/>
      <c r="G406" s="16"/>
      <c r="H406" s="5"/>
      <c r="I406" s="5"/>
      <c r="J406" s="5"/>
      <c r="K406" s="30"/>
      <c r="L406" s="25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</row>
    <row r="407" spans="1:32" ht="13.8">
      <c r="A407" s="5"/>
      <c r="B407" s="5"/>
      <c r="C407" s="5"/>
      <c r="D407" s="5"/>
      <c r="E407" s="5"/>
      <c r="F407" s="16"/>
      <c r="G407" s="16"/>
      <c r="H407" s="5"/>
      <c r="I407" s="5"/>
      <c r="J407" s="5"/>
      <c r="K407" s="30"/>
      <c r="L407" s="25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</row>
    <row r="408" spans="1:32" ht="13.8">
      <c r="A408" s="5"/>
      <c r="B408" s="5"/>
      <c r="C408" s="5"/>
      <c r="D408" s="5"/>
      <c r="E408" s="5"/>
      <c r="F408" s="16"/>
      <c r="G408" s="16"/>
      <c r="H408" s="5"/>
      <c r="I408" s="5"/>
      <c r="J408" s="5"/>
      <c r="K408" s="30"/>
      <c r="L408" s="25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</row>
    <row r="409" spans="1:32" ht="13.8">
      <c r="A409" s="5"/>
      <c r="B409" s="5"/>
      <c r="C409" s="5"/>
      <c r="D409" s="5"/>
      <c r="E409" s="5"/>
      <c r="F409" s="16"/>
      <c r="G409" s="16"/>
      <c r="H409" s="5"/>
      <c r="I409" s="5"/>
      <c r="J409" s="5"/>
      <c r="K409" s="30"/>
      <c r="L409" s="25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</row>
    <row r="410" spans="1:32" ht="13.8">
      <c r="A410" s="5"/>
      <c r="B410" s="5"/>
      <c r="C410" s="5"/>
      <c r="D410" s="5"/>
      <c r="E410" s="5"/>
      <c r="F410" s="16"/>
      <c r="G410" s="16"/>
      <c r="H410" s="5"/>
      <c r="I410" s="5"/>
      <c r="J410" s="5"/>
      <c r="K410" s="30"/>
      <c r="L410" s="25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</row>
    <row r="411" spans="1:32" ht="13.8">
      <c r="A411" s="5"/>
      <c r="B411" s="5"/>
      <c r="C411" s="5"/>
      <c r="D411" s="5"/>
      <c r="E411" s="5"/>
      <c r="F411" s="16"/>
      <c r="G411" s="16"/>
      <c r="H411" s="5"/>
      <c r="I411" s="5"/>
      <c r="J411" s="5"/>
      <c r="K411" s="30"/>
      <c r="L411" s="25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</row>
    <row r="412" spans="1:32" ht="13.8">
      <c r="A412" s="5"/>
      <c r="B412" s="5"/>
      <c r="C412" s="5"/>
      <c r="D412" s="5"/>
      <c r="E412" s="5"/>
      <c r="F412" s="16"/>
      <c r="G412" s="16"/>
      <c r="H412" s="5"/>
      <c r="I412" s="5"/>
      <c r="J412" s="5"/>
      <c r="K412" s="30"/>
      <c r="L412" s="25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</row>
    <row r="413" spans="1:32" ht="13.8">
      <c r="A413" s="5"/>
      <c r="B413" s="5"/>
      <c r="C413" s="5"/>
      <c r="D413" s="5"/>
      <c r="E413" s="5"/>
      <c r="F413" s="16"/>
      <c r="G413" s="16"/>
      <c r="H413" s="5"/>
      <c r="I413" s="5"/>
      <c r="J413" s="5"/>
      <c r="K413" s="30"/>
      <c r="L413" s="25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</row>
    <row r="414" spans="1:32" ht="13.8">
      <c r="A414" s="5"/>
      <c r="B414" s="5"/>
      <c r="C414" s="5"/>
      <c r="D414" s="5"/>
      <c r="E414" s="5"/>
      <c r="F414" s="16"/>
      <c r="G414" s="16"/>
      <c r="H414" s="5"/>
      <c r="I414" s="5"/>
      <c r="J414" s="5"/>
      <c r="K414" s="30"/>
      <c r="L414" s="25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</row>
    <row r="415" spans="1:32" ht="13.8">
      <c r="A415" s="5"/>
      <c r="B415" s="5"/>
      <c r="C415" s="5"/>
      <c r="D415" s="5"/>
      <c r="E415" s="5"/>
      <c r="F415" s="16"/>
      <c r="G415" s="16"/>
      <c r="H415" s="5"/>
      <c r="I415" s="5"/>
      <c r="J415" s="5"/>
      <c r="K415" s="30"/>
      <c r="L415" s="25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</row>
    <row r="416" spans="1:32" ht="13.8">
      <c r="A416" s="5"/>
      <c r="B416" s="5"/>
      <c r="C416" s="5"/>
      <c r="D416" s="5"/>
      <c r="E416" s="5"/>
      <c r="F416" s="16"/>
      <c r="G416" s="16"/>
      <c r="H416" s="5"/>
      <c r="I416" s="5"/>
      <c r="J416" s="5"/>
      <c r="K416" s="30"/>
      <c r="L416" s="25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</row>
    <row r="417" spans="1:32" ht="13.8">
      <c r="A417" s="5"/>
      <c r="B417" s="5"/>
      <c r="C417" s="5"/>
      <c r="D417" s="5"/>
      <c r="E417" s="5"/>
      <c r="F417" s="16"/>
      <c r="G417" s="16"/>
      <c r="H417" s="5"/>
      <c r="I417" s="5"/>
      <c r="J417" s="5"/>
      <c r="K417" s="30"/>
      <c r="L417" s="25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</row>
    <row r="418" spans="1:32" ht="13.8">
      <c r="A418" s="5"/>
      <c r="B418" s="5"/>
      <c r="C418" s="5"/>
      <c r="D418" s="5"/>
      <c r="E418" s="5"/>
      <c r="F418" s="16"/>
      <c r="G418" s="16"/>
      <c r="H418" s="5"/>
      <c r="I418" s="5"/>
      <c r="J418" s="5"/>
      <c r="K418" s="30"/>
      <c r="L418" s="25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</row>
    <row r="419" spans="1:32" ht="13.8">
      <c r="A419" s="5"/>
      <c r="B419" s="5"/>
      <c r="C419" s="5"/>
      <c r="D419" s="5"/>
      <c r="E419" s="5"/>
      <c r="F419" s="16"/>
      <c r="G419" s="16"/>
      <c r="H419" s="5"/>
      <c r="I419" s="5"/>
      <c r="J419" s="5"/>
      <c r="K419" s="30"/>
      <c r="L419" s="25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</row>
    <row r="420" spans="1:32" ht="13.8">
      <c r="A420" s="5"/>
      <c r="B420" s="5"/>
      <c r="C420" s="5"/>
      <c r="D420" s="5"/>
      <c r="E420" s="5"/>
      <c r="F420" s="16"/>
      <c r="G420" s="16"/>
      <c r="H420" s="5"/>
      <c r="I420" s="5"/>
      <c r="J420" s="5"/>
      <c r="K420" s="30"/>
      <c r="L420" s="25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</row>
    <row r="421" spans="1:32" ht="13.8">
      <c r="A421" s="5"/>
      <c r="B421" s="5"/>
      <c r="C421" s="5"/>
      <c r="D421" s="5"/>
      <c r="E421" s="5"/>
      <c r="F421" s="16"/>
      <c r="G421" s="16"/>
      <c r="H421" s="5"/>
      <c r="I421" s="5"/>
      <c r="J421" s="5"/>
      <c r="K421" s="30"/>
      <c r="L421" s="25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</row>
    <row r="422" spans="1:32" ht="13.8">
      <c r="A422" s="5"/>
      <c r="B422" s="5"/>
      <c r="C422" s="5"/>
      <c r="D422" s="5"/>
      <c r="E422" s="5"/>
      <c r="F422" s="16"/>
      <c r="G422" s="16"/>
      <c r="H422" s="5"/>
      <c r="I422" s="5"/>
      <c r="J422" s="5"/>
      <c r="K422" s="30"/>
      <c r="L422" s="25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</row>
    <row r="423" spans="1:32" ht="13.8">
      <c r="A423" s="5"/>
      <c r="B423" s="5"/>
      <c r="C423" s="5"/>
      <c r="D423" s="5"/>
      <c r="E423" s="5"/>
      <c r="F423" s="16"/>
      <c r="G423" s="16"/>
      <c r="H423" s="5"/>
      <c r="I423" s="5"/>
      <c r="J423" s="5"/>
      <c r="K423" s="30"/>
      <c r="L423" s="25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</row>
    <row r="424" spans="1:32" ht="13.8">
      <c r="A424" s="5"/>
      <c r="B424" s="5"/>
      <c r="C424" s="5"/>
      <c r="D424" s="5"/>
      <c r="E424" s="5"/>
      <c r="F424" s="16"/>
      <c r="G424" s="16"/>
      <c r="H424" s="5"/>
      <c r="I424" s="5"/>
      <c r="J424" s="5"/>
      <c r="K424" s="30"/>
      <c r="L424" s="25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</row>
    <row r="425" spans="1:32" ht="13.8">
      <c r="A425" s="5"/>
      <c r="B425" s="5"/>
      <c r="C425" s="5"/>
      <c r="D425" s="5"/>
      <c r="E425" s="5"/>
      <c r="F425" s="16"/>
      <c r="G425" s="16"/>
      <c r="H425" s="5"/>
      <c r="I425" s="5"/>
      <c r="J425" s="5"/>
      <c r="K425" s="30"/>
      <c r="L425" s="25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</row>
    <row r="426" spans="1:32" ht="13.8">
      <c r="A426" s="5"/>
      <c r="B426" s="5"/>
      <c r="C426" s="5"/>
      <c r="D426" s="5"/>
      <c r="E426" s="5"/>
      <c r="F426" s="16"/>
      <c r="G426" s="16"/>
      <c r="H426" s="5"/>
      <c r="I426" s="5"/>
      <c r="J426" s="5"/>
      <c r="K426" s="30"/>
      <c r="L426" s="25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</row>
    <row r="427" spans="1:32" ht="13.8">
      <c r="A427" s="5"/>
      <c r="B427" s="5"/>
      <c r="C427" s="5"/>
      <c r="D427" s="5"/>
      <c r="E427" s="5"/>
      <c r="F427" s="16"/>
      <c r="G427" s="16"/>
      <c r="H427" s="5"/>
      <c r="I427" s="5"/>
      <c r="J427" s="5"/>
      <c r="K427" s="30"/>
      <c r="L427" s="25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</row>
    <row r="428" spans="1:32" ht="13.8">
      <c r="A428" s="5"/>
      <c r="B428" s="5"/>
      <c r="C428" s="5"/>
      <c r="D428" s="5"/>
      <c r="E428" s="5"/>
      <c r="F428" s="16"/>
      <c r="G428" s="16"/>
      <c r="H428" s="5"/>
      <c r="I428" s="5"/>
      <c r="J428" s="5"/>
      <c r="K428" s="30"/>
      <c r="L428" s="25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</row>
    <row r="429" spans="1:32" ht="13.8">
      <c r="A429" s="5"/>
      <c r="B429" s="5"/>
      <c r="C429" s="5"/>
      <c r="D429" s="5"/>
      <c r="E429" s="5"/>
      <c r="F429" s="16"/>
      <c r="G429" s="16"/>
      <c r="H429" s="5"/>
      <c r="I429" s="5"/>
      <c r="J429" s="5"/>
      <c r="K429" s="30"/>
      <c r="L429" s="25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</row>
    <row r="430" spans="1:32" ht="13.8">
      <c r="A430" s="5"/>
      <c r="B430" s="5"/>
      <c r="C430" s="5"/>
      <c r="D430" s="5"/>
      <c r="E430" s="5"/>
      <c r="F430" s="16"/>
      <c r="G430" s="16"/>
      <c r="H430" s="5"/>
      <c r="I430" s="5"/>
      <c r="J430" s="5"/>
      <c r="K430" s="30"/>
      <c r="L430" s="25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</row>
    <row r="431" spans="1:32" ht="13.8">
      <c r="A431" s="5"/>
      <c r="B431" s="5"/>
      <c r="C431" s="5"/>
      <c r="D431" s="5"/>
      <c r="E431" s="5"/>
      <c r="F431" s="16"/>
      <c r="G431" s="16"/>
      <c r="H431" s="5"/>
      <c r="I431" s="5"/>
      <c r="J431" s="5"/>
      <c r="K431" s="30"/>
      <c r="L431" s="25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</row>
    <row r="432" spans="1:32" ht="13.8">
      <c r="A432" s="5"/>
      <c r="B432" s="5"/>
      <c r="C432" s="5"/>
      <c r="D432" s="5"/>
      <c r="E432" s="5"/>
      <c r="F432" s="16"/>
      <c r="G432" s="16"/>
      <c r="H432" s="5"/>
      <c r="I432" s="5"/>
      <c r="J432" s="5"/>
      <c r="K432" s="30"/>
      <c r="L432" s="25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</row>
    <row r="433" spans="1:32" ht="13.8">
      <c r="A433" s="5"/>
      <c r="B433" s="5"/>
      <c r="C433" s="5"/>
      <c r="D433" s="5"/>
      <c r="E433" s="5"/>
      <c r="F433" s="16"/>
      <c r="G433" s="16"/>
      <c r="H433" s="5"/>
      <c r="I433" s="5"/>
      <c r="J433" s="5"/>
      <c r="K433" s="30"/>
      <c r="L433" s="25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</row>
    <row r="434" spans="1:32" ht="13.8">
      <c r="A434" s="5"/>
      <c r="B434" s="5"/>
      <c r="C434" s="5"/>
      <c r="D434" s="5"/>
      <c r="E434" s="5"/>
      <c r="F434" s="16"/>
      <c r="G434" s="16"/>
      <c r="H434" s="5"/>
      <c r="I434" s="5"/>
      <c r="J434" s="5"/>
      <c r="K434" s="30"/>
      <c r="L434" s="25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</row>
    <row r="435" spans="1:32" ht="13.8">
      <c r="A435" s="5"/>
      <c r="B435" s="5"/>
      <c r="C435" s="5"/>
      <c r="D435" s="5"/>
      <c r="E435" s="5"/>
      <c r="F435" s="16"/>
      <c r="G435" s="16"/>
      <c r="H435" s="5"/>
      <c r="I435" s="5"/>
      <c r="J435" s="5"/>
      <c r="K435" s="30"/>
      <c r="L435" s="25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</row>
    <row r="436" spans="1:32" ht="13.8">
      <c r="A436" s="5"/>
      <c r="B436" s="5"/>
      <c r="C436" s="5"/>
      <c r="D436" s="5"/>
      <c r="E436" s="5"/>
      <c r="F436" s="16"/>
      <c r="G436" s="16"/>
      <c r="H436" s="5"/>
      <c r="I436" s="5"/>
      <c r="J436" s="5"/>
      <c r="K436" s="30"/>
      <c r="L436" s="25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</row>
    <row r="437" spans="1:32" ht="13.8">
      <c r="A437" s="5"/>
      <c r="B437" s="5"/>
      <c r="C437" s="5"/>
      <c r="D437" s="5"/>
      <c r="E437" s="5"/>
      <c r="F437" s="16"/>
      <c r="G437" s="16"/>
      <c r="H437" s="5"/>
      <c r="I437" s="5"/>
      <c r="J437" s="5"/>
      <c r="K437" s="30"/>
      <c r="L437" s="25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</row>
    <row r="438" spans="1:32" ht="13.8">
      <c r="A438" s="5"/>
      <c r="B438" s="5"/>
      <c r="C438" s="5"/>
      <c r="D438" s="5"/>
      <c r="E438" s="5"/>
      <c r="F438" s="16"/>
      <c r="G438" s="16"/>
      <c r="H438" s="5"/>
      <c r="I438" s="5"/>
      <c r="J438" s="5"/>
      <c r="K438" s="30"/>
      <c r="L438" s="25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</row>
    <row r="439" spans="1:32" ht="13.8">
      <c r="A439" s="5"/>
      <c r="B439" s="5"/>
      <c r="C439" s="5"/>
      <c r="D439" s="5"/>
      <c r="E439" s="5"/>
      <c r="F439" s="16"/>
      <c r="G439" s="16"/>
      <c r="H439" s="5"/>
      <c r="I439" s="5"/>
      <c r="J439" s="5"/>
      <c r="K439" s="30"/>
      <c r="L439" s="25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</row>
    <row r="440" spans="1:32" ht="13.8">
      <c r="A440" s="5"/>
      <c r="B440" s="5"/>
      <c r="C440" s="5"/>
      <c r="D440" s="5"/>
      <c r="E440" s="5"/>
      <c r="F440" s="16"/>
      <c r="G440" s="16"/>
      <c r="H440" s="5"/>
      <c r="I440" s="5"/>
      <c r="J440" s="5"/>
      <c r="K440" s="30"/>
      <c r="L440" s="25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</row>
    <row r="441" spans="1:32" ht="13.8">
      <c r="A441" s="5"/>
      <c r="B441" s="5"/>
      <c r="C441" s="5"/>
      <c r="D441" s="5"/>
      <c r="E441" s="5"/>
      <c r="F441" s="16"/>
      <c r="G441" s="16"/>
      <c r="H441" s="5"/>
      <c r="I441" s="5"/>
      <c r="J441" s="5"/>
      <c r="K441" s="30"/>
      <c r="L441" s="25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</row>
    <row r="442" spans="1:32" ht="13.8">
      <c r="A442" s="5"/>
      <c r="B442" s="5"/>
      <c r="C442" s="5"/>
      <c r="D442" s="5"/>
      <c r="E442" s="5"/>
      <c r="F442" s="16"/>
      <c r="G442" s="16"/>
      <c r="H442" s="5"/>
      <c r="I442" s="5"/>
      <c r="J442" s="5"/>
      <c r="K442" s="30"/>
      <c r="L442" s="25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</row>
    <row r="443" spans="1:32" ht="13.8">
      <c r="A443" s="5"/>
      <c r="B443" s="5"/>
      <c r="C443" s="5"/>
      <c r="D443" s="5"/>
      <c r="E443" s="5"/>
      <c r="F443" s="16"/>
      <c r="G443" s="16"/>
      <c r="H443" s="5"/>
      <c r="I443" s="5"/>
      <c r="J443" s="5"/>
      <c r="K443" s="30"/>
      <c r="L443" s="25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</row>
    <row r="444" spans="1:32" ht="13.8">
      <c r="A444" s="5"/>
      <c r="B444" s="5"/>
      <c r="C444" s="5"/>
      <c r="D444" s="5"/>
      <c r="E444" s="5"/>
      <c r="F444" s="16"/>
      <c r="G444" s="16"/>
      <c r="H444" s="5"/>
      <c r="I444" s="5"/>
      <c r="J444" s="5"/>
      <c r="K444" s="30"/>
      <c r="L444" s="25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</row>
    <row r="445" spans="1:32" ht="13.8">
      <c r="A445" s="5"/>
      <c r="B445" s="5"/>
      <c r="C445" s="5"/>
      <c r="D445" s="5"/>
      <c r="E445" s="5"/>
      <c r="F445" s="16"/>
      <c r="G445" s="16"/>
      <c r="H445" s="5"/>
      <c r="I445" s="5"/>
      <c r="J445" s="5"/>
      <c r="K445" s="30"/>
      <c r="L445" s="25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</row>
    <row r="446" spans="1:32" ht="13.8">
      <c r="A446" s="5"/>
      <c r="B446" s="5"/>
      <c r="C446" s="5"/>
      <c r="D446" s="5"/>
      <c r="E446" s="5"/>
      <c r="F446" s="16"/>
      <c r="G446" s="16"/>
      <c r="H446" s="5"/>
      <c r="I446" s="5"/>
      <c r="J446" s="5"/>
      <c r="K446" s="30"/>
      <c r="L446" s="25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</row>
    <row r="447" spans="1:32" ht="13.8">
      <c r="A447" s="5"/>
      <c r="B447" s="5"/>
      <c r="C447" s="5"/>
      <c r="D447" s="5"/>
      <c r="E447" s="5"/>
      <c r="F447" s="16"/>
      <c r="G447" s="16"/>
      <c r="H447" s="5"/>
      <c r="I447" s="5"/>
      <c r="J447" s="5"/>
      <c r="K447" s="30"/>
      <c r="L447" s="25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</row>
    <row r="448" spans="1:32" ht="13.8">
      <c r="A448" s="5"/>
      <c r="B448" s="5"/>
      <c r="C448" s="5"/>
      <c r="D448" s="5"/>
      <c r="E448" s="5"/>
      <c r="F448" s="16"/>
      <c r="G448" s="16"/>
      <c r="H448" s="5"/>
      <c r="I448" s="5"/>
      <c r="J448" s="5"/>
      <c r="K448" s="30"/>
      <c r="L448" s="25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</row>
    <row r="449" spans="1:32" ht="13.8">
      <c r="A449" s="5"/>
      <c r="B449" s="5"/>
      <c r="C449" s="5"/>
      <c r="D449" s="5"/>
      <c r="E449" s="5"/>
      <c r="F449" s="16"/>
      <c r="G449" s="16"/>
      <c r="H449" s="5"/>
      <c r="I449" s="5"/>
      <c r="J449" s="5"/>
      <c r="K449" s="30"/>
      <c r="L449" s="25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</row>
    <row r="450" spans="1:32" ht="13.8">
      <c r="A450" s="5"/>
      <c r="B450" s="5"/>
      <c r="C450" s="5"/>
      <c r="D450" s="5"/>
      <c r="E450" s="5"/>
      <c r="F450" s="16"/>
      <c r="G450" s="16"/>
      <c r="H450" s="5"/>
      <c r="I450" s="5"/>
      <c r="J450" s="5"/>
      <c r="K450" s="30"/>
      <c r="L450" s="25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</row>
    <row r="451" spans="1:32" ht="13.8">
      <c r="A451" s="5"/>
      <c r="B451" s="5"/>
      <c r="C451" s="5"/>
      <c r="D451" s="5"/>
      <c r="E451" s="5"/>
      <c r="F451" s="16"/>
      <c r="G451" s="16"/>
      <c r="H451" s="5"/>
      <c r="I451" s="5"/>
      <c r="J451" s="5"/>
      <c r="K451" s="30"/>
      <c r="L451" s="25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</row>
    <row r="452" spans="1:32" ht="13.8">
      <c r="A452" s="5"/>
      <c r="B452" s="5"/>
      <c r="C452" s="5"/>
      <c r="D452" s="5"/>
      <c r="E452" s="5"/>
      <c r="F452" s="16"/>
      <c r="G452" s="16"/>
      <c r="H452" s="5"/>
      <c r="I452" s="5"/>
      <c r="J452" s="5"/>
      <c r="K452" s="30"/>
      <c r="L452" s="25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</row>
    <row r="453" spans="1:32" ht="13.8">
      <c r="A453" s="5"/>
      <c r="B453" s="5"/>
      <c r="C453" s="5"/>
      <c r="D453" s="5"/>
      <c r="E453" s="5"/>
      <c r="F453" s="16"/>
      <c r="G453" s="16"/>
      <c r="H453" s="5"/>
      <c r="I453" s="5"/>
      <c r="J453" s="5"/>
      <c r="K453" s="30"/>
      <c r="L453" s="25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</row>
    <row r="454" spans="1:32" ht="13.8">
      <c r="A454" s="5"/>
      <c r="B454" s="5"/>
      <c r="C454" s="5"/>
      <c r="D454" s="5"/>
      <c r="E454" s="5"/>
      <c r="F454" s="16"/>
      <c r="G454" s="16"/>
      <c r="H454" s="5"/>
      <c r="I454" s="5"/>
      <c r="J454" s="5"/>
      <c r="K454" s="30"/>
      <c r="L454" s="25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</row>
    <row r="455" spans="1:32" ht="13.8">
      <c r="A455" s="5"/>
      <c r="B455" s="5"/>
      <c r="C455" s="5"/>
      <c r="D455" s="5"/>
      <c r="E455" s="5"/>
      <c r="F455" s="16"/>
      <c r="G455" s="16"/>
      <c r="H455" s="5"/>
      <c r="I455" s="5"/>
      <c r="J455" s="5"/>
      <c r="K455" s="30"/>
      <c r="L455" s="25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</row>
    <row r="456" spans="1:32" ht="13.8">
      <c r="A456" s="5"/>
      <c r="B456" s="5"/>
      <c r="C456" s="5"/>
      <c r="D456" s="5"/>
      <c r="E456" s="5"/>
      <c r="F456" s="16"/>
      <c r="G456" s="16"/>
      <c r="H456" s="5"/>
      <c r="I456" s="5"/>
      <c r="J456" s="5"/>
      <c r="K456" s="30"/>
      <c r="L456" s="25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</row>
    <row r="457" spans="1:32" ht="13.8">
      <c r="A457" s="5"/>
      <c r="B457" s="5"/>
      <c r="C457" s="5"/>
      <c r="D457" s="5"/>
      <c r="E457" s="5"/>
      <c r="F457" s="16"/>
      <c r="G457" s="16"/>
      <c r="H457" s="5"/>
      <c r="I457" s="5"/>
      <c r="J457" s="5"/>
      <c r="K457" s="30"/>
      <c r="L457" s="25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</row>
    <row r="458" spans="1:32" ht="13.8">
      <c r="A458" s="5"/>
      <c r="B458" s="5"/>
      <c r="C458" s="5"/>
      <c r="D458" s="5"/>
      <c r="E458" s="5"/>
      <c r="F458" s="16"/>
      <c r="G458" s="16"/>
      <c r="H458" s="5"/>
      <c r="I458" s="5"/>
      <c r="J458" s="5"/>
      <c r="K458" s="30"/>
      <c r="L458" s="25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</row>
    <row r="459" spans="1:32" ht="13.8">
      <c r="A459" s="5"/>
      <c r="B459" s="5"/>
      <c r="C459" s="5"/>
      <c r="D459" s="5"/>
      <c r="E459" s="5"/>
      <c r="F459" s="16"/>
      <c r="G459" s="16"/>
      <c r="H459" s="5"/>
      <c r="I459" s="5"/>
      <c r="J459" s="5"/>
      <c r="K459" s="30"/>
      <c r="L459" s="25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</row>
    <row r="460" spans="1:32" ht="13.8">
      <c r="A460" s="5"/>
      <c r="B460" s="5"/>
      <c r="C460" s="5"/>
      <c r="D460" s="5"/>
      <c r="E460" s="5"/>
      <c r="F460" s="16"/>
      <c r="G460" s="16"/>
      <c r="H460" s="5"/>
      <c r="I460" s="5"/>
      <c r="J460" s="5"/>
      <c r="K460" s="30"/>
      <c r="L460" s="25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</row>
    <row r="461" spans="1:32" ht="13.8">
      <c r="A461" s="5"/>
      <c r="B461" s="5"/>
      <c r="C461" s="5"/>
      <c r="D461" s="5"/>
      <c r="E461" s="5"/>
      <c r="F461" s="16"/>
      <c r="G461" s="16"/>
      <c r="H461" s="5"/>
      <c r="I461" s="5"/>
      <c r="J461" s="5"/>
      <c r="K461" s="30"/>
      <c r="L461" s="25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</row>
    <row r="462" spans="1:32" ht="13.8">
      <c r="A462" s="5"/>
      <c r="B462" s="5"/>
      <c r="C462" s="5"/>
      <c r="D462" s="5"/>
      <c r="E462" s="5"/>
      <c r="F462" s="16"/>
      <c r="G462" s="16"/>
      <c r="H462" s="5"/>
      <c r="I462" s="5"/>
      <c r="J462" s="5"/>
      <c r="K462" s="30"/>
      <c r="L462" s="25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</row>
    <row r="463" spans="1:32" ht="13.8">
      <c r="A463" s="5"/>
      <c r="B463" s="5"/>
      <c r="C463" s="5"/>
      <c r="D463" s="5"/>
      <c r="E463" s="5"/>
      <c r="F463" s="16"/>
      <c r="G463" s="16"/>
      <c r="H463" s="5"/>
      <c r="I463" s="5"/>
      <c r="J463" s="5"/>
      <c r="K463" s="30"/>
      <c r="L463" s="25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</row>
    <row r="464" spans="1:32" ht="13.8">
      <c r="A464" s="5"/>
      <c r="B464" s="5"/>
      <c r="C464" s="5"/>
      <c r="D464" s="5"/>
      <c r="E464" s="5"/>
      <c r="F464" s="16"/>
      <c r="G464" s="16"/>
      <c r="H464" s="5"/>
      <c r="I464" s="5"/>
      <c r="J464" s="5"/>
      <c r="K464" s="30"/>
      <c r="L464" s="25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</row>
    <row r="465" spans="1:32" ht="13.8">
      <c r="A465" s="5"/>
      <c r="B465" s="5"/>
      <c r="C465" s="5"/>
      <c r="D465" s="5"/>
      <c r="E465" s="5"/>
      <c r="F465" s="16"/>
      <c r="G465" s="16"/>
      <c r="H465" s="5"/>
      <c r="I465" s="5"/>
      <c r="J465" s="5"/>
      <c r="K465" s="30"/>
      <c r="L465" s="25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</row>
    <row r="466" spans="1:32" ht="13.8">
      <c r="A466" s="5"/>
      <c r="B466" s="5"/>
      <c r="C466" s="5"/>
      <c r="D466" s="5"/>
      <c r="E466" s="5"/>
      <c r="F466" s="16"/>
      <c r="G466" s="16"/>
      <c r="H466" s="5"/>
      <c r="I466" s="5"/>
      <c r="J466" s="5"/>
      <c r="K466" s="30"/>
      <c r="L466" s="25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</row>
    <row r="467" spans="1:32" ht="13.8">
      <c r="A467" s="5"/>
      <c r="B467" s="5"/>
      <c r="C467" s="5"/>
      <c r="D467" s="5"/>
      <c r="E467" s="5"/>
      <c r="F467" s="16"/>
      <c r="G467" s="16"/>
      <c r="H467" s="5"/>
      <c r="I467" s="5"/>
      <c r="J467" s="5"/>
      <c r="K467" s="30"/>
      <c r="L467" s="25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</row>
    <row r="468" spans="1:32" ht="13.8">
      <c r="A468" s="5"/>
      <c r="B468" s="5"/>
      <c r="C468" s="5"/>
      <c r="D468" s="5"/>
      <c r="E468" s="5"/>
      <c r="F468" s="16"/>
      <c r="G468" s="16"/>
      <c r="H468" s="5"/>
      <c r="I468" s="5"/>
      <c r="J468" s="5"/>
      <c r="K468" s="30"/>
      <c r="L468" s="25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</row>
    <row r="469" spans="1:32" ht="13.8">
      <c r="A469" s="5"/>
      <c r="B469" s="5"/>
      <c r="C469" s="5"/>
      <c r="D469" s="5"/>
      <c r="E469" s="5"/>
      <c r="F469" s="16"/>
      <c r="G469" s="16"/>
      <c r="H469" s="5"/>
      <c r="I469" s="5"/>
      <c r="J469" s="5"/>
      <c r="K469" s="30"/>
      <c r="L469" s="25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</row>
    <row r="470" spans="1:32" ht="13.8">
      <c r="A470" s="5"/>
      <c r="B470" s="5"/>
      <c r="C470" s="5"/>
      <c r="D470" s="5"/>
      <c r="E470" s="5"/>
      <c r="F470" s="16"/>
      <c r="G470" s="16"/>
      <c r="H470" s="5"/>
      <c r="I470" s="5"/>
      <c r="J470" s="5"/>
      <c r="K470" s="30"/>
      <c r="L470" s="25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</row>
    <row r="471" spans="1:32" ht="13.8">
      <c r="A471" s="5"/>
      <c r="B471" s="5"/>
      <c r="C471" s="5"/>
      <c r="D471" s="5"/>
      <c r="E471" s="5"/>
      <c r="F471" s="16"/>
      <c r="G471" s="16"/>
      <c r="H471" s="5"/>
      <c r="I471" s="5"/>
      <c r="J471" s="5"/>
      <c r="K471" s="30"/>
      <c r="L471" s="25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</row>
    <row r="472" spans="1:32" ht="13.8">
      <c r="A472" s="5"/>
      <c r="B472" s="5"/>
      <c r="C472" s="5"/>
      <c r="D472" s="5"/>
      <c r="E472" s="5"/>
      <c r="F472" s="16"/>
      <c r="G472" s="16"/>
      <c r="H472" s="5"/>
      <c r="I472" s="5"/>
      <c r="J472" s="5"/>
      <c r="K472" s="30"/>
      <c r="L472" s="25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</row>
    <row r="473" spans="1:32" ht="13.8">
      <c r="A473" s="5"/>
      <c r="B473" s="5"/>
      <c r="C473" s="5"/>
      <c r="D473" s="5"/>
      <c r="E473" s="5"/>
      <c r="F473" s="16"/>
      <c r="G473" s="16"/>
      <c r="H473" s="5"/>
      <c r="I473" s="5"/>
      <c r="J473" s="5"/>
      <c r="K473" s="30"/>
      <c r="L473" s="25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</row>
    <row r="474" spans="1:32" ht="13.8">
      <c r="A474" s="5"/>
      <c r="B474" s="5"/>
      <c r="C474" s="5"/>
      <c r="D474" s="5"/>
      <c r="E474" s="5"/>
      <c r="F474" s="16"/>
      <c r="G474" s="16"/>
      <c r="H474" s="5"/>
      <c r="I474" s="5"/>
      <c r="J474" s="5"/>
      <c r="K474" s="30"/>
      <c r="L474" s="25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</row>
    <row r="475" spans="1:32" ht="13.8">
      <c r="A475" s="5"/>
      <c r="B475" s="5"/>
      <c r="C475" s="5"/>
      <c r="D475" s="5"/>
      <c r="E475" s="5"/>
      <c r="F475" s="16"/>
      <c r="G475" s="16"/>
      <c r="H475" s="5"/>
      <c r="I475" s="5"/>
      <c r="J475" s="5"/>
      <c r="K475" s="30"/>
      <c r="L475" s="25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</row>
    <row r="476" spans="1:32" ht="13.8">
      <c r="A476" s="5"/>
      <c r="B476" s="5"/>
      <c r="C476" s="5"/>
      <c r="D476" s="5"/>
      <c r="E476" s="5"/>
      <c r="F476" s="16"/>
      <c r="G476" s="16"/>
      <c r="H476" s="5"/>
      <c r="I476" s="5"/>
      <c r="J476" s="5"/>
      <c r="K476" s="30"/>
      <c r="L476" s="25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</row>
    <row r="477" spans="1:32" ht="13.8">
      <c r="A477" s="5"/>
      <c r="B477" s="5"/>
      <c r="C477" s="5"/>
      <c r="D477" s="5"/>
      <c r="E477" s="5"/>
      <c r="F477" s="16"/>
      <c r="G477" s="16"/>
      <c r="H477" s="5"/>
      <c r="I477" s="5"/>
      <c r="J477" s="5"/>
      <c r="K477" s="30"/>
      <c r="L477" s="25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</row>
    <row r="478" spans="1:32" ht="13.8">
      <c r="A478" s="5"/>
      <c r="B478" s="5"/>
      <c r="C478" s="5"/>
      <c r="D478" s="5"/>
      <c r="E478" s="5"/>
      <c r="F478" s="16"/>
      <c r="G478" s="16"/>
      <c r="H478" s="5"/>
      <c r="I478" s="5"/>
      <c r="J478" s="5"/>
      <c r="K478" s="30"/>
      <c r="L478" s="25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</row>
    <row r="479" spans="1:32" ht="13.8">
      <c r="A479" s="5"/>
      <c r="B479" s="5"/>
      <c r="C479" s="5"/>
      <c r="D479" s="5"/>
      <c r="E479" s="5"/>
      <c r="F479" s="16"/>
      <c r="G479" s="16"/>
      <c r="H479" s="5"/>
      <c r="I479" s="5"/>
      <c r="J479" s="5"/>
      <c r="K479" s="30"/>
      <c r="L479" s="25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</row>
    <row r="480" spans="1:32" ht="13.8">
      <c r="A480" s="5"/>
      <c r="B480" s="5"/>
      <c r="C480" s="5"/>
      <c r="D480" s="5"/>
      <c r="E480" s="5"/>
      <c r="F480" s="16"/>
      <c r="G480" s="16"/>
      <c r="H480" s="5"/>
      <c r="I480" s="5"/>
      <c r="J480" s="5"/>
      <c r="K480" s="30"/>
      <c r="L480" s="25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</row>
    <row r="481" spans="1:32" ht="13.8">
      <c r="A481" s="5"/>
      <c r="B481" s="5"/>
      <c r="C481" s="5"/>
      <c r="D481" s="5"/>
      <c r="E481" s="5"/>
      <c r="F481" s="16"/>
      <c r="G481" s="16"/>
      <c r="H481" s="5"/>
      <c r="I481" s="5"/>
      <c r="J481" s="5"/>
      <c r="K481" s="30"/>
      <c r="L481" s="25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</row>
    <row r="482" spans="1:32" ht="13.8">
      <c r="A482" s="5"/>
      <c r="B482" s="5"/>
      <c r="C482" s="5"/>
      <c r="D482" s="5"/>
      <c r="E482" s="5"/>
      <c r="F482" s="16"/>
      <c r="G482" s="16"/>
      <c r="H482" s="5"/>
      <c r="I482" s="5"/>
      <c r="J482" s="5"/>
      <c r="K482" s="30"/>
      <c r="L482" s="25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</row>
    <row r="483" spans="1:32" ht="13.8">
      <c r="A483" s="5"/>
      <c r="B483" s="5"/>
      <c r="C483" s="5"/>
      <c r="D483" s="5"/>
      <c r="E483" s="5"/>
      <c r="F483" s="16"/>
      <c r="G483" s="16"/>
      <c r="H483" s="5"/>
      <c r="I483" s="5"/>
      <c r="J483" s="5"/>
      <c r="K483" s="30"/>
      <c r="L483" s="25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</row>
    <row r="484" spans="1:32" ht="13.8">
      <c r="A484" s="5"/>
      <c r="B484" s="5"/>
      <c r="C484" s="5"/>
      <c r="D484" s="5"/>
      <c r="E484" s="5"/>
      <c r="F484" s="16"/>
      <c r="G484" s="16"/>
      <c r="H484" s="5"/>
      <c r="I484" s="5"/>
      <c r="J484" s="5"/>
      <c r="K484" s="30"/>
      <c r="L484" s="25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</row>
    <row r="485" spans="1:32" ht="13.8">
      <c r="A485" s="5"/>
      <c r="B485" s="5"/>
      <c r="C485" s="5"/>
      <c r="D485" s="5"/>
      <c r="E485" s="5"/>
      <c r="F485" s="16"/>
      <c r="G485" s="16"/>
      <c r="H485" s="5"/>
      <c r="I485" s="5"/>
      <c r="J485" s="5"/>
      <c r="K485" s="30"/>
      <c r="L485" s="25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</row>
    <row r="486" spans="1:32" ht="13.8">
      <c r="A486" s="5"/>
      <c r="B486" s="5"/>
      <c r="C486" s="5"/>
      <c r="D486" s="5"/>
      <c r="E486" s="5"/>
      <c r="F486" s="16"/>
      <c r="G486" s="16"/>
      <c r="H486" s="5"/>
      <c r="I486" s="5"/>
      <c r="J486" s="5"/>
      <c r="K486" s="30"/>
      <c r="L486" s="25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</row>
    <row r="487" spans="1:32" ht="13.8">
      <c r="A487" s="5"/>
      <c r="B487" s="5"/>
      <c r="C487" s="5"/>
      <c r="D487" s="5"/>
      <c r="E487" s="5"/>
      <c r="F487" s="16"/>
      <c r="G487" s="16"/>
      <c r="H487" s="5"/>
      <c r="I487" s="5"/>
      <c r="J487" s="5"/>
      <c r="K487" s="30"/>
      <c r="L487" s="25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</row>
    <row r="488" spans="1:32" ht="13.8">
      <c r="A488" s="5"/>
      <c r="B488" s="5"/>
      <c r="C488" s="5"/>
      <c r="D488" s="5"/>
      <c r="E488" s="5"/>
      <c r="F488" s="16"/>
      <c r="G488" s="16"/>
      <c r="H488" s="5"/>
      <c r="I488" s="5"/>
      <c r="J488" s="5"/>
      <c r="K488" s="30"/>
      <c r="L488" s="25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</row>
    <row r="489" spans="1:32" ht="13.8">
      <c r="A489" s="5"/>
      <c r="B489" s="5"/>
      <c r="C489" s="5"/>
      <c r="D489" s="5"/>
      <c r="E489" s="5"/>
      <c r="F489" s="16"/>
      <c r="G489" s="16"/>
      <c r="H489" s="5"/>
      <c r="I489" s="5"/>
      <c r="J489" s="5"/>
      <c r="K489" s="30"/>
      <c r="L489" s="25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</row>
    <row r="490" spans="1:32" ht="13.8">
      <c r="A490" s="5"/>
      <c r="B490" s="5"/>
      <c r="C490" s="5"/>
      <c r="D490" s="5"/>
      <c r="E490" s="5"/>
      <c r="F490" s="16"/>
      <c r="G490" s="16"/>
      <c r="H490" s="5"/>
      <c r="I490" s="5"/>
      <c r="J490" s="5"/>
      <c r="K490" s="30"/>
      <c r="L490" s="25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</row>
    <row r="491" spans="1:32" ht="13.8">
      <c r="A491" s="5"/>
      <c r="B491" s="5"/>
      <c r="C491" s="5"/>
      <c r="D491" s="5"/>
      <c r="E491" s="5"/>
      <c r="F491" s="16"/>
      <c r="G491" s="16"/>
      <c r="H491" s="5"/>
      <c r="I491" s="5"/>
      <c r="J491" s="5"/>
      <c r="K491" s="30"/>
      <c r="L491" s="25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</row>
    <row r="492" spans="1:32" ht="13.8">
      <c r="A492" s="5"/>
      <c r="B492" s="5"/>
      <c r="C492" s="5"/>
      <c r="D492" s="5"/>
      <c r="E492" s="5"/>
      <c r="F492" s="16"/>
      <c r="G492" s="16"/>
      <c r="H492" s="5"/>
      <c r="I492" s="5"/>
      <c r="J492" s="5"/>
      <c r="K492" s="30"/>
      <c r="L492" s="25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</row>
    <row r="493" spans="1:32" ht="13.8">
      <c r="A493" s="5"/>
      <c r="B493" s="5"/>
      <c r="C493" s="5"/>
      <c r="D493" s="5"/>
      <c r="E493" s="5"/>
      <c r="F493" s="16"/>
      <c r="G493" s="16"/>
      <c r="H493" s="5"/>
      <c r="I493" s="5"/>
      <c r="J493" s="5"/>
      <c r="K493" s="30"/>
      <c r="L493" s="25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</row>
    <row r="494" spans="1:32" ht="13.8">
      <c r="A494" s="5"/>
      <c r="B494" s="5"/>
      <c r="C494" s="5"/>
      <c r="D494" s="5"/>
      <c r="E494" s="5"/>
      <c r="F494" s="16"/>
      <c r="G494" s="16"/>
      <c r="H494" s="5"/>
      <c r="I494" s="5"/>
      <c r="J494" s="5"/>
      <c r="K494" s="30"/>
      <c r="L494" s="25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</row>
    <row r="495" spans="1:32" ht="13.8">
      <c r="A495" s="5"/>
      <c r="B495" s="5"/>
      <c r="C495" s="5"/>
      <c r="D495" s="5"/>
      <c r="E495" s="5"/>
      <c r="F495" s="16"/>
      <c r="G495" s="16"/>
      <c r="H495" s="5"/>
      <c r="I495" s="5"/>
      <c r="J495" s="5"/>
      <c r="K495" s="30"/>
      <c r="L495" s="25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</row>
    <row r="496" spans="1:32" ht="13.8">
      <c r="A496" s="5"/>
      <c r="B496" s="5"/>
      <c r="C496" s="5"/>
      <c r="D496" s="5"/>
      <c r="E496" s="5"/>
      <c r="F496" s="16"/>
      <c r="G496" s="16"/>
      <c r="H496" s="5"/>
      <c r="I496" s="5"/>
      <c r="J496" s="5"/>
      <c r="K496" s="30"/>
      <c r="L496" s="25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</row>
    <row r="497" spans="1:32" ht="13.8">
      <c r="A497" s="5"/>
      <c r="B497" s="5"/>
      <c r="C497" s="5"/>
      <c r="D497" s="5"/>
      <c r="E497" s="5"/>
      <c r="F497" s="16"/>
      <c r="G497" s="16"/>
      <c r="H497" s="5"/>
      <c r="I497" s="5"/>
      <c r="J497" s="5"/>
      <c r="K497" s="30"/>
      <c r="L497" s="25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</row>
    <row r="498" spans="1:32" ht="13.8">
      <c r="A498" s="5"/>
      <c r="B498" s="5"/>
      <c r="C498" s="5"/>
      <c r="D498" s="5"/>
      <c r="E498" s="5"/>
      <c r="F498" s="16"/>
      <c r="G498" s="16"/>
      <c r="H498" s="5"/>
      <c r="I498" s="5"/>
      <c r="J498" s="5"/>
      <c r="K498" s="30"/>
      <c r="L498" s="25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</row>
    <row r="499" spans="1:32" ht="13.8">
      <c r="A499" s="5"/>
      <c r="B499" s="5"/>
      <c r="C499" s="5"/>
      <c r="D499" s="5"/>
      <c r="E499" s="5"/>
      <c r="F499" s="16"/>
      <c r="G499" s="16"/>
      <c r="H499" s="5"/>
      <c r="I499" s="5"/>
      <c r="J499" s="5"/>
      <c r="K499" s="30"/>
      <c r="L499" s="25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</row>
    <row r="500" spans="1:32" ht="13.8">
      <c r="A500" s="5"/>
      <c r="B500" s="5"/>
      <c r="C500" s="5"/>
      <c r="D500" s="5"/>
      <c r="E500" s="5"/>
      <c r="F500" s="16"/>
      <c r="G500" s="16"/>
      <c r="H500" s="5"/>
      <c r="I500" s="5"/>
      <c r="J500" s="5"/>
      <c r="K500" s="30"/>
      <c r="L500" s="25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</row>
    <row r="501" spans="1:32" ht="13.8">
      <c r="A501" s="5"/>
      <c r="B501" s="5"/>
      <c r="C501" s="5"/>
      <c r="D501" s="5"/>
      <c r="E501" s="5"/>
      <c r="F501" s="16"/>
      <c r="G501" s="16"/>
      <c r="H501" s="5"/>
      <c r="I501" s="5"/>
      <c r="J501" s="5"/>
      <c r="K501" s="30"/>
      <c r="L501" s="25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</row>
    <row r="502" spans="1:32" ht="13.8">
      <c r="A502" s="5"/>
      <c r="B502" s="5"/>
      <c r="C502" s="5"/>
      <c r="D502" s="5"/>
      <c r="E502" s="5"/>
      <c r="F502" s="16"/>
      <c r="G502" s="16"/>
      <c r="H502" s="5"/>
      <c r="I502" s="5"/>
      <c r="J502" s="5"/>
      <c r="K502" s="30"/>
      <c r="L502" s="25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</row>
    <row r="503" spans="1:32" ht="13.8">
      <c r="A503" s="5"/>
      <c r="B503" s="5"/>
      <c r="C503" s="5"/>
      <c r="D503" s="5"/>
      <c r="E503" s="5"/>
      <c r="F503" s="16"/>
      <c r="G503" s="16"/>
      <c r="H503" s="5"/>
      <c r="I503" s="5"/>
      <c r="J503" s="5"/>
      <c r="K503" s="30"/>
      <c r="L503" s="25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</row>
    <row r="504" spans="1:32" ht="13.8">
      <c r="A504" s="5"/>
      <c r="B504" s="5"/>
      <c r="C504" s="5"/>
      <c r="D504" s="5"/>
      <c r="E504" s="5"/>
      <c r="F504" s="16"/>
      <c r="G504" s="16"/>
      <c r="H504" s="5"/>
      <c r="I504" s="5"/>
      <c r="J504" s="5"/>
      <c r="K504" s="30"/>
      <c r="L504" s="25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</row>
    <row r="505" spans="1:32" ht="13.8">
      <c r="A505" s="5"/>
      <c r="B505" s="5"/>
      <c r="C505" s="5"/>
      <c r="D505" s="5"/>
      <c r="E505" s="5"/>
      <c r="F505" s="16"/>
      <c r="G505" s="16"/>
      <c r="H505" s="5"/>
      <c r="I505" s="5"/>
      <c r="J505" s="5"/>
      <c r="K505" s="30"/>
      <c r="L505" s="25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</row>
    <row r="506" spans="1:32" ht="13.8">
      <c r="A506" s="5"/>
      <c r="B506" s="5"/>
      <c r="C506" s="5"/>
      <c r="D506" s="5"/>
      <c r="E506" s="5"/>
      <c r="F506" s="16"/>
      <c r="G506" s="16"/>
      <c r="H506" s="5"/>
      <c r="I506" s="5"/>
      <c r="J506" s="5"/>
      <c r="K506" s="30"/>
      <c r="L506" s="25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</row>
    <row r="507" spans="1:32" ht="13.8">
      <c r="A507" s="5"/>
      <c r="B507" s="5"/>
      <c r="C507" s="5"/>
      <c r="D507" s="5"/>
      <c r="E507" s="5"/>
      <c r="F507" s="16"/>
      <c r="G507" s="16"/>
      <c r="H507" s="5"/>
      <c r="I507" s="5"/>
      <c r="J507" s="5"/>
      <c r="K507" s="30"/>
      <c r="L507" s="25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</row>
    <row r="508" spans="1:32" ht="13.8">
      <c r="A508" s="5"/>
      <c r="B508" s="5"/>
      <c r="C508" s="5"/>
      <c r="D508" s="5"/>
      <c r="E508" s="5"/>
      <c r="F508" s="16"/>
      <c r="G508" s="16"/>
      <c r="H508" s="5"/>
      <c r="I508" s="5"/>
      <c r="J508" s="5"/>
      <c r="K508" s="30"/>
      <c r="L508" s="25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</row>
    <row r="509" spans="1:32" ht="13.8">
      <c r="A509" s="5"/>
      <c r="B509" s="5"/>
      <c r="C509" s="5"/>
      <c r="D509" s="5"/>
      <c r="E509" s="5"/>
      <c r="F509" s="16"/>
      <c r="G509" s="16"/>
      <c r="H509" s="5"/>
      <c r="I509" s="5"/>
      <c r="J509" s="5"/>
      <c r="K509" s="30"/>
      <c r="L509" s="25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</row>
    <row r="510" spans="1:32" ht="13.8">
      <c r="A510" s="5"/>
      <c r="B510" s="5"/>
      <c r="C510" s="5"/>
      <c r="D510" s="5"/>
      <c r="E510" s="5"/>
      <c r="F510" s="16"/>
      <c r="G510" s="16"/>
      <c r="H510" s="5"/>
      <c r="I510" s="5"/>
      <c r="J510" s="5"/>
      <c r="K510" s="30"/>
      <c r="L510" s="25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</row>
    <row r="511" spans="1:32" ht="13.8">
      <c r="A511" s="5"/>
      <c r="B511" s="5"/>
      <c r="C511" s="5"/>
      <c r="D511" s="5"/>
      <c r="E511" s="5"/>
      <c r="F511" s="16"/>
      <c r="G511" s="16"/>
      <c r="H511" s="5"/>
      <c r="I511" s="5"/>
      <c r="J511" s="5"/>
      <c r="K511" s="30"/>
      <c r="L511" s="25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</row>
    <row r="512" spans="1:32" ht="13.8">
      <c r="A512" s="5"/>
      <c r="B512" s="5"/>
      <c r="C512" s="5"/>
      <c r="D512" s="5"/>
      <c r="E512" s="5"/>
      <c r="F512" s="16"/>
      <c r="G512" s="16"/>
      <c r="H512" s="5"/>
      <c r="I512" s="5"/>
      <c r="J512" s="5"/>
      <c r="K512" s="30"/>
      <c r="L512" s="25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</row>
    <row r="513" spans="1:32" ht="13.8">
      <c r="A513" s="5"/>
      <c r="B513" s="5"/>
      <c r="C513" s="5"/>
      <c r="D513" s="5"/>
      <c r="E513" s="5"/>
      <c r="F513" s="16"/>
      <c r="G513" s="16"/>
      <c r="H513" s="5"/>
      <c r="I513" s="5"/>
      <c r="J513" s="5"/>
      <c r="K513" s="30"/>
      <c r="L513" s="25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</row>
    <row r="514" spans="1:32" ht="13.8">
      <c r="A514" s="5"/>
      <c r="B514" s="5"/>
      <c r="C514" s="5"/>
      <c r="D514" s="5"/>
      <c r="E514" s="5"/>
      <c r="F514" s="16"/>
      <c r="G514" s="16"/>
      <c r="H514" s="5"/>
      <c r="I514" s="5"/>
      <c r="J514" s="5"/>
      <c r="K514" s="30"/>
      <c r="L514" s="25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</row>
    <row r="515" spans="1:32" ht="13.8">
      <c r="A515" s="5"/>
      <c r="B515" s="5"/>
      <c r="C515" s="5"/>
      <c r="D515" s="5"/>
      <c r="E515" s="5"/>
      <c r="F515" s="16"/>
      <c r="G515" s="16"/>
      <c r="H515" s="5"/>
      <c r="I515" s="5"/>
      <c r="J515" s="5"/>
      <c r="K515" s="30"/>
      <c r="L515" s="25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</row>
    <row r="516" spans="1:32" ht="13.8">
      <c r="A516" s="5"/>
      <c r="B516" s="5"/>
      <c r="C516" s="5"/>
      <c r="D516" s="5"/>
      <c r="E516" s="5"/>
      <c r="F516" s="16"/>
      <c r="G516" s="16"/>
      <c r="H516" s="5"/>
      <c r="I516" s="5"/>
      <c r="J516" s="5"/>
      <c r="K516" s="30"/>
      <c r="L516" s="25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</row>
    <row r="517" spans="1:32" ht="13.8">
      <c r="A517" s="5"/>
      <c r="B517" s="5"/>
      <c r="C517" s="5"/>
      <c r="D517" s="5"/>
      <c r="E517" s="5"/>
      <c r="F517" s="16"/>
      <c r="G517" s="16"/>
      <c r="H517" s="5"/>
      <c r="I517" s="5"/>
      <c r="J517" s="5"/>
      <c r="K517" s="30"/>
      <c r="L517" s="25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</row>
    <row r="518" spans="1:32" ht="13.8">
      <c r="A518" s="5"/>
      <c r="B518" s="5"/>
      <c r="C518" s="5"/>
      <c r="D518" s="5"/>
      <c r="E518" s="5"/>
      <c r="F518" s="16"/>
      <c r="G518" s="16"/>
      <c r="H518" s="5"/>
      <c r="I518" s="5"/>
      <c r="J518" s="5"/>
      <c r="K518" s="30"/>
      <c r="L518" s="25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</row>
    <row r="519" spans="1:32" ht="13.8">
      <c r="A519" s="5"/>
      <c r="B519" s="5"/>
      <c r="C519" s="5"/>
      <c r="D519" s="5"/>
      <c r="E519" s="5"/>
      <c r="F519" s="16"/>
      <c r="G519" s="16"/>
      <c r="H519" s="5"/>
      <c r="I519" s="5"/>
      <c r="J519" s="5"/>
      <c r="K519" s="30"/>
      <c r="L519" s="25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</row>
    <row r="520" spans="1:32" ht="13.8">
      <c r="A520" s="5"/>
      <c r="B520" s="5"/>
      <c r="C520" s="5"/>
      <c r="D520" s="5"/>
      <c r="E520" s="5"/>
      <c r="F520" s="16"/>
      <c r="G520" s="16"/>
      <c r="H520" s="5"/>
      <c r="I520" s="5"/>
      <c r="J520" s="5"/>
      <c r="K520" s="30"/>
      <c r="L520" s="25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</row>
    <row r="521" spans="1:32" ht="13.8">
      <c r="A521" s="5"/>
      <c r="B521" s="5"/>
      <c r="C521" s="5"/>
      <c r="D521" s="5"/>
      <c r="E521" s="5"/>
      <c r="F521" s="16"/>
      <c r="G521" s="16"/>
      <c r="H521" s="5"/>
      <c r="I521" s="5"/>
      <c r="J521" s="5"/>
      <c r="K521" s="30"/>
      <c r="L521" s="25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</row>
    <row r="522" spans="1:32" ht="13.8">
      <c r="A522" s="5"/>
      <c r="B522" s="5"/>
      <c r="C522" s="5"/>
      <c r="D522" s="5"/>
      <c r="E522" s="5"/>
      <c r="F522" s="16"/>
      <c r="G522" s="16"/>
      <c r="H522" s="5"/>
      <c r="I522" s="5"/>
      <c r="J522" s="5"/>
      <c r="K522" s="30"/>
      <c r="L522" s="25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</row>
    <row r="523" spans="1:32" ht="13.8">
      <c r="A523" s="5"/>
      <c r="B523" s="5"/>
      <c r="C523" s="5"/>
      <c r="D523" s="5"/>
      <c r="E523" s="5"/>
      <c r="F523" s="16"/>
      <c r="G523" s="16"/>
      <c r="H523" s="5"/>
      <c r="I523" s="5"/>
      <c r="J523" s="5"/>
      <c r="K523" s="30"/>
      <c r="L523" s="25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</row>
    <row r="524" spans="1:32" ht="13.8">
      <c r="A524" s="5"/>
      <c r="B524" s="5"/>
      <c r="C524" s="5"/>
      <c r="D524" s="5"/>
      <c r="E524" s="5"/>
      <c r="F524" s="16"/>
      <c r="G524" s="16"/>
      <c r="H524" s="5"/>
      <c r="I524" s="5"/>
      <c r="J524" s="5"/>
      <c r="K524" s="30"/>
      <c r="L524" s="25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</row>
    <row r="525" spans="1:32" ht="13.8">
      <c r="A525" s="5"/>
      <c r="B525" s="5"/>
      <c r="C525" s="5"/>
      <c r="D525" s="5"/>
      <c r="E525" s="5"/>
      <c r="F525" s="16"/>
      <c r="G525" s="16"/>
      <c r="H525" s="5"/>
      <c r="I525" s="5"/>
      <c r="J525" s="5"/>
      <c r="K525" s="30"/>
      <c r="L525" s="25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</row>
    <row r="526" spans="1:32" ht="13.8">
      <c r="A526" s="5"/>
      <c r="B526" s="5"/>
      <c r="C526" s="5"/>
      <c r="D526" s="5"/>
      <c r="E526" s="5"/>
      <c r="F526" s="16"/>
      <c r="G526" s="16"/>
      <c r="H526" s="5"/>
      <c r="I526" s="5"/>
      <c r="J526" s="5"/>
      <c r="K526" s="30"/>
      <c r="L526" s="25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</row>
    <row r="527" spans="1:32" ht="13.8">
      <c r="A527" s="5"/>
      <c r="B527" s="5"/>
      <c r="C527" s="5"/>
      <c r="D527" s="5"/>
      <c r="E527" s="5"/>
      <c r="F527" s="16"/>
      <c r="G527" s="16"/>
      <c r="H527" s="5"/>
      <c r="I527" s="5"/>
      <c r="J527" s="5"/>
      <c r="K527" s="30"/>
      <c r="L527" s="25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</row>
    <row r="528" spans="1:32" ht="13.8">
      <c r="A528" s="5"/>
      <c r="B528" s="5"/>
      <c r="C528" s="5"/>
      <c r="D528" s="5"/>
      <c r="E528" s="5"/>
      <c r="F528" s="16"/>
      <c r="G528" s="16"/>
      <c r="H528" s="5"/>
      <c r="I528" s="5"/>
      <c r="J528" s="5"/>
      <c r="K528" s="30"/>
      <c r="L528" s="25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</row>
    <row r="529" spans="1:32" ht="13.8">
      <c r="A529" s="5"/>
      <c r="B529" s="5"/>
      <c r="C529" s="5"/>
      <c r="D529" s="5"/>
      <c r="E529" s="5"/>
      <c r="F529" s="16"/>
      <c r="G529" s="16"/>
      <c r="H529" s="5"/>
      <c r="I529" s="5"/>
      <c r="J529" s="5"/>
      <c r="K529" s="30"/>
      <c r="L529" s="25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</row>
    <row r="530" spans="1:32" ht="13.8">
      <c r="A530" s="5"/>
      <c r="B530" s="5"/>
      <c r="C530" s="5"/>
      <c r="D530" s="5"/>
      <c r="E530" s="5"/>
      <c r="F530" s="16"/>
      <c r="G530" s="16"/>
      <c r="H530" s="5"/>
      <c r="I530" s="5"/>
      <c r="J530" s="5"/>
      <c r="K530" s="30"/>
      <c r="L530" s="25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</row>
    <row r="531" spans="1:32" ht="13.8">
      <c r="A531" s="5"/>
      <c r="B531" s="5"/>
      <c r="C531" s="5"/>
      <c r="D531" s="5"/>
      <c r="E531" s="5"/>
      <c r="F531" s="16"/>
      <c r="G531" s="16"/>
      <c r="H531" s="5"/>
      <c r="I531" s="5"/>
      <c r="J531" s="5"/>
      <c r="K531" s="30"/>
      <c r="L531" s="25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</row>
    <row r="532" spans="1:32" ht="13.8">
      <c r="A532" s="5"/>
      <c r="B532" s="5"/>
      <c r="C532" s="5"/>
      <c r="D532" s="5"/>
      <c r="E532" s="5"/>
      <c r="F532" s="16"/>
      <c r="G532" s="16"/>
      <c r="H532" s="5"/>
      <c r="I532" s="5"/>
      <c r="J532" s="5"/>
      <c r="K532" s="30"/>
      <c r="L532" s="25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</row>
    <row r="533" spans="1:32" ht="13.8">
      <c r="A533" s="5"/>
      <c r="B533" s="5"/>
      <c r="C533" s="5"/>
      <c r="D533" s="5"/>
      <c r="E533" s="5"/>
      <c r="F533" s="16"/>
      <c r="G533" s="16"/>
      <c r="H533" s="5"/>
      <c r="I533" s="5"/>
      <c r="J533" s="5"/>
      <c r="K533" s="30"/>
      <c r="L533" s="25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</row>
    <row r="534" spans="1:32" ht="13.8">
      <c r="A534" s="5"/>
      <c r="B534" s="5"/>
      <c r="C534" s="5"/>
      <c r="D534" s="5"/>
      <c r="E534" s="5"/>
      <c r="F534" s="16"/>
      <c r="G534" s="16"/>
      <c r="H534" s="5"/>
      <c r="I534" s="5"/>
      <c r="J534" s="5"/>
      <c r="K534" s="30"/>
      <c r="L534" s="25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</row>
    <row r="535" spans="1:32" ht="13.8">
      <c r="A535" s="5"/>
      <c r="B535" s="5"/>
      <c r="C535" s="5"/>
      <c r="D535" s="5"/>
      <c r="E535" s="5"/>
      <c r="F535" s="16"/>
      <c r="G535" s="16"/>
      <c r="H535" s="5"/>
      <c r="I535" s="5"/>
      <c r="J535" s="5"/>
      <c r="K535" s="30"/>
      <c r="L535" s="25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</row>
    <row r="536" spans="1:32" ht="13.8">
      <c r="A536" s="5"/>
      <c r="B536" s="5"/>
      <c r="C536" s="5"/>
      <c r="D536" s="5"/>
      <c r="E536" s="5"/>
      <c r="F536" s="16"/>
      <c r="G536" s="16"/>
      <c r="H536" s="5"/>
      <c r="I536" s="5"/>
      <c r="J536" s="5"/>
      <c r="K536" s="30"/>
      <c r="L536" s="25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</row>
    <row r="537" spans="1:32" ht="13.8">
      <c r="A537" s="5"/>
      <c r="B537" s="5"/>
      <c r="C537" s="5"/>
      <c r="D537" s="5"/>
      <c r="E537" s="5"/>
      <c r="F537" s="16"/>
      <c r="G537" s="16"/>
      <c r="H537" s="5"/>
      <c r="I537" s="5"/>
      <c r="J537" s="5"/>
      <c r="K537" s="30"/>
      <c r="L537" s="25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</row>
    <row r="538" spans="1:32" ht="13.8">
      <c r="A538" s="5"/>
      <c r="B538" s="5"/>
      <c r="C538" s="5"/>
      <c r="D538" s="5"/>
      <c r="E538" s="5"/>
      <c r="F538" s="16"/>
      <c r="G538" s="16"/>
      <c r="H538" s="5"/>
      <c r="I538" s="5"/>
      <c r="J538" s="5"/>
      <c r="K538" s="30"/>
      <c r="L538" s="25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</row>
    <row r="539" spans="1:32" ht="13.8">
      <c r="A539" s="5"/>
      <c r="B539" s="5"/>
      <c r="C539" s="5"/>
      <c r="D539" s="5"/>
      <c r="E539" s="5"/>
      <c r="F539" s="16"/>
      <c r="G539" s="16"/>
      <c r="H539" s="5"/>
      <c r="I539" s="5"/>
      <c r="J539" s="5"/>
      <c r="K539" s="30"/>
      <c r="L539" s="25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</row>
    <row r="540" spans="1:32" ht="13.8">
      <c r="A540" s="5"/>
      <c r="B540" s="5"/>
      <c r="C540" s="5"/>
      <c r="D540" s="5"/>
      <c r="E540" s="5"/>
      <c r="F540" s="16"/>
      <c r="G540" s="16"/>
      <c r="H540" s="5"/>
      <c r="I540" s="5"/>
      <c r="J540" s="5"/>
      <c r="K540" s="30"/>
      <c r="L540" s="25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</row>
    <row r="541" spans="1:32" ht="13.8">
      <c r="A541" s="5"/>
      <c r="B541" s="5"/>
      <c r="C541" s="5"/>
      <c r="D541" s="5"/>
      <c r="E541" s="5"/>
      <c r="F541" s="16"/>
      <c r="G541" s="16"/>
      <c r="H541" s="5"/>
      <c r="I541" s="5"/>
      <c r="J541" s="5"/>
      <c r="K541" s="30"/>
      <c r="L541" s="25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</row>
    <row r="542" spans="1:32" ht="13.8">
      <c r="A542" s="5"/>
      <c r="B542" s="5"/>
      <c r="C542" s="5"/>
      <c r="D542" s="5"/>
      <c r="E542" s="5"/>
      <c r="F542" s="16"/>
      <c r="G542" s="16"/>
      <c r="H542" s="5"/>
      <c r="I542" s="5"/>
      <c r="J542" s="5"/>
      <c r="K542" s="30"/>
      <c r="L542" s="25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</row>
    <row r="543" spans="1:32" ht="13.8">
      <c r="A543" s="5"/>
      <c r="B543" s="5"/>
      <c r="C543" s="5"/>
      <c r="D543" s="5"/>
      <c r="E543" s="5"/>
      <c r="F543" s="16"/>
      <c r="G543" s="16"/>
      <c r="H543" s="5"/>
      <c r="I543" s="5"/>
      <c r="J543" s="5"/>
      <c r="K543" s="30"/>
      <c r="L543" s="25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</row>
    <row r="544" spans="1:32" ht="13.8">
      <c r="A544" s="5"/>
      <c r="B544" s="5"/>
      <c r="C544" s="5"/>
      <c r="D544" s="5"/>
      <c r="E544" s="5"/>
      <c r="F544" s="16"/>
      <c r="G544" s="16"/>
      <c r="H544" s="5"/>
      <c r="I544" s="5"/>
      <c r="J544" s="5"/>
      <c r="K544" s="30"/>
      <c r="L544" s="25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</row>
    <row r="545" spans="1:32" ht="13.8">
      <c r="A545" s="5"/>
      <c r="B545" s="5"/>
      <c r="C545" s="5"/>
      <c r="D545" s="5"/>
      <c r="E545" s="5"/>
      <c r="F545" s="16"/>
      <c r="G545" s="16"/>
      <c r="H545" s="5"/>
      <c r="I545" s="5"/>
      <c r="J545" s="5"/>
      <c r="K545" s="30"/>
      <c r="L545" s="25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</row>
    <row r="546" spans="1:32" ht="13.8">
      <c r="A546" s="5"/>
      <c r="B546" s="5"/>
      <c r="C546" s="5"/>
      <c r="D546" s="5"/>
      <c r="E546" s="5"/>
      <c r="F546" s="16"/>
      <c r="G546" s="16"/>
      <c r="H546" s="5"/>
      <c r="I546" s="5"/>
      <c r="J546" s="5"/>
      <c r="K546" s="30"/>
      <c r="L546" s="25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</row>
    <row r="547" spans="1:32" ht="13.8">
      <c r="A547" s="5"/>
      <c r="B547" s="5"/>
      <c r="C547" s="5"/>
      <c r="D547" s="5"/>
      <c r="E547" s="5"/>
      <c r="F547" s="16"/>
      <c r="G547" s="16"/>
      <c r="H547" s="5"/>
      <c r="I547" s="5"/>
      <c r="J547" s="5"/>
      <c r="K547" s="30"/>
      <c r="L547" s="25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</row>
    <row r="548" spans="1:32" ht="13.8">
      <c r="A548" s="5"/>
      <c r="B548" s="5"/>
      <c r="C548" s="5"/>
      <c r="D548" s="5"/>
      <c r="E548" s="5"/>
      <c r="F548" s="16"/>
      <c r="G548" s="16"/>
      <c r="H548" s="5"/>
      <c r="I548" s="5"/>
      <c r="J548" s="5"/>
      <c r="K548" s="30"/>
      <c r="L548" s="25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</row>
    <row r="549" spans="1:32" ht="13.8">
      <c r="A549" s="5"/>
      <c r="B549" s="5"/>
      <c r="C549" s="5"/>
      <c r="D549" s="5"/>
      <c r="E549" s="5"/>
      <c r="F549" s="16"/>
      <c r="G549" s="16"/>
      <c r="H549" s="5"/>
      <c r="I549" s="5"/>
      <c r="J549" s="5"/>
      <c r="K549" s="30"/>
      <c r="L549" s="25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</row>
    <row r="550" spans="1:32" ht="13.8">
      <c r="A550" s="5"/>
      <c r="B550" s="5"/>
      <c r="C550" s="5"/>
      <c r="D550" s="5"/>
      <c r="E550" s="5"/>
      <c r="F550" s="16"/>
      <c r="G550" s="16"/>
      <c r="H550" s="5"/>
      <c r="I550" s="5"/>
      <c r="J550" s="5"/>
      <c r="K550" s="30"/>
      <c r="L550" s="25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</row>
    <row r="551" spans="1:32" ht="13.8">
      <c r="A551" s="5"/>
      <c r="B551" s="5"/>
      <c r="C551" s="5"/>
      <c r="D551" s="5"/>
      <c r="E551" s="5"/>
      <c r="F551" s="16"/>
      <c r="G551" s="16"/>
      <c r="H551" s="5"/>
      <c r="I551" s="5"/>
      <c r="J551" s="5"/>
      <c r="K551" s="30"/>
      <c r="L551" s="25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</row>
    <row r="552" spans="1:32" ht="13.8">
      <c r="A552" s="5"/>
      <c r="B552" s="5"/>
      <c r="C552" s="5"/>
      <c r="D552" s="5"/>
      <c r="E552" s="5"/>
      <c r="F552" s="16"/>
      <c r="G552" s="16"/>
      <c r="H552" s="5"/>
      <c r="I552" s="5"/>
      <c r="J552" s="5"/>
      <c r="K552" s="30"/>
      <c r="L552" s="25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</row>
    <row r="553" spans="1:32" ht="13.8">
      <c r="A553" s="5"/>
      <c r="B553" s="5"/>
      <c r="C553" s="5"/>
      <c r="D553" s="5"/>
      <c r="E553" s="5"/>
      <c r="F553" s="16"/>
      <c r="G553" s="16"/>
      <c r="H553" s="5"/>
      <c r="I553" s="5"/>
      <c r="J553" s="5"/>
      <c r="K553" s="30"/>
      <c r="L553" s="25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</row>
    <row r="554" spans="1:32" ht="13.8">
      <c r="A554" s="5"/>
      <c r="B554" s="5"/>
      <c r="C554" s="5"/>
      <c r="D554" s="5"/>
      <c r="E554" s="5"/>
      <c r="F554" s="16"/>
      <c r="G554" s="16"/>
      <c r="H554" s="5"/>
      <c r="I554" s="5"/>
      <c r="J554" s="5"/>
      <c r="K554" s="30"/>
      <c r="L554" s="25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</row>
    <row r="555" spans="1:32" ht="13.8">
      <c r="A555" s="5"/>
      <c r="B555" s="5"/>
      <c r="C555" s="5"/>
      <c r="D555" s="5"/>
      <c r="E555" s="5"/>
      <c r="F555" s="16"/>
      <c r="G555" s="16"/>
      <c r="H555" s="5"/>
      <c r="I555" s="5"/>
      <c r="J555" s="5"/>
      <c r="K555" s="30"/>
      <c r="L555" s="25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</row>
    <row r="556" spans="1:32" ht="13.8">
      <c r="A556" s="5"/>
      <c r="B556" s="5"/>
      <c r="C556" s="5"/>
      <c r="D556" s="5"/>
      <c r="E556" s="5"/>
      <c r="F556" s="16"/>
      <c r="G556" s="16"/>
      <c r="H556" s="5"/>
      <c r="I556" s="5"/>
      <c r="J556" s="5"/>
      <c r="K556" s="30"/>
      <c r="L556" s="25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</row>
    <row r="557" spans="1:32" ht="13.8">
      <c r="A557" s="5"/>
      <c r="B557" s="5"/>
      <c r="C557" s="5"/>
      <c r="D557" s="5"/>
      <c r="E557" s="5"/>
      <c r="F557" s="16"/>
      <c r="G557" s="16"/>
      <c r="H557" s="5"/>
      <c r="I557" s="5"/>
      <c r="J557" s="5"/>
      <c r="K557" s="30"/>
      <c r="L557" s="25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</row>
    <row r="558" spans="1:32" ht="13.8">
      <c r="A558" s="5"/>
      <c r="B558" s="5"/>
      <c r="C558" s="5"/>
      <c r="D558" s="5"/>
      <c r="E558" s="5"/>
      <c r="F558" s="16"/>
      <c r="G558" s="16"/>
      <c r="H558" s="5"/>
      <c r="I558" s="5"/>
      <c r="J558" s="5"/>
      <c r="K558" s="30"/>
      <c r="L558" s="25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</row>
    <row r="559" spans="1:32" ht="13.8">
      <c r="A559" s="5"/>
      <c r="B559" s="5"/>
      <c r="C559" s="5"/>
      <c r="D559" s="5"/>
      <c r="E559" s="5"/>
      <c r="F559" s="16"/>
      <c r="G559" s="16"/>
      <c r="H559" s="5"/>
      <c r="I559" s="5"/>
      <c r="J559" s="5"/>
      <c r="K559" s="30"/>
      <c r="L559" s="25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</row>
    <row r="560" spans="1:32" ht="13.8">
      <c r="A560" s="5"/>
      <c r="B560" s="5"/>
      <c r="C560" s="5"/>
      <c r="D560" s="5"/>
      <c r="E560" s="5"/>
      <c r="F560" s="16"/>
      <c r="G560" s="16"/>
      <c r="H560" s="5"/>
      <c r="I560" s="5"/>
      <c r="J560" s="5"/>
      <c r="K560" s="30"/>
      <c r="L560" s="25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</row>
    <row r="561" spans="1:32" ht="13.8">
      <c r="A561" s="5"/>
      <c r="B561" s="5"/>
      <c r="C561" s="5"/>
      <c r="D561" s="5"/>
      <c r="E561" s="5"/>
      <c r="F561" s="16"/>
      <c r="G561" s="16"/>
      <c r="H561" s="5"/>
      <c r="I561" s="5"/>
      <c r="J561" s="5"/>
      <c r="K561" s="30"/>
      <c r="L561" s="25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</row>
    <row r="562" spans="1:32" ht="13.8">
      <c r="A562" s="5"/>
      <c r="B562" s="5"/>
      <c r="C562" s="5"/>
      <c r="D562" s="5"/>
      <c r="E562" s="5"/>
      <c r="F562" s="16"/>
      <c r="G562" s="16"/>
      <c r="H562" s="5"/>
      <c r="I562" s="5"/>
      <c r="J562" s="5"/>
      <c r="K562" s="30"/>
      <c r="L562" s="25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</row>
    <row r="563" spans="1:32" ht="13.8">
      <c r="A563" s="5"/>
      <c r="B563" s="5"/>
      <c r="C563" s="5"/>
      <c r="D563" s="5"/>
      <c r="E563" s="5"/>
      <c r="F563" s="16"/>
      <c r="G563" s="16"/>
      <c r="H563" s="5"/>
      <c r="I563" s="5"/>
      <c r="J563" s="5"/>
      <c r="K563" s="30"/>
      <c r="L563" s="25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</row>
    <row r="564" spans="1:32" ht="13.8">
      <c r="A564" s="5"/>
      <c r="B564" s="5"/>
      <c r="C564" s="5"/>
      <c r="D564" s="5"/>
      <c r="E564" s="5"/>
      <c r="F564" s="16"/>
      <c r="G564" s="16"/>
      <c r="H564" s="5"/>
      <c r="I564" s="5"/>
      <c r="J564" s="5"/>
      <c r="K564" s="30"/>
      <c r="L564" s="25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</row>
    <row r="565" spans="1:32" ht="13.8">
      <c r="A565" s="5"/>
      <c r="B565" s="5"/>
      <c r="C565" s="5"/>
      <c r="D565" s="5"/>
      <c r="E565" s="5"/>
      <c r="F565" s="16"/>
      <c r="G565" s="16"/>
      <c r="H565" s="5"/>
      <c r="I565" s="5"/>
      <c r="J565" s="5"/>
      <c r="K565" s="30"/>
      <c r="L565" s="25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</row>
    <row r="566" spans="1:32" ht="13.8">
      <c r="A566" s="5"/>
      <c r="B566" s="5"/>
      <c r="C566" s="5"/>
      <c r="D566" s="5"/>
      <c r="E566" s="5"/>
      <c r="F566" s="16"/>
      <c r="G566" s="16"/>
      <c r="H566" s="5"/>
      <c r="I566" s="5"/>
      <c r="J566" s="5"/>
      <c r="K566" s="30"/>
      <c r="L566" s="25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</row>
    <row r="567" spans="1:32" ht="13.8">
      <c r="A567" s="5"/>
      <c r="B567" s="5"/>
      <c r="C567" s="5"/>
      <c r="D567" s="5"/>
      <c r="E567" s="5"/>
      <c r="F567" s="16"/>
      <c r="G567" s="16"/>
      <c r="H567" s="5"/>
      <c r="I567" s="5"/>
      <c r="J567" s="5"/>
      <c r="K567" s="30"/>
      <c r="L567" s="25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</row>
    <row r="568" spans="1:32" ht="13.8">
      <c r="A568" s="5"/>
      <c r="B568" s="5"/>
      <c r="C568" s="5"/>
      <c r="D568" s="5"/>
      <c r="E568" s="5"/>
      <c r="F568" s="16"/>
      <c r="G568" s="16"/>
      <c r="H568" s="5"/>
      <c r="I568" s="5"/>
      <c r="J568" s="5"/>
      <c r="K568" s="30"/>
      <c r="L568" s="25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</row>
    <row r="569" spans="1:32" ht="13.8">
      <c r="A569" s="5"/>
      <c r="B569" s="5"/>
      <c r="C569" s="5"/>
      <c r="D569" s="5"/>
      <c r="E569" s="5"/>
      <c r="F569" s="16"/>
      <c r="G569" s="16"/>
      <c r="H569" s="5"/>
      <c r="I569" s="5"/>
      <c r="J569" s="5"/>
      <c r="K569" s="30"/>
      <c r="L569" s="25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</row>
    <row r="570" spans="1:32" ht="13.8">
      <c r="A570" s="5"/>
      <c r="B570" s="5"/>
      <c r="C570" s="5"/>
      <c r="D570" s="5"/>
      <c r="E570" s="5"/>
      <c r="F570" s="16"/>
      <c r="G570" s="16"/>
      <c r="H570" s="5"/>
      <c r="I570" s="5"/>
      <c r="J570" s="5"/>
      <c r="K570" s="30"/>
      <c r="L570" s="25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</row>
    <row r="571" spans="1:32" ht="13.8">
      <c r="A571" s="5"/>
      <c r="B571" s="5"/>
      <c r="C571" s="5"/>
      <c r="D571" s="5"/>
      <c r="E571" s="5"/>
      <c r="F571" s="16"/>
      <c r="G571" s="16"/>
      <c r="H571" s="5"/>
      <c r="I571" s="5"/>
      <c r="J571" s="5"/>
      <c r="K571" s="30"/>
      <c r="L571" s="25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</row>
    <row r="572" spans="1:32" ht="13.8">
      <c r="A572" s="5"/>
      <c r="B572" s="5"/>
      <c r="C572" s="5"/>
      <c r="D572" s="5"/>
      <c r="E572" s="5"/>
      <c r="F572" s="16"/>
      <c r="G572" s="16"/>
      <c r="H572" s="5"/>
      <c r="I572" s="5"/>
      <c r="J572" s="5"/>
      <c r="K572" s="30"/>
      <c r="L572" s="25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</row>
    <row r="573" spans="1:32" ht="13.8">
      <c r="A573" s="5"/>
      <c r="B573" s="5"/>
      <c r="C573" s="5"/>
      <c r="D573" s="5"/>
      <c r="E573" s="5"/>
      <c r="F573" s="16"/>
      <c r="G573" s="16"/>
      <c r="H573" s="5"/>
      <c r="I573" s="5"/>
      <c r="J573" s="5"/>
      <c r="K573" s="30"/>
      <c r="L573" s="25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</row>
    <row r="574" spans="1:32" ht="13.8">
      <c r="A574" s="5"/>
      <c r="B574" s="5"/>
      <c r="C574" s="5"/>
      <c r="D574" s="5"/>
      <c r="E574" s="5"/>
      <c r="F574" s="16"/>
      <c r="G574" s="16"/>
      <c r="H574" s="5"/>
      <c r="I574" s="5"/>
      <c r="J574" s="5"/>
      <c r="K574" s="30"/>
      <c r="L574" s="25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</row>
    <row r="575" spans="1:32" ht="13.8">
      <c r="A575" s="5"/>
      <c r="B575" s="5"/>
      <c r="C575" s="5"/>
      <c r="D575" s="5"/>
      <c r="E575" s="5"/>
      <c r="F575" s="16"/>
      <c r="G575" s="16"/>
      <c r="H575" s="5"/>
      <c r="I575" s="5"/>
      <c r="J575" s="5"/>
      <c r="K575" s="30"/>
      <c r="L575" s="25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</row>
    <row r="576" spans="1:32" ht="13.8">
      <c r="A576" s="5"/>
      <c r="B576" s="5"/>
      <c r="C576" s="5"/>
      <c r="D576" s="5"/>
      <c r="E576" s="5"/>
      <c r="F576" s="16"/>
      <c r="G576" s="16"/>
      <c r="H576" s="5"/>
      <c r="I576" s="5"/>
      <c r="J576" s="5"/>
      <c r="K576" s="30"/>
      <c r="L576" s="25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</row>
    <row r="577" spans="1:32" ht="13.8">
      <c r="A577" s="5"/>
      <c r="B577" s="5"/>
      <c r="C577" s="5"/>
      <c r="D577" s="5"/>
      <c r="E577" s="5"/>
      <c r="F577" s="16"/>
      <c r="G577" s="16"/>
      <c r="H577" s="5"/>
      <c r="I577" s="5"/>
      <c r="J577" s="5"/>
      <c r="K577" s="30"/>
      <c r="L577" s="25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</row>
    <row r="578" spans="1:32" ht="13.8">
      <c r="A578" s="5"/>
      <c r="B578" s="5"/>
      <c r="C578" s="5"/>
      <c r="D578" s="5"/>
      <c r="E578" s="5"/>
      <c r="F578" s="16"/>
      <c r="G578" s="16"/>
      <c r="H578" s="5"/>
      <c r="I578" s="5"/>
      <c r="J578" s="5"/>
      <c r="K578" s="30"/>
      <c r="L578" s="25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</row>
    <row r="579" spans="1:32" ht="13.8">
      <c r="A579" s="5"/>
      <c r="B579" s="5"/>
      <c r="C579" s="5"/>
      <c r="D579" s="5"/>
      <c r="E579" s="5"/>
      <c r="F579" s="16"/>
      <c r="G579" s="16"/>
      <c r="H579" s="5"/>
      <c r="I579" s="5"/>
      <c r="J579" s="5"/>
      <c r="K579" s="30"/>
      <c r="L579" s="25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</row>
    <row r="580" spans="1:32" ht="13.8">
      <c r="A580" s="5"/>
      <c r="B580" s="5"/>
      <c r="C580" s="5"/>
      <c r="D580" s="5"/>
      <c r="E580" s="5"/>
      <c r="F580" s="16"/>
      <c r="G580" s="16"/>
      <c r="H580" s="5"/>
      <c r="I580" s="5"/>
      <c r="J580" s="5"/>
      <c r="K580" s="30"/>
      <c r="L580" s="25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</row>
    <row r="581" spans="1:32" ht="13.8">
      <c r="A581" s="5"/>
      <c r="B581" s="5"/>
      <c r="C581" s="5"/>
      <c r="D581" s="5"/>
      <c r="E581" s="5"/>
      <c r="F581" s="16"/>
      <c r="G581" s="16"/>
      <c r="H581" s="5"/>
      <c r="I581" s="5"/>
      <c r="J581" s="5"/>
      <c r="K581" s="30"/>
      <c r="L581" s="25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</row>
    <row r="582" spans="1:32" ht="13.8">
      <c r="A582" s="5"/>
      <c r="B582" s="5"/>
      <c r="C582" s="5"/>
      <c r="D582" s="5"/>
      <c r="E582" s="5"/>
      <c r="F582" s="16"/>
      <c r="G582" s="16"/>
      <c r="H582" s="5"/>
      <c r="I582" s="5"/>
      <c r="J582" s="5"/>
      <c r="K582" s="30"/>
      <c r="L582" s="25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</row>
    <row r="583" spans="1:32" ht="13.8">
      <c r="A583" s="5"/>
      <c r="B583" s="5"/>
      <c r="C583" s="5"/>
      <c r="D583" s="5"/>
      <c r="E583" s="5"/>
      <c r="F583" s="16"/>
      <c r="G583" s="16"/>
      <c r="H583" s="5"/>
      <c r="I583" s="5"/>
      <c r="J583" s="5"/>
      <c r="K583" s="30"/>
      <c r="L583" s="25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</row>
    <row r="584" spans="1:32" ht="13.8">
      <c r="A584" s="5"/>
      <c r="B584" s="5"/>
      <c r="C584" s="5"/>
      <c r="D584" s="5"/>
      <c r="E584" s="5"/>
      <c r="F584" s="16"/>
      <c r="G584" s="16"/>
      <c r="H584" s="5"/>
      <c r="I584" s="5"/>
      <c r="J584" s="5"/>
      <c r="K584" s="30"/>
      <c r="L584" s="25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</row>
    <row r="585" spans="1:32" ht="13.8">
      <c r="A585" s="5"/>
      <c r="B585" s="5"/>
      <c r="C585" s="5"/>
      <c r="D585" s="5"/>
      <c r="E585" s="5"/>
      <c r="F585" s="16"/>
      <c r="G585" s="16"/>
      <c r="H585" s="5"/>
      <c r="I585" s="5"/>
      <c r="J585" s="5"/>
      <c r="K585" s="30"/>
      <c r="L585" s="25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</row>
    <row r="586" spans="1:32" ht="13.8">
      <c r="A586" s="5"/>
      <c r="B586" s="5"/>
      <c r="C586" s="5"/>
      <c r="D586" s="5"/>
      <c r="E586" s="5"/>
      <c r="F586" s="16"/>
      <c r="G586" s="16"/>
      <c r="H586" s="5"/>
      <c r="I586" s="5"/>
      <c r="J586" s="5"/>
      <c r="K586" s="30"/>
      <c r="L586" s="25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</row>
    <row r="587" spans="1:32" ht="13.8">
      <c r="A587" s="5"/>
      <c r="B587" s="5"/>
      <c r="C587" s="5"/>
      <c r="D587" s="5"/>
      <c r="E587" s="5"/>
      <c r="F587" s="16"/>
      <c r="G587" s="16"/>
      <c r="H587" s="5"/>
      <c r="I587" s="5"/>
      <c r="J587" s="5"/>
      <c r="K587" s="30"/>
      <c r="L587" s="25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</row>
    <row r="588" spans="1:32" ht="13.8">
      <c r="A588" s="5"/>
      <c r="B588" s="5"/>
      <c r="C588" s="5"/>
      <c r="D588" s="5"/>
      <c r="E588" s="5"/>
      <c r="F588" s="16"/>
      <c r="G588" s="16"/>
      <c r="H588" s="5"/>
      <c r="I588" s="5"/>
      <c r="J588" s="5"/>
      <c r="K588" s="30"/>
      <c r="L588" s="25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</row>
    <row r="589" spans="1:32" ht="13.8">
      <c r="A589" s="5"/>
      <c r="B589" s="5"/>
      <c r="C589" s="5"/>
      <c r="D589" s="5"/>
      <c r="E589" s="5"/>
      <c r="F589" s="16"/>
      <c r="G589" s="16"/>
      <c r="H589" s="5"/>
      <c r="I589" s="5"/>
      <c r="J589" s="5"/>
      <c r="K589" s="30"/>
      <c r="L589" s="25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</row>
    <row r="590" spans="1:32" ht="13.8">
      <c r="A590" s="5"/>
      <c r="B590" s="5"/>
      <c r="C590" s="5"/>
      <c r="D590" s="5"/>
      <c r="E590" s="5"/>
      <c r="F590" s="16"/>
      <c r="G590" s="16"/>
      <c r="H590" s="5"/>
      <c r="I590" s="5"/>
      <c r="J590" s="5"/>
      <c r="K590" s="30"/>
      <c r="L590" s="25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</row>
    <row r="591" spans="1:32" ht="13.8">
      <c r="A591" s="5"/>
      <c r="B591" s="5"/>
      <c r="C591" s="5"/>
      <c r="D591" s="5"/>
      <c r="E591" s="5"/>
      <c r="F591" s="16"/>
      <c r="G591" s="16"/>
      <c r="H591" s="5"/>
      <c r="I591" s="5"/>
      <c r="J591" s="5"/>
      <c r="K591" s="30"/>
      <c r="L591" s="25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</row>
    <row r="592" spans="1:32" ht="13.8">
      <c r="A592" s="5"/>
      <c r="B592" s="5"/>
      <c r="C592" s="5"/>
      <c r="D592" s="5"/>
      <c r="E592" s="5"/>
      <c r="F592" s="16"/>
      <c r="G592" s="16"/>
      <c r="H592" s="5"/>
      <c r="I592" s="5"/>
      <c r="J592" s="5"/>
      <c r="K592" s="30"/>
      <c r="L592" s="25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</row>
    <row r="593" spans="1:32" ht="13.8">
      <c r="A593" s="5"/>
      <c r="B593" s="5"/>
      <c r="C593" s="5"/>
      <c r="D593" s="5"/>
      <c r="E593" s="5"/>
      <c r="F593" s="16"/>
      <c r="G593" s="16"/>
      <c r="H593" s="5"/>
      <c r="I593" s="5"/>
      <c r="J593" s="5"/>
      <c r="K593" s="30"/>
      <c r="L593" s="25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</row>
    <row r="594" spans="1:32" ht="13.8">
      <c r="A594" s="5"/>
      <c r="B594" s="5"/>
      <c r="C594" s="5"/>
      <c r="D594" s="5"/>
      <c r="E594" s="5"/>
      <c r="F594" s="16"/>
      <c r="G594" s="16"/>
      <c r="H594" s="5"/>
      <c r="I594" s="5"/>
      <c r="J594" s="5"/>
      <c r="K594" s="30"/>
      <c r="L594" s="25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</row>
    <row r="595" spans="1:32" ht="13.8">
      <c r="A595" s="5"/>
      <c r="B595" s="5"/>
      <c r="C595" s="5"/>
      <c r="D595" s="5"/>
      <c r="E595" s="5"/>
      <c r="F595" s="16"/>
      <c r="G595" s="16"/>
      <c r="H595" s="5"/>
      <c r="I595" s="5"/>
      <c r="J595" s="5"/>
      <c r="K595" s="30"/>
      <c r="L595" s="25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</row>
    <row r="596" spans="1:32" ht="13.8">
      <c r="A596" s="5"/>
      <c r="B596" s="5"/>
      <c r="C596" s="5"/>
      <c r="D596" s="5"/>
      <c r="E596" s="5"/>
      <c r="F596" s="16"/>
      <c r="G596" s="16"/>
      <c r="H596" s="5"/>
      <c r="I596" s="5"/>
      <c r="J596" s="5"/>
      <c r="K596" s="30"/>
      <c r="L596" s="25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</row>
    <row r="597" spans="1:32" ht="13.8">
      <c r="A597" s="5"/>
      <c r="B597" s="5"/>
      <c r="C597" s="5"/>
      <c r="D597" s="5"/>
      <c r="E597" s="5"/>
      <c r="F597" s="16"/>
      <c r="G597" s="16"/>
      <c r="H597" s="5"/>
      <c r="I597" s="5"/>
      <c r="J597" s="5"/>
      <c r="K597" s="30"/>
      <c r="L597" s="25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</row>
    <row r="598" spans="1:32" ht="13.8">
      <c r="A598" s="5"/>
      <c r="B598" s="5"/>
      <c r="C598" s="5"/>
      <c r="D598" s="5"/>
      <c r="E598" s="5"/>
      <c r="F598" s="16"/>
      <c r="G598" s="16"/>
      <c r="H598" s="5"/>
      <c r="I598" s="5"/>
      <c r="J598" s="5"/>
      <c r="K598" s="30"/>
      <c r="L598" s="25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</row>
    <row r="599" spans="1:32" ht="13.8">
      <c r="A599" s="5"/>
      <c r="B599" s="5"/>
      <c r="C599" s="5"/>
      <c r="D599" s="5"/>
      <c r="E599" s="5"/>
      <c r="F599" s="16"/>
      <c r="G599" s="16"/>
      <c r="H599" s="5"/>
      <c r="I599" s="5"/>
      <c r="J599" s="5"/>
      <c r="K599" s="30"/>
      <c r="L599" s="25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</row>
    <row r="600" spans="1:32" ht="13.8">
      <c r="A600" s="5"/>
      <c r="B600" s="5"/>
      <c r="C600" s="5"/>
      <c r="D600" s="5"/>
      <c r="E600" s="5"/>
      <c r="F600" s="16"/>
      <c r="G600" s="16"/>
      <c r="H600" s="5"/>
      <c r="I600" s="5"/>
      <c r="J600" s="5"/>
      <c r="K600" s="30"/>
      <c r="L600" s="25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</row>
    <row r="601" spans="1:32" ht="13.8">
      <c r="A601" s="5"/>
      <c r="B601" s="5"/>
      <c r="C601" s="5"/>
      <c r="D601" s="5"/>
      <c r="E601" s="5"/>
      <c r="F601" s="16"/>
      <c r="G601" s="16"/>
      <c r="H601" s="5"/>
      <c r="I601" s="5"/>
      <c r="J601" s="5"/>
      <c r="K601" s="30"/>
      <c r="L601" s="25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</row>
    <row r="602" spans="1:32" ht="13.8">
      <c r="A602" s="5"/>
      <c r="B602" s="5"/>
      <c r="C602" s="5"/>
      <c r="D602" s="5"/>
      <c r="E602" s="5"/>
      <c r="F602" s="16"/>
      <c r="G602" s="16"/>
      <c r="H602" s="5"/>
      <c r="I602" s="5"/>
      <c r="J602" s="5"/>
      <c r="K602" s="30"/>
      <c r="L602" s="25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</row>
    <row r="603" spans="1:32" ht="13.8">
      <c r="A603" s="5"/>
      <c r="B603" s="5"/>
      <c r="C603" s="5"/>
      <c r="D603" s="5"/>
      <c r="E603" s="5"/>
      <c r="F603" s="16"/>
      <c r="G603" s="16"/>
      <c r="H603" s="5"/>
      <c r="I603" s="5"/>
      <c r="J603" s="5"/>
      <c r="K603" s="30"/>
      <c r="L603" s="25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</row>
    <row r="604" spans="1:32" ht="13.8">
      <c r="A604" s="5"/>
      <c r="B604" s="5"/>
      <c r="C604" s="5"/>
      <c r="D604" s="5"/>
      <c r="E604" s="5"/>
      <c r="F604" s="16"/>
      <c r="G604" s="16"/>
      <c r="H604" s="5"/>
      <c r="I604" s="5"/>
      <c r="J604" s="5"/>
      <c r="K604" s="30"/>
      <c r="L604" s="25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</row>
    <row r="605" spans="1:32" ht="13.8">
      <c r="A605" s="5"/>
      <c r="B605" s="5"/>
      <c r="C605" s="5"/>
      <c r="D605" s="5"/>
      <c r="E605" s="5"/>
      <c r="F605" s="16"/>
      <c r="G605" s="16"/>
      <c r="H605" s="5"/>
      <c r="I605" s="5"/>
      <c r="J605" s="5"/>
      <c r="K605" s="30"/>
      <c r="L605" s="25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</row>
    <row r="606" spans="1:32" ht="13.8">
      <c r="A606" s="5"/>
      <c r="B606" s="5"/>
      <c r="C606" s="5"/>
      <c r="D606" s="5"/>
      <c r="E606" s="5"/>
      <c r="F606" s="16"/>
      <c r="G606" s="16"/>
      <c r="H606" s="5"/>
      <c r="I606" s="5"/>
      <c r="J606" s="5"/>
      <c r="K606" s="30"/>
      <c r="L606" s="25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</row>
    <row r="607" spans="1:32" ht="13.8">
      <c r="A607" s="5"/>
      <c r="B607" s="5"/>
      <c r="C607" s="5"/>
      <c r="D607" s="5"/>
      <c r="E607" s="5"/>
      <c r="F607" s="16"/>
      <c r="G607" s="16"/>
      <c r="H607" s="5"/>
      <c r="I607" s="5"/>
      <c r="J607" s="5"/>
      <c r="K607" s="30"/>
      <c r="L607" s="25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</row>
    <row r="608" spans="1:32" ht="13.8">
      <c r="A608" s="5"/>
      <c r="B608" s="5"/>
      <c r="C608" s="5"/>
      <c r="D608" s="5"/>
      <c r="E608" s="5"/>
      <c r="F608" s="16"/>
      <c r="G608" s="16"/>
      <c r="H608" s="5"/>
      <c r="I608" s="5"/>
      <c r="J608" s="5"/>
      <c r="K608" s="30"/>
      <c r="L608" s="25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</row>
    <row r="609" spans="1:32" ht="13.8">
      <c r="A609" s="5"/>
      <c r="B609" s="5"/>
      <c r="C609" s="5"/>
      <c r="D609" s="5"/>
      <c r="E609" s="5"/>
      <c r="F609" s="16"/>
      <c r="G609" s="16"/>
      <c r="H609" s="5"/>
      <c r="I609" s="5"/>
      <c r="J609" s="5"/>
      <c r="K609" s="30"/>
      <c r="L609" s="25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</row>
    <row r="610" spans="1:32" ht="13.8">
      <c r="A610" s="5"/>
      <c r="B610" s="5"/>
      <c r="C610" s="5"/>
      <c r="D610" s="5"/>
      <c r="E610" s="5"/>
      <c r="F610" s="16"/>
      <c r="G610" s="16"/>
      <c r="H610" s="5"/>
      <c r="I610" s="5"/>
      <c r="J610" s="5"/>
      <c r="K610" s="30"/>
      <c r="L610" s="25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</row>
    <row r="611" spans="1:32" ht="13.8">
      <c r="A611" s="5"/>
      <c r="B611" s="5"/>
      <c r="C611" s="5"/>
      <c r="D611" s="5"/>
      <c r="E611" s="5"/>
      <c r="F611" s="16"/>
      <c r="G611" s="16"/>
      <c r="H611" s="5"/>
      <c r="I611" s="5"/>
      <c r="J611" s="5"/>
      <c r="K611" s="30"/>
      <c r="L611" s="25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</row>
    <row r="612" spans="1:32" ht="13.8">
      <c r="A612" s="5"/>
      <c r="B612" s="5"/>
      <c r="C612" s="5"/>
      <c r="D612" s="5"/>
      <c r="E612" s="5"/>
      <c r="F612" s="16"/>
      <c r="G612" s="16"/>
      <c r="H612" s="5"/>
      <c r="I612" s="5"/>
      <c r="J612" s="5"/>
      <c r="K612" s="30"/>
      <c r="L612" s="25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</row>
    <row r="613" spans="1:32" ht="13.8">
      <c r="A613" s="5"/>
      <c r="B613" s="5"/>
      <c r="C613" s="5"/>
      <c r="D613" s="5"/>
      <c r="E613" s="5"/>
      <c r="F613" s="16"/>
      <c r="G613" s="16"/>
      <c r="H613" s="5"/>
      <c r="I613" s="5"/>
      <c r="J613" s="5"/>
      <c r="K613" s="30"/>
      <c r="L613" s="25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</row>
    <row r="614" spans="1:32" ht="13.8">
      <c r="A614" s="5"/>
      <c r="B614" s="5"/>
      <c r="C614" s="5"/>
      <c r="D614" s="5"/>
      <c r="E614" s="5"/>
      <c r="F614" s="16"/>
      <c r="G614" s="16"/>
      <c r="H614" s="5"/>
      <c r="I614" s="5"/>
      <c r="J614" s="5"/>
      <c r="K614" s="30"/>
      <c r="L614" s="25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</row>
    <row r="615" spans="1:32" ht="13.8">
      <c r="A615" s="5"/>
      <c r="B615" s="5"/>
      <c r="C615" s="5"/>
      <c r="D615" s="5"/>
      <c r="E615" s="5"/>
      <c r="F615" s="16"/>
      <c r="G615" s="16"/>
      <c r="H615" s="5"/>
      <c r="I615" s="5"/>
      <c r="J615" s="5"/>
      <c r="K615" s="30"/>
      <c r="L615" s="25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</row>
    <row r="616" spans="1:32" ht="13.8">
      <c r="A616" s="5"/>
      <c r="B616" s="5"/>
      <c r="C616" s="5"/>
      <c r="D616" s="5"/>
      <c r="E616" s="5"/>
      <c r="F616" s="16"/>
      <c r="G616" s="16"/>
      <c r="H616" s="5"/>
      <c r="I616" s="5"/>
      <c r="J616" s="5"/>
      <c r="K616" s="30"/>
      <c r="L616" s="25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</row>
    <row r="617" spans="1:32" ht="13.8">
      <c r="A617" s="5"/>
      <c r="B617" s="5"/>
      <c r="C617" s="5"/>
      <c r="D617" s="5"/>
      <c r="E617" s="5"/>
      <c r="F617" s="16"/>
      <c r="G617" s="16"/>
      <c r="H617" s="5"/>
      <c r="I617" s="5"/>
      <c r="J617" s="5"/>
      <c r="K617" s="30"/>
      <c r="L617" s="25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</row>
    <row r="618" spans="1:32" ht="13.8">
      <c r="A618" s="5"/>
      <c r="B618" s="5"/>
      <c r="C618" s="5"/>
      <c r="D618" s="5"/>
      <c r="E618" s="5"/>
      <c r="F618" s="16"/>
      <c r="G618" s="16"/>
      <c r="H618" s="5"/>
      <c r="I618" s="5"/>
      <c r="J618" s="5"/>
      <c r="K618" s="30"/>
      <c r="L618" s="25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</row>
    <row r="619" spans="1:32" ht="13.8">
      <c r="A619" s="5"/>
      <c r="B619" s="5"/>
      <c r="C619" s="5"/>
      <c r="D619" s="5"/>
      <c r="E619" s="5"/>
      <c r="F619" s="16"/>
      <c r="G619" s="16"/>
      <c r="H619" s="5"/>
      <c r="I619" s="5"/>
      <c r="J619" s="5"/>
      <c r="K619" s="30"/>
      <c r="L619" s="25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</row>
    <row r="620" spans="1:32" ht="13.8">
      <c r="A620" s="5"/>
      <c r="B620" s="5"/>
      <c r="C620" s="5"/>
      <c r="D620" s="5"/>
      <c r="E620" s="5"/>
      <c r="F620" s="16"/>
      <c r="G620" s="16"/>
      <c r="H620" s="5"/>
      <c r="I620" s="5"/>
      <c r="J620" s="5"/>
      <c r="K620" s="30"/>
      <c r="L620" s="25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</row>
    <row r="621" spans="1:32" ht="13.8">
      <c r="A621" s="5"/>
      <c r="B621" s="5"/>
      <c r="C621" s="5"/>
      <c r="D621" s="5"/>
      <c r="E621" s="5"/>
      <c r="F621" s="16"/>
      <c r="G621" s="16"/>
      <c r="H621" s="5"/>
      <c r="I621" s="5"/>
      <c r="J621" s="5"/>
      <c r="K621" s="30"/>
      <c r="L621" s="25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</row>
    <row r="622" spans="1:32" ht="13.8">
      <c r="A622" s="5"/>
      <c r="B622" s="5"/>
      <c r="C622" s="5"/>
      <c r="D622" s="5"/>
      <c r="E622" s="5"/>
      <c r="F622" s="16"/>
      <c r="G622" s="16"/>
      <c r="H622" s="5"/>
      <c r="I622" s="5"/>
      <c r="J622" s="5"/>
      <c r="K622" s="30"/>
      <c r="L622" s="25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</row>
    <row r="623" spans="1:32" ht="13.8">
      <c r="A623" s="5"/>
      <c r="B623" s="5"/>
      <c r="C623" s="5"/>
      <c r="D623" s="5"/>
      <c r="E623" s="5"/>
      <c r="F623" s="16"/>
      <c r="G623" s="16"/>
      <c r="H623" s="5"/>
      <c r="I623" s="5"/>
      <c r="J623" s="5"/>
      <c r="K623" s="30"/>
      <c r="L623" s="25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</row>
    <row r="624" spans="1:32" ht="13.8">
      <c r="A624" s="5"/>
      <c r="B624" s="5"/>
      <c r="C624" s="5"/>
      <c r="D624" s="5"/>
      <c r="E624" s="5"/>
      <c r="F624" s="16"/>
      <c r="G624" s="16"/>
      <c r="H624" s="5"/>
      <c r="I624" s="5"/>
      <c r="J624" s="5"/>
      <c r="K624" s="30"/>
      <c r="L624" s="25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</row>
    <row r="625" spans="1:32" ht="13.8">
      <c r="A625" s="5"/>
      <c r="B625" s="5"/>
      <c r="C625" s="5"/>
      <c r="D625" s="5"/>
      <c r="E625" s="5"/>
      <c r="F625" s="16"/>
      <c r="G625" s="16"/>
      <c r="H625" s="5"/>
      <c r="I625" s="5"/>
      <c r="J625" s="5"/>
      <c r="K625" s="30"/>
      <c r="L625" s="25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</row>
    <row r="626" spans="1:32" ht="13.8">
      <c r="A626" s="5"/>
      <c r="B626" s="5"/>
      <c r="C626" s="5"/>
      <c r="D626" s="5"/>
      <c r="E626" s="5"/>
      <c r="F626" s="16"/>
      <c r="G626" s="16"/>
      <c r="H626" s="5"/>
      <c r="I626" s="5"/>
      <c r="J626" s="5"/>
      <c r="K626" s="30"/>
      <c r="L626" s="25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</row>
    <row r="627" spans="1:32" ht="13.8">
      <c r="A627" s="5"/>
      <c r="B627" s="5"/>
      <c r="C627" s="5"/>
      <c r="D627" s="5"/>
      <c r="E627" s="5"/>
      <c r="F627" s="16"/>
      <c r="G627" s="16"/>
      <c r="H627" s="5"/>
      <c r="I627" s="5"/>
      <c r="J627" s="5"/>
      <c r="K627" s="30"/>
      <c r="L627" s="25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</row>
    <row r="628" spans="1:32" ht="13.8">
      <c r="A628" s="5"/>
      <c r="B628" s="5"/>
      <c r="C628" s="5"/>
      <c r="D628" s="5"/>
      <c r="E628" s="5"/>
      <c r="F628" s="16"/>
      <c r="G628" s="16"/>
      <c r="H628" s="5"/>
      <c r="I628" s="5"/>
      <c r="J628" s="5"/>
      <c r="K628" s="30"/>
      <c r="L628" s="25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</row>
    <row r="629" spans="1:32" ht="13.8">
      <c r="A629" s="5"/>
      <c r="B629" s="5"/>
      <c r="C629" s="5"/>
      <c r="D629" s="5"/>
      <c r="E629" s="5"/>
      <c r="F629" s="16"/>
      <c r="G629" s="16"/>
      <c r="H629" s="5"/>
      <c r="I629" s="5"/>
      <c r="J629" s="5"/>
      <c r="K629" s="30"/>
      <c r="L629" s="25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</row>
    <row r="630" spans="1:32" ht="13.8">
      <c r="A630" s="5"/>
      <c r="B630" s="5"/>
      <c r="C630" s="5"/>
      <c r="D630" s="5"/>
      <c r="E630" s="5"/>
      <c r="F630" s="16"/>
      <c r="G630" s="16"/>
      <c r="H630" s="5"/>
      <c r="I630" s="5"/>
      <c r="J630" s="5"/>
      <c r="K630" s="30"/>
      <c r="L630" s="25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</row>
    <row r="631" spans="1:32" ht="13.8">
      <c r="A631" s="5"/>
      <c r="B631" s="5"/>
      <c r="C631" s="5"/>
      <c r="D631" s="5"/>
      <c r="E631" s="5"/>
      <c r="F631" s="16"/>
      <c r="G631" s="16"/>
      <c r="H631" s="5"/>
      <c r="I631" s="5"/>
      <c r="J631" s="5"/>
      <c r="K631" s="30"/>
      <c r="L631" s="25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</row>
    <row r="632" spans="1:32" ht="13.8">
      <c r="A632" s="5"/>
      <c r="B632" s="5"/>
      <c r="C632" s="5"/>
      <c r="D632" s="5"/>
      <c r="E632" s="5"/>
      <c r="F632" s="16"/>
      <c r="G632" s="16"/>
      <c r="H632" s="5"/>
      <c r="I632" s="5"/>
      <c r="J632" s="5"/>
      <c r="K632" s="30"/>
      <c r="L632" s="25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</row>
    <row r="633" spans="1:32" ht="13.8">
      <c r="A633" s="5"/>
      <c r="B633" s="5"/>
      <c r="C633" s="5"/>
      <c r="D633" s="5"/>
      <c r="E633" s="5"/>
      <c r="F633" s="16"/>
      <c r="G633" s="16"/>
      <c r="H633" s="5"/>
      <c r="I633" s="5"/>
      <c r="J633" s="5"/>
      <c r="K633" s="30"/>
      <c r="L633" s="25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</row>
    <row r="634" spans="1:32" ht="13.8">
      <c r="A634" s="5"/>
      <c r="B634" s="5"/>
      <c r="C634" s="5"/>
      <c r="D634" s="5"/>
      <c r="E634" s="5"/>
      <c r="F634" s="16"/>
      <c r="G634" s="16"/>
      <c r="H634" s="5"/>
      <c r="I634" s="5"/>
      <c r="J634" s="5"/>
      <c r="K634" s="30"/>
      <c r="L634" s="25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</row>
    <row r="635" spans="1:32" ht="13.8">
      <c r="A635" s="5"/>
      <c r="B635" s="5"/>
      <c r="C635" s="5"/>
      <c r="D635" s="5"/>
      <c r="E635" s="5"/>
      <c r="F635" s="16"/>
      <c r="G635" s="16"/>
      <c r="H635" s="5"/>
      <c r="I635" s="5"/>
      <c r="J635" s="5"/>
      <c r="K635" s="30"/>
      <c r="L635" s="25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</row>
    <row r="636" spans="1:32" ht="13.8">
      <c r="A636" s="5"/>
      <c r="B636" s="5"/>
      <c r="C636" s="5"/>
      <c r="D636" s="5"/>
      <c r="E636" s="5"/>
      <c r="F636" s="16"/>
      <c r="G636" s="16"/>
      <c r="H636" s="5"/>
      <c r="I636" s="5"/>
      <c r="J636" s="5"/>
      <c r="K636" s="30"/>
      <c r="L636" s="25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</row>
    <row r="637" spans="1:32" ht="13.8">
      <c r="A637" s="5"/>
      <c r="B637" s="5"/>
      <c r="C637" s="5"/>
      <c r="D637" s="5"/>
      <c r="E637" s="5"/>
      <c r="F637" s="16"/>
      <c r="G637" s="16"/>
      <c r="H637" s="5"/>
      <c r="I637" s="5"/>
      <c r="J637" s="5"/>
      <c r="K637" s="30"/>
      <c r="L637" s="25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</row>
    <row r="638" spans="1:32" ht="13.8">
      <c r="A638" s="5"/>
      <c r="B638" s="5"/>
      <c r="C638" s="5"/>
      <c r="D638" s="5"/>
      <c r="E638" s="5"/>
      <c r="F638" s="16"/>
      <c r="G638" s="16"/>
      <c r="H638" s="5"/>
      <c r="I638" s="5"/>
      <c r="J638" s="5"/>
      <c r="K638" s="30"/>
      <c r="L638" s="25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</row>
    <row r="639" spans="1:32" ht="13.8">
      <c r="A639" s="5"/>
      <c r="B639" s="5"/>
      <c r="C639" s="5"/>
      <c r="D639" s="5"/>
      <c r="E639" s="5"/>
      <c r="F639" s="16"/>
      <c r="G639" s="16"/>
      <c r="H639" s="5"/>
      <c r="I639" s="5"/>
      <c r="J639" s="5"/>
      <c r="K639" s="30"/>
      <c r="L639" s="25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</row>
    <row r="640" spans="1:32" ht="13.8">
      <c r="A640" s="5"/>
      <c r="B640" s="5"/>
      <c r="C640" s="5"/>
      <c r="D640" s="5"/>
      <c r="E640" s="5"/>
      <c r="F640" s="16"/>
      <c r="G640" s="16"/>
      <c r="H640" s="5"/>
      <c r="I640" s="5"/>
      <c r="J640" s="5"/>
      <c r="K640" s="30"/>
      <c r="L640" s="25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</row>
    <row r="641" spans="1:32" ht="13.8">
      <c r="A641" s="5"/>
      <c r="B641" s="5"/>
      <c r="C641" s="5"/>
      <c r="D641" s="5"/>
      <c r="E641" s="5"/>
      <c r="F641" s="16"/>
      <c r="G641" s="16"/>
      <c r="H641" s="5"/>
      <c r="I641" s="5"/>
      <c r="J641" s="5"/>
      <c r="K641" s="30"/>
      <c r="L641" s="25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</row>
    <row r="642" spans="1:32" ht="13.8">
      <c r="A642" s="5"/>
      <c r="B642" s="5"/>
      <c r="C642" s="5"/>
      <c r="D642" s="5"/>
      <c r="E642" s="5"/>
      <c r="F642" s="16"/>
      <c r="G642" s="16"/>
      <c r="H642" s="5"/>
      <c r="I642" s="5"/>
      <c r="J642" s="5"/>
      <c r="K642" s="30"/>
      <c r="L642" s="25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</row>
    <row r="643" spans="1:32" ht="13.8">
      <c r="A643" s="5"/>
      <c r="B643" s="5"/>
      <c r="C643" s="5"/>
      <c r="D643" s="5"/>
      <c r="E643" s="5"/>
      <c r="F643" s="16"/>
      <c r="G643" s="16"/>
      <c r="H643" s="5"/>
      <c r="I643" s="5"/>
      <c r="J643" s="5"/>
      <c r="K643" s="30"/>
      <c r="L643" s="25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</row>
    <row r="644" spans="1:32" ht="13.8">
      <c r="A644" s="5"/>
      <c r="B644" s="5"/>
      <c r="C644" s="5"/>
      <c r="D644" s="5"/>
      <c r="E644" s="5"/>
      <c r="F644" s="16"/>
      <c r="G644" s="16"/>
      <c r="H644" s="5"/>
      <c r="I644" s="5"/>
      <c r="J644" s="5"/>
      <c r="K644" s="30"/>
      <c r="L644" s="25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</row>
    <row r="645" spans="1:32" ht="13.8">
      <c r="A645" s="5"/>
      <c r="B645" s="5"/>
      <c r="C645" s="5"/>
      <c r="D645" s="5"/>
      <c r="E645" s="5"/>
      <c r="F645" s="16"/>
      <c r="G645" s="16"/>
      <c r="H645" s="5"/>
      <c r="I645" s="5"/>
      <c r="J645" s="5"/>
      <c r="K645" s="30"/>
      <c r="L645" s="25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</row>
    <row r="646" spans="1:32" ht="13.8">
      <c r="A646" s="5"/>
      <c r="B646" s="5"/>
      <c r="C646" s="5"/>
      <c r="D646" s="5"/>
      <c r="E646" s="5"/>
      <c r="F646" s="16"/>
      <c r="G646" s="16"/>
      <c r="H646" s="5"/>
      <c r="I646" s="5"/>
      <c r="J646" s="5"/>
      <c r="K646" s="30"/>
      <c r="L646" s="25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</row>
    <row r="647" spans="1:32" ht="13.8">
      <c r="A647" s="5"/>
      <c r="B647" s="5"/>
      <c r="C647" s="5"/>
      <c r="D647" s="5"/>
      <c r="E647" s="5"/>
      <c r="F647" s="16"/>
      <c r="G647" s="16"/>
      <c r="H647" s="5"/>
      <c r="I647" s="5"/>
      <c r="J647" s="5"/>
      <c r="K647" s="30"/>
      <c r="L647" s="25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</row>
    <row r="648" spans="1:32" ht="13.8">
      <c r="A648" s="5"/>
      <c r="B648" s="5"/>
      <c r="C648" s="5"/>
      <c r="D648" s="5"/>
      <c r="E648" s="5"/>
      <c r="F648" s="16"/>
      <c r="G648" s="16"/>
      <c r="H648" s="5"/>
      <c r="I648" s="5"/>
      <c r="J648" s="5"/>
      <c r="K648" s="30"/>
      <c r="L648" s="25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</row>
    <row r="649" spans="1:32" ht="13.8">
      <c r="A649" s="5"/>
      <c r="B649" s="5"/>
      <c r="C649" s="5"/>
      <c r="D649" s="5"/>
      <c r="E649" s="5"/>
      <c r="F649" s="16"/>
      <c r="G649" s="16"/>
      <c r="H649" s="5"/>
      <c r="I649" s="5"/>
      <c r="J649" s="5"/>
      <c r="K649" s="30"/>
      <c r="L649" s="25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</row>
    <row r="650" spans="1:32" ht="13.8">
      <c r="A650" s="5"/>
      <c r="B650" s="5"/>
      <c r="C650" s="5"/>
      <c r="D650" s="5"/>
      <c r="E650" s="5"/>
      <c r="F650" s="16"/>
      <c r="G650" s="16"/>
      <c r="H650" s="5"/>
      <c r="I650" s="5"/>
      <c r="J650" s="5"/>
      <c r="K650" s="30"/>
      <c r="L650" s="25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</row>
    <row r="651" spans="1:32" ht="13.8">
      <c r="A651" s="5"/>
      <c r="B651" s="5"/>
      <c r="C651" s="5"/>
      <c r="D651" s="5"/>
      <c r="E651" s="5"/>
      <c r="F651" s="16"/>
      <c r="G651" s="16"/>
      <c r="H651" s="5"/>
      <c r="I651" s="5"/>
      <c r="J651" s="5"/>
      <c r="K651" s="30"/>
      <c r="L651" s="25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</row>
    <row r="652" spans="1:32" ht="13.8">
      <c r="A652" s="5"/>
      <c r="B652" s="5"/>
      <c r="C652" s="5"/>
      <c r="D652" s="5"/>
      <c r="E652" s="5"/>
      <c r="F652" s="16"/>
      <c r="G652" s="16"/>
      <c r="H652" s="5"/>
      <c r="I652" s="5"/>
      <c r="J652" s="5"/>
      <c r="K652" s="30"/>
      <c r="L652" s="25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</row>
    <row r="653" spans="1:32" ht="13.8">
      <c r="A653" s="5"/>
      <c r="B653" s="5"/>
      <c r="C653" s="5"/>
      <c r="D653" s="5"/>
      <c r="E653" s="5"/>
      <c r="F653" s="16"/>
      <c r="G653" s="16"/>
      <c r="H653" s="5"/>
      <c r="I653" s="5"/>
      <c r="J653" s="5"/>
      <c r="K653" s="30"/>
      <c r="L653" s="25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</row>
    <row r="654" spans="1:32" ht="13.8">
      <c r="A654" s="5"/>
      <c r="B654" s="5"/>
      <c r="C654" s="5"/>
      <c r="D654" s="5"/>
      <c r="E654" s="5"/>
      <c r="F654" s="16"/>
      <c r="G654" s="16"/>
      <c r="H654" s="5"/>
      <c r="I654" s="5"/>
      <c r="J654" s="5"/>
      <c r="K654" s="30"/>
      <c r="L654" s="25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</row>
    <row r="655" spans="1:32" ht="13.8">
      <c r="A655" s="5"/>
      <c r="B655" s="5"/>
      <c r="C655" s="5"/>
      <c r="D655" s="5"/>
      <c r="E655" s="5"/>
      <c r="F655" s="16"/>
      <c r="G655" s="16"/>
      <c r="H655" s="5"/>
      <c r="I655" s="5"/>
      <c r="J655" s="5"/>
      <c r="K655" s="30"/>
      <c r="L655" s="25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</row>
    <row r="656" spans="1:32" ht="13.8">
      <c r="A656" s="5"/>
      <c r="B656" s="5"/>
      <c r="C656" s="5"/>
      <c r="D656" s="5"/>
      <c r="E656" s="5"/>
      <c r="F656" s="16"/>
      <c r="G656" s="16"/>
      <c r="H656" s="5"/>
      <c r="I656" s="5"/>
      <c r="J656" s="5"/>
      <c r="K656" s="30"/>
      <c r="L656" s="25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</row>
    <row r="657" spans="1:32" ht="13.8">
      <c r="A657" s="5"/>
      <c r="B657" s="5"/>
      <c r="C657" s="5"/>
      <c r="D657" s="5"/>
      <c r="E657" s="5"/>
      <c r="F657" s="16"/>
      <c r="G657" s="16"/>
      <c r="H657" s="5"/>
      <c r="I657" s="5"/>
      <c r="J657" s="5"/>
      <c r="K657" s="30"/>
      <c r="L657" s="25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</row>
    <row r="658" spans="1:32" ht="13.8">
      <c r="A658" s="5"/>
      <c r="B658" s="5"/>
      <c r="C658" s="5"/>
      <c r="D658" s="5"/>
      <c r="E658" s="5"/>
      <c r="F658" s="16"/>
      <c r="G658" s="16"/>
      <c r="H658" s="5"/>
      <c r="I658" s="5"/>
      <c r="J658" s="5"/>
      <c r="K658" s="30"/>
      <c r="L658" s="25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</row>
    <row r="659" spans="1:32" ht="13.8">
      <c r="A659" s="5"/>
      <c r="B659" s="5"/>
      <c r="C659" s="5"/>
      <c r="D659" s="5"/>
      <c r="E659" s="5"/>
      <c r="F659" s="16"/>
      <c r="G659" s="16"/>
      <c r="H659" s="5"/>
      <c r="I659" s="5"/>
      <c r="J659" s="5"/>
      <c r="K659" s="30"/>
      <c r="L659" s="25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</row>
    <row r="660" spans="1:32" ht="13.8">
      <c r="A660" s="5"/>
      <c r="B660" s="5"/>
      <c r="C660" s="5"/>
      <c r="D660" s="5"/>
      <c r="E660" s="5"/>
      <c r="F660" s="16"/>
      <c r="G660" s="16"/>
      <c r="H660" s="5"/>
      <c r="I660" s="5"/>
      <c r="J660" s="5"/>
      <c r="K660" s="30"/>
      <c r="L660" s="25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</row>
    <row r="661" spans="1:32" ht="13.8">
      <c r="A661" s="5"/>
      <c r="B661" s="5"/>
      <c r="C661" s="5"/>
      <c r="D661" s="5"/>
      <c r="E661" s="5"/>
      <c r="F661" s="16"/>
      <c r="G661" s="16"/>
      <c r="H661" s="5"/>
      <c r="I661" s="5"/>
      <c r="J661" s="5"/>
      <c r="K661" s="30"/>
      <c r="L661" s="25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</row>
    <row r="662" spans="1:32" ht="13.8">
      <c r="A662" s="5"/>
      <c r="B662" s="5"/>
      <c r="C662" s="5"/>
      <c r="D662" s="5"/>
      <c r="E662" s="5"/>
      <c r="F662" s="16"/>
      <c r="G662" s="16"/>
      <c r="H662" s="5"/>
      <c r="I662" s="5"/>
      <c r="J662" s="5"/>
      <c r="K662" s="30"/>
      <c r="L662" s="25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</row>
    <row r="663" spans="1:32" ht="13.8">
      <c r="A663" s="5"/>
      <c r="B663" s="5"/>
      <c r="C663" s="5"/>
      <c r="D663" s="5"/>
      <c r="E663" s="5"/>
      <c r="F663" s="16"/>
      <c r="G663" s="16"/>
      <c r="H663" s="5"/>
      <c r="I663" s="5"/>
      <c r="J663" s="5"/>
      <c r="K663" s="30"/>
      <c r="L663" s="25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</row>
    <row r="664" spans="1:32" ht="13.8">
      <c r="A664" s="5"/>
      <c r="B664" s="5"/>
      <c r="C664" s="5"/>
      <c r="D664" s="5"/>
      <c r="E664" s="5"/>
      <c r="F664" s="16"/>
      <c r="G664" s="16"/>
      <c r="H664" s="5"/>
      <c r="I664" s="5"/>
      <c r="J664" s="5"/>
      <c r="K664" s="30"/>
      <c r="L664" s="25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</row>
    <row r="665" spans="1:32" ht="13.8">
      <c r="A665" s="5"/>
      <c r="B665" s="5"/>
      <c r="C665" s="5"/>
      <c r="D665" s="5"/>
      <c r="E665" s="5"/>
      <c r="F665" s="16"/>
      <c r="G665" s="16"/>
      <c r="H665" s="5"/>
      <c r="I665" s="5"/>
      <c r="J665" s="5"/>
      <c r="K665" s="30"/>
      <c r="L665" s="25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</row>
    <row r="666" spans="1:32" ht="13.8">
      <c r="A666" s="5"/>
      <c r="B666" s="5"/>
      <c r="C666" s="5"/>
      <c r="D666" s="5"/>
      <c r="E666" s="5"/>
      <c r="F666" s="16"/>
      <c r="G666" s="16"/>
      <c r="H666" s="5"/>
      <c r="I666" s="5"/>
      <c r="J666" s="5"/>
      <c r="K666" s="30"/>
      <c r="L666" s="25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</row>
    <row r="667" spans="1:32" ht="13.8">
      <c r="A667" s="5"/>
      <c r="B667" s="5"/>
      <c r="C667" s="5"/>
      <c r="D667" s="5"/>
      <c r="E667" s="5"/>
      <c r="F667" s="16"/>
      <c r="G667" s="16"/>
      <c r="H667" s="5"/>
      <c r="I667" s="5"/>
      <c r="J667" s="5"/>
      <c r="K667" s="30"/>
      <c r="L667" s="25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</row>
    <row r="668" spans="1:32" ht="13.8">
      <c r="A668" s="5"/>
      <c r="B668" s="5"/>
      <c r="C668" s="5"/>
      <c r="D668" s="5"/>
      <c r="E668" s="5"/>
      <c r="F668" s="16"/>
      <c r="G668" s="16"/>
      <c r="H668" s="5"/>
      <c r="I668" s="5"/>
      <c r="J668" s="5"/>
      <c r="K668" s="30"/>
      <c r="L668" s="25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</row>
    <row r="669" spans="1:32" ht="13.8">
      <c r="A669" s="5"/>
      <c r="B669" s="5"/>
      <c r="C669" s="5"/>
      <c r="D669" s="5"/>
      <c r="E669" s="5"/>
      <c r="F669" s="16"/>
      <c r="G669" s="16"/>
      <c r="H669" s="5"/>
      <c r="I669" s="5"/>
      <c r="J669" s="5"/>
      <c r="K669" s="30"/>
      <c r="L669" s="25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</row>
    <row r="670" spans="1:32" ht="13.8">
      <c r="A670" s="5"/>
      <c r="B670" s="5"/>
      <c r="C670" s="5"/>
      <c r="D670" s="5"/>
      <c r="E670" s="5"/>
      <c r="F670" s="16"/>
      <c r="G670" s="16"/>
      <c r="H670" s="5"/>
      <c r="I670" s="5"/>
      <c r="J670" s="5"/>
      <c r="K670" s="30"/>
      <c r="L670" s="25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</row>
    <row r="671" spans="1:32" ht="13.8">
      <c r="A671" s="5"/>
      <c r="B671" s="5"/>
      <c r="C671" s="5"/>
      <c r="D671" s="5"/>
      <c r="E671" s="5"/>
      <c r="F671" s="16"/>
      <c r="G671" s="16"/>
      <c r="H671" s="5"/>
      <c r="I671" s="5"/>
      <c r="J671" s="5"/>
      <c r="K671" s="30"/>
      <c r="L671" s="25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</row>
    <row r="672" spans="1:32" ht="13.8">
      <c r="A672" s="5"/>
      <c r="B672" s="5"/>
      <c r="C672" s="5"/>
      <c r="D672" s="5"/>
      <c r="E672" s="5"/>
      <c r="F672" s="16"/>
      <c r="G672" s="16"/>
      <c r="H672" s="5"/>
      <c r="I672" s="5"/>
      <c r="J672" s="5"/>
      <c r="K672" s="30"/>
      <c r="L672" s="25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</row>
    <row r="673" spans="1:32" ht="13.8">
      <c r="A673" s="5"/>
      <c r="B673" s="5"/>
      <c r="C673" s="5"/>
      <c r="D673" s="5"/>
      <c r="E673" s="5"/>
      <c r="F673" s="16"/>
      <c r="G673" s="16"/>
      <c r="H673" s="5"/>
      <c r="I673" s="5"/>
      <c r="J673" s="5"/>
      <c r="K673" s="30"/>
      <c r="L673" s="25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</row>
    <row r="674" spans="1:32" ht="13.8">
      <c r="A674" s="5"/>
      <c r="B674" s="5"/>
      <c r="C674" s="5"/>
      <c r="D674" s="5"/>
      <c r="E674" s="5"/>
      <c r="F674" s="16"/>
      <c r="G674" s="16"/>
      <c r="H674" s="5"/>
      <c r="I674" s="5"/>
      <c r="J674" s="5"/>
      <c r="K674" s="30"/>
      <c r="L674" s="25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</row>
    <row r="675" spans="1:32" ht="13.8">
      <c r="A675" s="5"/>
      <c r="B675" s="5"/>
      <c r="C675" s="5"/>
      <c r="D675" s="5"/>
      <c r="E675" s="5"/>
      <c r="F675" s="16"/>
      <c r="G675" s="16"/>
      <c r="H675" s="5"/>
      <c r="I675" s="5"/>
      <c r="J675" s="5"/>
      <c r="K675" s="30"/>
      <c r="L675" s="25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</row>
    <row r="676" spans="1:32" ht="13.8">
      <c r="A676" s="5"/>
      <c r="B676" s="5"/>
      <c r="C676" s="5"/>
      <c r="D676" s="5"/>
      <c r="E676" s="5"/>
      <c r="F676" s="16"/>
      <c r="G676" s="16"/>
      <c r="H676" s="5"/>
      <c r="I676" s="5"/>
      <c r="J676" s="5"/>
      <c r="K676" s="30"/>
      <c r="L676" s="25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</row>
    <row r="677" spans="1:32" ht="13.8">
      <c r="A677" s="5"/>
      <c r="B677" s="5"/>
      <c r="C677" s="5"/>
      <c r="D677" s="5"/>
      <c r="E677" s="5"/>
      <c r="F677" s="16"/>
      <c r="G677" s="16"/>
      <c r="H677" s="5"/>
      <c r="I677" s="5"/>
      <c r="J677" s="5"/>
      <c r="K677" s="30"/>
      <c r="L677" s="25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</row>
    <row r="678" spans="1:32" ht="13.8">
      <c r="A678" s="5"/>
      <c r="B678" s="5"/>
      <c r="C678" s="5"/>
      <c r="D678" s="5"/>
      <c r="E678" s="5"/>
      <c r="F678" s="16"/>
      <c r="G678" s="16"/>
      <c r="H678" s="5"/>
      <c r="I678" s="5"/>
      <c r="J678" s="5"/>
      <c r="K678" s="30"/>
      <c r="L678" s="25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</row>
    <row r="679" spans="1:32" ht="13.8">
      <c r="A679" s="5"/>
      <c r="B679" s="5"/>
      <c r="C679" s="5"/>
      <c r="D679" s="5"/>
      <c r="E679" s="5"/>
      <c r="F679" s="16"/>
      <c r="G679" s="16"/>
      <c r="H679" s="5"/>
      <c r="I679" s="5"/>
      <c r="J679" s="5"/>
      <c r="K679" s="30"/>
      <c r="L679" s="25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</row>
    <row r="680" spans="1:32" ht="13.8">
      <c r="A680" s="5"/>
      <c r="B680" s="5"/>
      <c r="C680" s="5"/>
      <c r="D680" s="5"/>
      <c r="E680" s="5"/>
      <c r="F680" s="16"/>
      <c r="G680" s="16"/>
      <c r="H680" s="5"/>
      <c r="I680" s="5"/>
      <c r="J680" s="5"/>
      <c r="K680" s="30"/>
      <c r="L680" s="25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</row>
    <row r="681" spans="1:32" ht="13.8">
      <c r="A681" s="5"/>
      <c r="B681" s="5"/>
      <c r="C681" s="5"/>
      <c r="D681" s="5"/>
      <c r="E681" s="5"/>
      <c r="F681" s="16"/>
      <c r="G681" s="16"/>
      <c r="H681" s="5"/>
      <c r="I681" s="5"/>
      <c r="J681" s="5"/>
      <c r="K681" s="30"/>
      <c r="L681" s="25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</row>
    <row r="682" spans="1:32" ht="13.8">
      <c r="A682" s="5"/>
      <c r="B682" s="5"/>
      <c r="C682" s="5"/>
      <c r="D682" s="5"/>
      <c r="E682" s="5"/>
      <c r="F682" s="16"/>
      <c r="G682" s="16"/>
      <c r="H682" s="5"/>
      <c r="I682" s="5"/>
      <c r="J682" s="5"/>
      <c r="K682" s="30"/>
      <c r="L682" s="25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</row>
    <row r="683" spans="1:32" ht="13.8">
      <c r="A683" s="5"/>
      <c r="B683" s="5"/>
      <c r="C683" s="5"/>
      <c r="D683" s="5"/>
      <c r="E683" s="5"/>
      <c r="F683" s="16"/>
      <c r="G683" s="16"/>
      <c r="H683" s="5"/>
      <c r="I683" s="5"/>
      <c r="J683" s="5"/>
      <c r="K683" s="30"/>
      <c r="L683" s="25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</row>
    <row r="684" spans="1:32" ht="13.8">
      <c r="A684" s="5"/>
      <c r="B684" s="5"/>
      <c r="C684" s="5"/>
      <c r="D684" s="5"/>
      <c r="E684" s="5"/>
      <c r="F684" s="16"/>
      <c r="G684" s="16"/>
      <c r="H684" s="5"/>
      <c r="I684" s="5"/>
      <c r="J684" s="5"/>
      <c r="K684" s="30"/>
      <c r="L684" s="25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</row>
    <row r="685" spans="1:32" ht="13.8">
      <c r="A685" s="5"/>
      <c r="B685" s="5"/>
      <c r="C685" s="5"/>
      <c r="D685" s="5"/>
      <c r="E685" s="5"/>
      <c r="F685" s="16"/>
      <c r="G685" s="16"/>
      <c r="H685" s="5"/>
      <c r="I685" s="5"/>
      <c r="J685" s="5"/>
      <c r="K685" s="30"/>
      <c r="L685" s="25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</row>
    <row r="686" spans="1:32" ht="13.8">
      <c r="A686" s="5"/>
      <c r="B686" s="5"/>
      <c r="C686" s="5"/>
      <c r="D686" s="5"/>
      <c r="E686" s="5"/>
      <c r="F686" s="16"/>
      <c r="G686" s="16"/>
      <c r="H686" s="5"/>
      <c r="I686" s="5"/>
      <c r="J686" s="5"/>
      <c r="K686" s="30"/>
      <c r="L686" s="25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</row>
    <row r="687" spans="1:32" ht="13.8">
      <c r="A687" s="5"/>
      <c r="B687" s="5"/>
      <c r="C687" s="5"/>
      <c r="D687" s="5"/>
      <c r="E687" s="5"/>
      <c r="F687" s="16"/>
      <c r="G687" s="16"/>
      <c r="H687" s="5"/>
      <c r="I687" s="5"/>
      <c r="J687" s="5"/>
      <c r="K687" s="30"/>
      <c r="L687" s="25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</row>
    <row r="688" spans="1:32" ht="13.8">
      <c r="A688" s="5"/>
      <c r="B688" s="5"/>
      <c r="C688" s="5"/>
      <c r="D688" s="5"/>
      <c r="E688" s="5"/>
      <c r="F688" s="16"/>
      <c r="G688" s="16"/>
      <c r="H688" s="5"/>
      <c r="I688" s="5"/>
      <c r="J688" s="5"/>
      <c r="K688" s="30"/>
      <c r="L688" s="25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</row>
    <row r="689" spans="1:32" ht="13.8">
      <c r="A689" s="5"/>
      <c r="B689" s="5"/>
      <c r="C689" s="5"/>
      <c r="D689" s="5"/>
      <c r="E689" s="5"/>
      <c r="F689" s="16"/>
      <c r="G689" s="16"/>
      <c r="H689" s="5"/>
      <c r="I689" s="5"/>
      <c r="J689" s="5"/>
      <c r="K689" s="30"/>
      <c r="L689" s="25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</row>
    <row r="690" spans="1:32" ht="13.8">
      <c r="A690" s="5"/>
      <c r="B690" s="5"/>
      <c r="C690" s="5"/>
      <c r="D690" s="5"/>
      <c r="E690" s="5"/>
      <c r="F690" s="16"/>
      <c r="G690" s="16"/>
      <c r="H690" s="5"/>
      <c r="I690" s="5"/>
      <c r="J690" s="5"/>
      <c r="K690" s="30"/>
      <c r="L690" s="25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</row>
    <row r="691" spans="1:32" ht="13.8">
      <c r="A691" s="5"/>
      <c r="B691" s="5"/>
      <c r="C691" s="5"/>
      <c r="D691" s="5"/>
      <c r="E691" s="5"/>
      <c r="F691" s="16"/>
      <c r="G691" s="16"/>
      <c r="H691" s="5"/>
      <c r="I691" s="5"/>
      <c r="J691" s="5"/>
      <c r="K691" s="30"/>
      <c r="L691" s="25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</row>
    <row r="692" spans="1:32" ht="13.8">
      <c r="A692" s="5"/>
      <c r="B692" s="5"/>
      <c r="C692" s="5"/>
      <c r="D692" s="5"/>
      <c r="E692" s="5"/>
      <c r="F692" s="16"/>
      <c r="G692" s="16"/>
      <c r="H692" s="5"/>
      <c r="I692" s="5"/>
      <c r="J692" s="5"/>
      <c r="K692" s="30"/>
      <c r="L692" s="25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</row>
    <row r="693" spans="1:32" ht="13.8">
      <c r="A693" s="5"/>
      <c r="B693" s="5"/>
      <c r="C693" s="5"/>
      <c r="D693" s="5"/>
      <c r="E693" s="5"/>
      <c r="F693" s="16"/>
      <c r="G693" s="16"/>
      <c r="H693" s="5"/>
      <c r="I693" s="5"/>
      <c r="J693" s="5"/>
      <c r="K693" s="30"/>
      <c r="L693" s="25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</row>
    <row r="694" spans="1:32" ht="13.8">
      <c r="A694" s="5"/>
      <c r="B694" s="5"/>
      <c r="C694" s="5"/>
      <c r="D694" s="5"/>
      <c r="E694" s="5"/>
      <c r="F694" s="16"/>
      <c r="G694" s="16"/>
      <c r="H694" s="5"/>
      <c r="I694" s="5"/>
      <c r="J694" s="5"/>
      <c r="K694" s="30"/>
      <c r="L694" s="25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</row>
    <row r="695" spans="1:32" ht="13.8">
      <c r="A695" s="5"/>
      <c r="B695" s="5"/>
      <c r="C695" s="5"/>
      <c r="D695" s="5"/>
      <c r="E695" s="5"/>
      <c r="F695" s="16"/>
      <c r="G695" s="16"/>
      <c r="H695" s="5"/>
      <c r="I695" s="5"/>
      <c r="J695" s="5"/>
      <c r="K695" s="30"/>
      <c r="L695" s="25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</row>
    <row r="696" spans="1:32" ht="13.8">
      <c r="A696" s="5"/>
      <c r="B696" s="5"/>
      <c r="C696" s="5"/>
      <c r="D696" s="5"/>
      <c r="E696" s="5"/>
      <c r="F696" s="16"/>
      <c r="G696" s="16"/>
      <c r="H696" s="5"/>
      <c r="I696" s="5"/>
      <c r="J696" s="5"/>
      <c r="K696" s="30"/>
      <c r="L696" s="25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</row>
    <row r="697" spans="1:32" ht="13.8">
      <c r="A697" s="5"/>
      <c r="B697" s="5"/>
      <c r="C697" s="5"/>
      <c r="D697" s="5"/>
      <c r="E697" s="5"/>
      <c r="F697" s="16"/>
      <c r="G697" s="16"/>
      <c r="H697" s="5"/>
      <c r="I697" s="5"/>
      <c r="J697" s="5"/>
      <c r="K697" s="30"/>
      <c r="L697" s="25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</row>
    <row r="698" spans="1:32" ht="13.8">
      <c r="A698" s="5"/>
      <c r="B698" s="5"/>
      <c r="C698" s="5"/>
      <c r="D698" s="5"/>
      <c r="E698" s="5"/>
      <c r="F698" s="16"/>
      <c r="G698" s="16"/>
      <c r="H698" s="5"/>
      <c r="I698" s="5"/>
      <c r="J698" s="5"/>
      <c r="K698" s="30"/>
      <c r="L698" s="25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</row>
    <row r="699" spans="1:32" ht="13.8">
      <c r="A699" s="5"/>
      <c r="B699" s="5"/>
      <c r="C699" s="5"/>
      <c r="D699" s="5"/>
      <c r="E699" s="5"/>
      <c r="F699" s="16"/>
      <c r="G699" s="16"/>
      <c r="H699" s="5"/>
      <c r="I699" s="5"/>
      <c r="J699" s="5"/>
      <c r="K699" s="30"/>
      <c r="L699" s="25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</row>
    <row r="700" spans="1:32" ht="13.8">
      <c r="A700" s="5"/>
      <c r="B700" s="5"/>
      <c r="C700" s="5"/>
      <c r="D700" s="5"/>
      <c r="E700" s="5"/>
      <c r="F700" s="16"/>
      <c r="G700" s="16"/>
      <c r="H700" s="5"/>
      <c r="I700" s="5"/>
      <c r="J700" s="5"/>
      <c r="K700" s="30"/>
      <c r="L700" s="25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</row>
    <row r="701" spans="1:32" ht="13.8">
      <c r="A701" s="5"/>
      <c r="B701" s="5"/>
      <c r="C701" s="5"/>
      <c r="D701" s="5"/>
      <c r="E701" s="5"/>
      <c r="F701" s="16"/>
      <c r="G701" s="16"/>
      <c r="H701" s="5"/>
      <c r="I701" s="5"/>
      <c r="J701" s="5"/>
      <c r="K701" s="30"/>
      <c r="L701" s="25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</row>
    <row r="702" spans="1:32" ht="13.8">
      <c r="A702" s="5"/>
      <c r="B702" s="5"/>
      <c r="C702" s="5"/>
      <c r="D702" s="5"/>
      <c r="E702" s="5"/>
      <c r="F702" s="16"/>
      <c r="G702" s="16"/>
      <c r="H702" s="5"/>
      <c r="I702" s="5"/>
      <c r="J702" s="5"/>
      <c r="K702" s="30"/>
      <c r="L702" s="25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</row>
    <row r="703" spans="1:32" ht="13.8">
      <c r="A703" s="5"/>
      <c r="B703" s="5"/>
      <c r="C703" s="5"/>
      <c r="D703" s="5"/>
      <c r="E703" s="5"/>
      <c r="F703" s="16"/>
      <c r="G703" s="16"/>
      <c r="H703" s="5"/>
      <c r="I703" s="5"/>
      <c r="J703" s="5"/>
      <c r="K703" s="30"/>
      <c r="L703" s="25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</row>
    <row r="704" spans="1:32" ht="13.8">
      <c r="A704" s="5"/>
      <c r="B704" s="5"/>
      <c r="C704" s="5"/>
      <c r="D704" s="5"/>
      <c r="E704" s="5"/>
      <c r="F704" s="16"/>
      <c r="G704" s="16"/>
      <c r="H704" s="5"/>
      <c r="I704" s="5"/>
      <c r="J704" s="5"/>
      <c r="K704" s="30"/>
      <c r="L704" s="25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</row>
    <row r="705" spans="1:32" ht="13.8">
      <c r="A705" s="5"/>
      <c r="B705" s="5"/>
      <c r="C705" s="5"/>
      <c r="D705" s="5"/>
      <c r="E705" s="5"/>
      <c r="F705" s="16"/>
      <c r="G705" s="16"/>
      <c r="H705" s="5"/>
      <c r="I705" s="5"/>
      <c r="J705" s="5"/>
      <c r="K705" s="30"/>
      <c r="L705" s="25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</row>
    <row r="706" spans="1:32" ht="13.8">
      <c r="A706" s="5"/>
      <c r="B706" s="5"/>
      <c r="C706" s="5"/>
      <c r="D706" s="5"/>
      <c r="E706" s="5"/>
      <c r="F706" s="16"/>
      <c r="G706" s="16"/>
      <c r="H706" s="5"/>
      <c r="I706" s="5"/>
      <c r="J706" s="5"/>
      <c r="K706" s="30"/>
      <c r="L706" s="25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</row>
    <row r="707" spans="1:32" ht="13.8">
      <c r="A707" s="5"/>
      <c r="B707" s="5"/>
      <c r="C707" s="5"/>
      <c r="D707" s="5"/>
      <c r="E707" s="5"/>
      <c r="F707" s="16"/>
      <c r="G707" s="16"/>
      <c r="H707" s="5"/>
      <c r="I707" s="5"/>
      <c r="J707" s="5"/>
      <c r="K707" s="30"/>
      <c r="L707" s="25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</row>
    <row r="708" spans="1:32" ht="13.8">
      <c r="A708" s="5"/>
      <c r="B708" s="5"/>
      <c r="C708" s="5"/>
      <c r="D708" s="5"/>
      <c r="E708" s="5"/>
      <c r="F708" s="16"/>
      <c r="G708" s="16"/>
      <c r="H708" s="5"/>
      <c r="I708" s="5"/>
      <c r="J708" s="5"/>
      <c r="K708" s="30"/>
      <c r="L708" s="25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</row>
    <row r="709" spans="1:32" ht="13.8">
      <c r="A709" s="5"/>
      <c r="B709" s="5"/>
      <c r="C709" s="5"/>
      <c r="D709" s="5"/>
      <c r="E709" s="5"/>
      <c r="F709" s="16"/>
      <c r="G709" s="16"/>
      <c r="H709" s="5"/>
      <c r="I709" s="5"/>
      <c r="J709" s="5"/>
      <c r="K709" s="30"/>
      <c r="L709" s="25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</row>
    <row r="710" spans="1:32" ht="13.8">
      <c r="A710" s="5"/>
      <c r="B710" s="5"/>
      <c r="C710" s="5"/>
      <c r="D710" s="5"/>
      <c r="E710" s="5"/>
      <c r="F710" s="16"/>
      <c r="G710" s="16"/>
      <c r="H710" s="5"/>
      <c r="I710" s="5"/>
      <c r="J710" s="5"/>
      <c r="K710" s="30"/>
      <c r="L710" s="25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</row>
    <row r="711" spans="1:32" ht="13.8">
      <c r="A711" s="5"/>
      <c r="B711" s="5"/>
      <c r="C711" s="5"/>
      <c r="D711" s="5"/>
      <c r="E711" s="5"/>
      <c r="F711" s="16"/>
      <c r="G711" s="16"/>
      <c r="H711" s="5"/>
      <c r="I711" s="5"/>
      <c r="J711" s="5"/>
      <c r="K711" s="30"/>
      <c r="L711" s="25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</row>
    <row r="712" spans="1:32" ht="13.8">
      <c r="A712" s="5"/>
      <c r="B712" s="5"/>
      <c r="C712" s="5"/>
      <c r="D712" s="5"/>
      <c r="E712" s="5"/>
      <c r="F712" s="16"/>
      <c r="G712" s="16"/>
      <c r="H712" s="5"/>
      <c r="I712" s="5"/>
      <c r="J712" s="5"/>
      <c r="K712" s="30"/>
      <c r="L712" s="25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</row>
    <row r="713" spans="1:32" ht="13.8">
      <c r="A713" s="5"/>
      <c r="B713" s="5"/>
      <c r="C713" s="5"/>
      <c r="D713" s="5"/>
      <c r="E713" s="5"/>
      <c r="F713" s="16"/>
      <c r="G713" s="16"/>
      <c r="H713" s="5"/>
      <c r="I713" s="5"/>
      <c r="J713" s="5"/>
      <c r="K713" s="30"/>
      <c r="L713" s="25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</row>
    <row r="714" spans="1:32" ht="13.8">
      <c r="A714" s="5"/>
      <c r="B714" s="5"/>
      <c r="C714" s="5"/>
      <c r="D714" s="5"/>
      <c r="E714" s="5"/>
      <c r="F714" s="16"/>
      <c r="G714" s="16"/>
      <c r="H714" s="5"/>
      <c r="I714" s="5"/>
      <c r="J714" s="5"/>
      <c r="K714" s="30"/>
      <c r="L714" s="25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</row>
    <row r="715" spans="1:32" ht="13.8">
      <c r="A715" s="5"/>
      <c r="B715" s="5"/>
      <c r="C715" s="5"/>
      <c r="D715" s="5"/>
      <c r="E715" s="5"/>
      <c r="F715" s="16"/>
      <c r="G715" s="16"/>
      <c r="H715" s="5"/>
      <c r="I715" s="5"/>
      <c r="J715" s="5"/>
      <c r="K715" s="30"/>
      <c r="L715" s="25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</row>
    <row r="716" spans="1:32" ht="13.8">
      <c r="A716" s="5"/>
      <c r="B716" s="5"/>
      <c r="C716" s="5"/>
      <c r="D716" s="5"/>
      <c r="E716" s="5"/>
      <c r="F716" s="16"/>
      <c r="G716" s="16"/>
      <c r="H716" s="5"/>
      <c r="I716" s="5"/>
      <c r="J716" s="5"/>
      <c r="K716" s="30"/>
      <c r="L716" s="25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</row>
    <row r="717" spans="1:32" ht="13.8">
      <c r="A717" s="5"/>
      <c r="B717" s="5"/>
      <c r="C717" s="5"/>
      <c r="D717" s="5"/>
      <c r="E717" s="5"/>
      <c r="F717" s="16"/>
      <c r="G717" s="16"/>
      <c r="H717" s="5"/>
      <c r="I717" s="5"/>
      <c r="J717" s="5"/>
      <c r="K717" s="30"/>
      <c r="L717" s="25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</row>
    <row r="718" spans="1:32" ht="13.8">
      <c r="A718" s="5"/>
      <c r="B718" s="5"/>
      <c r="C718" s="5"/>
      <c r="D718" s="5"/>
      <c r="E718" s="5"/>
      <c r="F718" s="16"/>
      <c r="G718" s="16"/>
      <c r="H718" s="5"/>
      <c r="I718" s="5"/>
      <c r="J718" s="5"/>
      <c r="K718" s="30"/>
      <c r="L718" s="25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</row>
    <row r="719" spans="1:32" ht="13.8">
      <c r="A719" s="5"/>
      <c r="B719" s="5"/>
      <c r="C719" s="5"/>
      <c r="D719" s="5"/>
      <c r="E719" s="5"/>
      <c r="F719" s="16"/>
      <c r="G719" s="16"/>
      <c r="H719" s="5"/>
      <c r="I719" s="5"/>
      <c r="J719" s="5"/>
      <c r="K719" s="30"/>
      <c r="L719" s="25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</row>
    <row r="720" spans="1:32" ht="13.8">
      <c r="A720" s="5"/>
      <c r="B720" s="5"/>
      <c r="C720" s="5"/>
      <c r="D720" s="5"/>
      <c r="E720" s="5"/>
      <c r="F720" s="16"/>
      <c r="G720" s="16"/>
      <c r="H720" s="5"/>
      <c r="I720" s="5"/>
      <c r="J720" s="5"/>
      <c r="K720" s="30"/>
      <c r="L720" s="25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</row>
    <row r="721" spans="1:32" ht="13.8">
      <c r="A721" s="5"/>
      <c r="B721" s="5"/>
      <c r="C721" s="5"/>
      <c r="D721" s="5"/>
      <c r="E721" s="5"/>
      <c r="F721" s="16"/>
      <c r="G721" s="16"/>
      <c r="H721" s="5"/>
      <c r="I721" s="5"/>
      <c r="J721" s="5"/>
      <c r="K721" s="30"/>
      <c r="L721" s="25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</row>
    <row r="722" spans="1:32" ht="13.8">
      <c r="A722" s="5"/>
      <c r="B722" s="5"/>
      <c r="C722" s="5"/>
      <c r="D722" s="5"/>
      <c r="E722" s="5"/>
      <c r="F722" s="16"/>
      <c r="G722" s="16"/>
      <c r="H722" s="5"/>
      <c r="I722" s="5"/>
      <c r="J722" s="5"/>
      <c r="K722" s="30"/>
      <c r="L722" s="25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</row>
    <row r="723" spans="1:32" ht="13.8">
      <c r="A723" s="5"/>
      <c r="B723" s="5"/>
      <c r="C723" s="5"/>
      <c r="D723" s="5"/>
      <c r="E723" s="5"/>
      <c r="F723" s="16"/>
      <c r="G723" s="16"/>
      <c r="H723" s="5"/>
      <c r="I723" s="5"/>
      <c r="J723" s="5"/>
      <c r="K723" s="30"/>
      <c r="L723" s="25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</row>
    <row r="724" spans="1:32" ht="13.8">
      <c r="A724" s="5"/>
      <c r="B724" s="5"/>
      <c r="C724" s="5"/>
      <c r="D724" s="5"/>
      <c r="E724" s="5"/>
      <c r="F724" s="16"/>
      <c r="G724" s="16"/>
      <c r="H724" s="5"/>
      <c r="I724" s="5"/>
      <c r="J724" s="5"/>
      <c r="K724" s="30"/>
      <c r="L724" s="25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</row>
    <row r="725" spans="1:32" ht="13.8">
      <c r="A725" s="5"/>
      <c r="B725" s="5"/>
      <c r="C725" s="5"/>
      <c r="D725" s="5"/>
      <c r="E725" s="5"/>
      <c r="F725" s="16"/>
      <c r="G725" s="16"/>
      <c r="H725" s="5"/>
      <c r="I725" s="5"/>
      <c r="J725" s="5"/>
      <c r="K725" s="30"/>
      <c r="L725" s="25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</row>
    <row r="726" spans="1:32" ht="13.8">
      <c r="A726" s="5"/>
      <c r="B726" s="5"/>
      <c r="C726" s="5"/>
      <c r="D726" s="5"/>
      <c r="E726" s="5"/>
      <c r="F726" s="16"/>
      <c r="G726" s="16"/>
      <c r="H726" s="5"/>
      <c r="I726" s="5"/>
      <c r="J726" s="5"/>
      <c r="K726" s="30"/>
      <c r="L726" s="25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</row>
    <row r="727" spans="1:32" ht="13.8">
      <c r="A727" s="5"/>
      <c r="B727" s="5"/>
      <c r="C727" s="5"/>
      <c r="D727" s="5"/>
      <c r="E727" s="5"/>
      <c r="F727" s="16"/>
      <c r="G727" s="16"/>
      <c r="H727" s="5"/>
      <c r="I727" s="5"/>
      <c r="J727" s="5"/>
      <c r="K727" s="30"/>
      <c r="L727" s="25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</row>
    <row r="728" spans="1:32" ht="13.8">
      <c r="A728" s="5"/>
      <c r="B728" s="5"/>
      <c r="C728" s="5"/>
      <c r="D728" s="5"/>
      <c r="E728" s="5"/>
      <c r="F728" s="16"/>
      <c r="G728" s="16"/>
      <c r="H728" s="5"/>
      <c r="I728" s="5"/>
      <c r="J728" s="5"/>
      <c r="K728" s="30"/>
      <c r="L728" s="25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</row>
    <row r="729" spans="1:32" ht="13.8">
      <c r="A729" s="5"/>
      <c r="B729" s="5"/>
      <c r="C729" s="5"/>
      <c r="D729" s="5"/>
      <c r="E729" s="5"/>
      <c r="F729" s="16"/>
      <c r="G729" s="16"/>
      <c r="H729" s="5"/>
      <c r="I729" s="5"/>
      <c r="J729" s="5"/>
      <c r="K729" s="30"/>
      <c r="L729" s="25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</row>
    <row r="730" spans="1:32" ht="13.8">
      <c r="A730" s="5"/>
      <c r="B730" s="5"/>
      <c r="C730" s="5"/>
      <c r="D730" s="5"/>
      <c r="E730" s="5"/>
      <c r="F730" s="16"/>
      <c r="G730" s="16"/>
      <c r="H730" s="5"/>
      <c r="I730" s="5"/>
      <c r="J730" s="5"/>
      <c r="K730" s="30"/>
      <c r="L730" s="25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</row>
    <row r="731" spans="1:32" ht="13.8">
      <c r="A731" s="5"/>
      <c r="B731" s="5"/>
      <c r="C731" s="5"/>
      <c r="D731" s="5"/>
      <c r="E731" s="5"/>
      <c r="F731" s="16"/>
      <c r="G731" s="16"/>
      <c r="H731" s="5"/>
      <c r="I731" s="5"/>
      <c r="J731" s="5"/>
      <c r="K731" s="30"/>
      <c r="L731" s="25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</row>
    <row r="732" spans="1:32" ht="13.8">
      <c r="A732" s="5"/>
      <c r="B732" s="5"/>
      <c r="C732" s="5"/>
      <c r="D732" s="5"/>
      <c r="E732" s="5"/>
      <c r="F732" s="16"/>
      <c r="G732" s="16"/>
      <c r="H732" s="5"/>
      <c r="I732" s="5"/>
      <c r="J732" s="5"/>
      <c r="K732" s="30"/>
      <c r="L732" s="25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</row>
    <row r="733" spans="1:32" ht="13.8">
      <c r="A733" s="5"/>
      <c r="B733" s="5"/>
      <c r="C733" s="5"/>
      <c r="D733" s="5"/>
      <c r="E733" s="5"/>
      <c r="F733" s="16"/>
      <c r="G733" s="16"/>
      <c r="H733" s="5"/>
      <c r="I733" s="5"/>
      <c r="J733" s="5"/>
      <c r="K733" s="30"/>
      <c r="L733" s="25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</row>
    <row r="734" spans="1:32" ht="13.8">
      <c r="A734" s="5"/>
      <c r="B734" s="5"/>
      <c r="C734" s="5"/>
      <c r="D734" s="5"/>
      <c r="E734" s="5"/>
      <c r="F734" s="16"/>
      <c r="G734" s="16"/>
      <c r="H734" s="5"/>
      <c r="I734" s="5"/>
      <c r="J734" s="5"/>
      <c r="K734" s="30"/>
      <c r="L734" s="25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</row>
    <row r="735" spans="1:32" ht="13.8">
      <c r="A735" s="5"/>
      <c r="B735" s="5"/>
      <c r="C735" s="5"/>
      <c r="D735" s="5"/>
      <c r="E735" s="5"/>
      <c r="F735" s="16"/>
      <c r="G735" s="16"/>
      <c r="H735" s="5"/>
      <c r="I735" s="5"/>
      <c r="J735" s="5"/>
      <c r="K735" s="30"/>
      <c r="L735" s="25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</row>
    <row r="736" spans="1:32" ht="13.8">
      <c r="A736" s="5"/>
      <c r="B736" s="5"/>
      <c r="C736" s="5"/>
      <c r="D736" s="5"/>
      <c r="E736" s="5"/>
      <c r="F736" s="16"/>
      <c r="G736" s="16"/>
      <c r="H736" s="5"/>
      <c r="I736" s="5"/>
      <c r="J736" s="5"/>
      <c r="K736" s="30"/>
      <c r="L736" s="25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</row>
    <row r="737" spans="1:32" ht="13.8">
      <c r="A737" s="5"/>
      <c r="B737" s="5"/>
      <c r="C737" s="5"/>
      <c r="D737" s="5"/>
      <c r="E737" s="5"/>
      <c r="F737" s="16"/>
      <c r="G737" s="16"/>
      <c r="H737" s="5"/>
      <c r="I737" s="5"/>
      <c r="J737" s="5"/>
      <c r="K737" s="30"/>
      <c r="L737" s="25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</row>
    <row r="738" spans="1:32" ht="13.8">
      <c r="A738" s="5"/>
      <c r="B738" s="5"/>
      <c r="C738" s="5"/>
      <c r="D738" s="5"/>
      <c r="E738" s="5"/>
      <c r="F738" s="16"/>
      <c r="G738" s="16"/>
      <c r="H738" s="5"/>
      <c r="I738" s="5"/>
      <c r="J738" s="5"/>
      <c r="K738" s="30"/>
      <c r="L738" s="25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</row>
    <row r="739" spans="1:32" ht="13.8">
      <c r="A739" s="5"/>
      <c r="B739" s="5"/>
      <c r="C739" s="5"/>
      <c r="D739" s="5"/>
      <c r="E739" s="5"/>
      <c r="F739" s="16"/>
      <c r="G739" s="16"/>
      <c r="H739" s="5"/>
      <c r="I739" s="5"/>
      <c r="J739" s="5"/>
      <c r="K739" s="30"/>
      <c r="L739" s="25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</row>
    <row r="740" spans="1:32" ht="13.8">
      <c r="A740" s="5"/>
      <c r="B740" s="5"/>
      <c r="C740" s="5"/>
      <c r="D740" s="5"/>
      <c r="E740" s="5"/>
      <c r="F740" s="16"/>
      <c r="G740" s="16"/>
      <c r="H740" s="5"/>
      <c r="I740" s="5"/>
      <c r="J740" s="5"/>
      <c r="K740" s="30"/>
      <c r="L740" s="25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</row>
    <row r="741" spans="1:32" ht="13.8">
      <c r="A741" s="5"/>
      <c r="B741" s="5"/>
      <c r="C741" s="5"/>
      <c r="D741" s="5"/>
      <c r="E741" s="5"/>
      <c r="F741" s="16"/>
      <c r="G741" s="16"/>
      <c r="H741" s="5"/>
      <c r="I741" s="5"/>
      <c r="J741" s="5"/>
      <c r="K741" s="30"/>
      <c r="L741" s="25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</row>
    <row r="742" spans="1:32" ht="13.8">
      <c r="A742" s="5"/>
      <c r="B742" s="5"/>
      <c r="C742" s="5"/>
      <c r="D742" s="5"/>
      <c r="E742" s="5"/>
      <c r="F742" s="16"/>
      <c r="G742" s="16"/>
      <c r="H742" s="5"/>
      <c r="I742" s="5"/>
      <c r="J742" s="5"/>
      <c r="K742" s="30"/>
      <c r="L742" s="25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</row>
    <row r="743" spans="1:32" ht="13.8">
      <c r="A743" s="5"/>
      <c r="B743" s="5"/>
      <c r="C743" s="5"/>
      <c r="D743" s="5"/>
      <c r="E743" s="5"/>
      <c r="F743" s="16"/>
      <c r="G743" s="16"/>
      <c r="H743" s="5"/>
      <c r="I743" s="5"/>
      <c r="J743" s="5"/>
      <c r="K743" s="30"/>
      <c r="L743" s="25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</row>
    <row r="744" spans="1:32" ht="13.8">
      <c r="A744" s="5"/>
      <c r="B744" s="5"/>
      <c r="C744" s="5"/>
      <c r="D744" s="5"/>
      <c r="E744" s="5"/>
      <c r="F744" s="16"/>
      <c r="G744" s="16"/>
      <c r="H744" s="5"/>
      <c r="I744" s="5"/>
      <c r="J744" s="5"/>
      <c r="K744" s="30"/>
      <c r="L744" s="25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</row>
    <row r="745" spans="1:32" ht="13.8">
      <c r="A745" s="5"/>
      <c r="B745" s="5"/>
      <c r="C745" s="5"/>
      <c r="D745" s="5"/>
      <c r="E745" s="5"/>
      <c r="F745" s="16"/>
      <c r="G745" s="16"/>
      <c r="H745" s="5"/>
      <c r="I745" s="5"/>
      <c r="J745" s="5"/>
      <c r="K745" s="30"/>
      <c r="L745" s="25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</row>
    <row r="746" spans="1:32" ht="13.8">
      <c r="A746" s="5"/>
      <c r="B746" s="5"/>
      <c r="C746" s="5"/>
      <c r="D746" s="5"/>
      <c r="E746" s="5"/>
      <c r="F746" s="16"/>
      <c r="G746" s="16"/>
      <c r="H746" s="5"/>
      <c r="I746" s="5"/>
      <c r="J746" s="5"/>
      <c r="K746" s="30"/>
      <c r="L746" s="25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</row>
    <row r="747" spans="1:32" ht="13.8">
      <c r="A747" s="5"/>
      <c r="B747" s="5"/>
      <c r="C747" s="5"/>
      <c r="D747" s="5"/>
      <c r="E747" s="5"/>
      <c r="F747" s="16"/>
      <c r="G747" s="16"/>
      <c r="H747" s="5"/>
      <c r="I747" s="5"/>
      <c r="J747" s="5"/>
      <c r="K747" s="30"/>
      <c r="L747" s="25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</row>
    <row r="748" spans="1:32" ht="13.8">
      <c r="A748" s="5"/>
      <c r="B748" s="5"/>
      <c r="C748" s="5"/>
      <c r="D748" s="5"/>
      <c r="E748" s="5"/>
      <c r="F748" s="16"/>
      <c r="G748" s="16"/>
      <c r="H748" s="5"/>
      <c r="I748" s="5"/>
      <c r="J748" s="5"/>
      <c r="K748" s="30"/>
      <c r="L748" s="25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</row>
    <row r="749" spans="1:32" ht="13.8">
      <c r="A749" s="5"/>
      <c r="B749" s="5"/>
      <c r="C749" s="5"/>
      <c r="D749" s="5"/>
      <c r="E749" s="5"/>
      <c r="F749" s="16"/>
      <c r="G749" s="16"/>
      <c r="H749" s="5"/>
      <c r="I749" s="5"/>
      <c r="J749" s="5"/>
      <c r="K749" s="30"/>
      <c r="L749" s="25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</row>
    <row r="750" spans="1:32" ht="13.8">
      <c r="A750" s="5"/>
      <c r="B750" s="5"/>
      <c r="C750" s="5"/>
      <c r="D750" s="5"/>
      <c r="E750" s="5"/>
      <c r="F750" s="16"/>
      <c r="G750" s="16"/>
      <c r="H750" s="5"/>
      <c r="I750" s="5"/>
      <c r="J750" s="5"/>
      <c r="K750" s="30"/>
      <c r="L750" s="25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</row>
    <row r="751" spans="1:32" ht="12.75" customHeight="1">
      <c r="A751" s="5"/>
      <c r="B751" s="5"/>
      <c r="C751" s="5"/>
      <c r="D751" s="5"/>
      <c r="E751" s="5"/>
      <c r="F751" s="16"/>
      <c r="G751" s="16"/>
      <c r="H751" s="5"/>
      <c r="I751" s="5"/>
      <c r="J751" s="5"/>
      <c r="K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</row>
  </sheetData>
  <mergeCells count="14">
    <mergeCell ref="A8:K8"/>
    <mergeCell ref="A9:K9"/>
    <mergeCell ref="A6:K6"/>
    <mergeCell ref="A7:K7"/>
    <mergeCell ref="A1:H1"/>
    <mergeCell ref="A2:H2"/>
    <mergeCell ref="A3:K3"/>
    <mergeCell ref="A4:H4"/>
    <mergeCell ref="L12:M12"/>
    <mergeCell ref="A10:K10"/>
    <mergeCell ref="A5:K5"/>
    <mergeCell ref="F12:G12"/>
    <mergeCell ref="H12:I12"/>
    <mergeCell ref="J12:K12"/>
  </mergeCells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0"/>
  <sheetViews>
    <sheetView workbookViewId="0"/>
  </sheetViews>
  <sheetFormatPr defaultColWidth="8.6640625" defaultRowHeight="12.75" customHeight="1"/>
  <cols>
    <col min="1" max="1" width="4" customWidth="1"/>
    <col min="2" max="2" width="4.109375" customWidth="1"/>
    <col min="3" max="3" width="18.109375" customWidth="1"/>
  </cols>
  <sheetData>
    <row r="1" spans="1:11" ht="13.2">
      <c r="A1" s="53" t="s">
        <v>66</v>
      </c>
      <c r="B1" s="51"/>
      <c r="C1" s="51"/>
      <c r="D1" s="51"/>
      <c r="E1" s="56"/>
      <c r="F1" s="56"/>
      <c r="G1" s="56"/>
      <c r="H1" s="56"/>
      <c r="I1" s="17"/>
      <c r="J1" s="17"/>
      <c r="K1" s="17"/>
    </row>
    <row r="2" spans="1:11" ht="13.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</row>
    <row r="3" spans="1:11" ht="13.2">
      <c r="A3" s="65" t="s">
        <v>59</v>
      </c>
      <c r="B3" s="65"/>
      <c r="C3" s="65"/>
      <c r="D3" s="65"/>
      <c r="E3" s="65"/>
      <c r="F3" s="65"/>
      <c r="G3" s="65"/>
      <c r="H3" s="16"/>
      <c r="I3" s="16"/>
      <c r="J3" s="16"/>
      <c r="K3" s="16"/>
    </row>
    <row r="4" spans="1:11" ht="13.2">
      <c r="A4" s="65" t="s">
        <v>67</v>
      </c>
      <c r="B4" s="65"/>
      <c r="C4" s="65"/>
      <c r="D4" s="38"/>
      <c r="E4" s="6"/>
      <c r="F4" s="6"/>
      <c r="G4" s="49"/>
      <c r="H4" s="49"/>
      <c r="I4" s="17"/>
      <c r="J4" s="17"/>
      <c r="K4" s="17"/>
    </row>
    <row r="5" spans="1:11" ht="13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</row>
    <row r="6" spans="1:11" ht="13.2">
      <c r="A6" s="17"/>
      <c r="B6" s="17"/>
      <c r="C6" s="13" t="s">
        <v>62</v>
      </c>
      <c r="D6" s="49"/>
      <c r="E6" s="49"/>
      <c r="F6" s="66"/>
      <c r="G6" s="66"/>
      <c r="H6" s="17"/>
      <c r="I6" s="17"/>
      <c r="J6" s="17"/>
      <c r="K6" s="17"/>
    </row>
    <row r="7" spans="1:11" ht="14.25" customHeight="1">
      <c r="A7" s="33" t="s">
        <v>7</v>
      </c>
      <c r="B7" s="33" t="s">
        <v>8</v>
      </c>
      <c r="C7" s="13" t="s">
        <v>68</v>
      </c>
      <c r="D7" s="2"/>
      <c r="E7" s="41"/>
      <c r="F7" s="2"/>
      <c r="G7" s="2"/>
      <c r="H7" s="17"/>
      <c r="I7" s="17"/>
      <c r="J7" s="17"/>
      <c r="K7" s="17"/>
    </row>
    <row r="8" spans="1:11" ht="15" customHeight="1">
      <c r="A8" s="17">
        <v>8</v>
      </c>
      <c r="B8" s="17">
        <v>6</v>
      </c>
      <c r="C8" s="11" t="str">
        <f>HYPERLINK("http://bit.ly/1gJ1SY5","http://bit.ly/1gJ1SY5")</f>
        <v>http://bit.ly/1gJ1SY5</v>
      </c>
      <c r="D8" s="17"/>
      <c r="E8" s="17"/>
      <c r="F8" s="17"/>
      <c r="G8" s="17"/>
      <c r="H8" s="17"/>
      <c r="I8" s="17"/>
      <c r="J8" s="17"/>
      <c r="K8" s="17"/>
    </row>
    <row r="9" spans="1:11" ht="13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</row>
    <row r="10" spans="1:11" ht="13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</row>
    <row r="11" spans="1:11" ht="13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pans="1:11" ht="13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</row>
    <row r="13" spans="1:11" ht="13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</row>
    <row r="14" spans="1:11" ht="13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</row>
    <row r="15" spans="1:11" ht="13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</row>
    <row r="16" spans="1:11" ht="13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</row>
    <row r="17" spans="1:11" ht="13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</row>
    <row r="18" spans="1:11" ht="13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</row>
    <row r="19" spans="1:11" ht="13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</row>
    <row r="20" spans="1:11" ht="13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</row>
  </sheetData>
  <mergeCells count="4">
    <mergeCell ref="A1:H1"/>
    <mergeCell ref="A3:G3"/>
    <mergeCell ref="A4:C4"/>
    <mergeCell ref="F6:G6"/>
  </mergeCells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E0</vt:lpstr>
      <vt:lpstr>A0</vt:lpstr>
      <vt:lpstr>U0</vt:lpstr>
      <vt:lpstr>O0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</cp:lastModifiedBy>
  <dcterms:created xsi:type="dcterms:W3CDTF">2014-08-31T00:02:13Z</dcterms:created>
  <dcterms:modified xsi:type="dcterms:W3CDTF">2014-08-31T19:37:39Z</dcterms:modified>
</cp:coreProperties>
</file>