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<sst xmlns="http://schemas.openxmlformats.org/spreadsheetml/2006/main" count="38" uniqueCount="25">
  <si>
    <t>Fine Structure Energy Levels for Ne 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</si>
  <si>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</si>
  <si>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</si>
  <si>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</si>
  <si>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</si>
  <si>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</si>
  <si>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</si>
  <si>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</si>
  <si>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</si>
  <si>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</si>
  <si>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</si>
  <si>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</si>
  <si>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2s2.2p5</t>
  </si>
  <si>
    <t>2P</t>
  </si>
  <si>
    <t>2s.2p6</t>
  </si>
  <si>
    <t>2S</t>
  </si>
  <si>
    <t>A-values for fine-structure transitions in Ne II</t>
  </si>
  <si>
    <t>k</t>
  </si>
  <si>
    <t>WL Vac (A)</t>
  </si>
  <si>
    <t>A (s-1)</t>
  </si>
  <si>
    <t>A2E1(s-1)</t>
  </si>
  <si>
    <t>Effective Collision Strengths for Ne 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</si>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</sst>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0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10</v>
      </c>
      <c r="B4" s="3">
        <v>9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HYPERLINK("http://141.218.60.56/~jnz1568/getInfo.php?workbook=10_09.xlsx&amp;sheet=E0&amp;row=4&amp;col=10&amp;number=0&amp;sourceID=14","0")</f>
        <v>0</v>
      </c>
    </row>
    <row r="5" spans="1:10">
      <c r="A5" s="3">
        <v>10</v>
      </c>
      <c r="B5" s="3">
        <v>9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HYPERLINK("http://141.218.60.56/~jnz1568/getInfo.php?workbook=10_09.xlsx&amp;sheet=E0&amp;row=5&amp;col=10&amp;number=780.34&amp;sourceID=14","780.34")</f>
        <v>780.34</v>
      </c>
    </row>
    <row r="6" spans="1:10">
      <c r="A6" s="3">
        <v>10</v>
      </c>
      <c r="B6" s="3">
        <v>9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HYPERLINK("http://141.218.60.56/~jnz1568/getInfo.php?workbook=10_09.xlsx&amp;sheet=E0&amp;row=6&amp;col=10&amp;number=217047.61&amp;sourceID=14","217047.61")</f>
        <v>217047.61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11.7109375" customWidth="1"/>
    <col min="6" max="6" width="11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10</v>
      </c>
      <c r="B4" s="3">
        <v>9</v>
      </c>
      <c r="C4" s="3">
        <v>2</v>
      </c>
      <c r="D4" s="3">
        <v>1</v>
      </c>
      <c r="E4" s="3">
        <v>128149.5</v>
      </c>
      <c r="F4" s="4" t="str">
        <f>HYPERLINK("http://141.218.60.56/~jnz1568/getInfo.php?workbook=10_09.xlsx&amp;sheet=A0&amp;row=4&amp;col=6&amp;number=0.00859&amp;sourceID=14","0.00859")</f>
        <v>0.00859</v>
      </c>
      <c r="G4" s="4" t="str">
        <f>HYPERLINK("http://141.218.60.56/~jnz1568/getInfo.php?workbook=10_09.xlsx&amp;sheet=A0&amp;row=4&amp;col=7&amp;number=0&amp;sourceID=14","0")</f>
        <v>0</v>
      </c>
    </row>
    <row r="5" spans="1:7">
      <c r="A5" s="3">
        <v>10</v>
      </c>
      <c r="B5" s="3">
        <v>9</v>
      </c>
      <c r="C5" s="3">
        <v>3</v>
      </c>
      <c r="D5" s="3">
        <v>1</v>
      </c>
      <c r="E5" s="3">
        <v>460.729</v>
      </c>
      <c r="F5" s="4" t="str">
        <f>HYPERLINK("http://141.218.60.56/~jnz1568/getInfo.php?workbook=10_09.xlsx&amp;sheet=A0&amp;row=5&amp;col=6&amp;number=5340000000&amp;sourceID=14","5340000000")</f>
        <v>5340000000</v>
      </c>
      <c r="G5" s="4" t="str">
        <f>HYPERLINK("http://141.218.60.56/~jnz1568/getInfo.php?workbook=10_09.xlsx&amp;sheet=A0&amp;row=5&amp;col=7&amp;number=0&amp;sourceID=14","0")</f>
        <v>0</v>
      </c>
    </row>
    <row r="6" spans="1:7">
      <c r="A6" s="3">
        <v>10</v>
      </c>
      <c r="B6" s="3">
        <v>9</v>
      </c>
      <c r="C6" s="3">
        <v>3</v>
      </c>
      <c r="D6" s="3">
        <v>2</v>
      </c>
      <c r="E6" s="3">
        <v>462.392</v>
      </c>
      <c r="F6" s="4" t="str">
        <f>HYPERLINK("http://141.218.60.56/~jnz1568/getInfo.php?workbook=10_09.xlsx&amp;sheet=A0&amp;row=6&amp;col=6&amp;number=2600000000&amp;sourceID=14","2600000000")</f>
        <v>2600000000</v>
      </c>
      <c r="G6" s="4" t="str">
        <f>HYPERLINK("http://141.218.60.56/~jnz1568/getInfo.php?workbook=10_09.xlsx&amp;sheet=A0&amp;row=6&amp;col=7&amp;number=0&amp;sourceID=14","0")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10</v>
      </c>
      <c r="B4" s="3">
        <v>9</v>
      </c>
      <c r="C4" s="3">
        <v>1</v>
      </c>
      <c r="D4" s="3">
        <v>3</v>
      </c>
      <c r="E4" s="3">
        <v>1</v>
      </c>
      <c r="F4" s="4" t="str">
        <f>HYPERLINK("http://141.218.60.56/~jnz1568/getInfo.php?workbook=10_09.xlsx&amp;sheet=U0&amp;row=4&amp;col=6&amp;number=3&amp;sourceID=14","3")</f>
        <v>3</v>
      </c>
      <c r="G4" s="4" t="str">
        <f>HYPERLINK("http://141.218.60.56/~jnz1568/getInfo.php?workbook=10_09.xlsx&amp;sheet=U0&amp;row=4&amp;col=7&amp;number=0.837&amp;sourceID=14","0.837")</f>
        <v>0.837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HYPERLINK("http://141.218.60.56/~jnz1568/getInfo.php?workbook=10_09.xlsx&amp;sheet=U0&amp;row=5&amp;col=6&amp;number=3.1&amp;sourceID=14","3.1")</f>
        <v>3.1</v>
      </c>
      <c r="G5" s="4" t="str">
        <f>HYPERLINK("http://141.218.60.56/~jnz1568/getInfo.php?workbook=10_09.xlsx&amp;sheet=U0&amp;row=5&amp;col=7&amp;number=0.838&amp;sourceID=14","0.838")</f>
        <v>0.838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HYPERLINK("http://141.218.60.56/~jnz1568/getInfo.php?workbook=10_09.xlsx&amp;sheet=U0&amp;row=6&amp;col=6&amp;number=3.2&amp;sourceID=14","3.2")</f>
        <v>3.2</v>
      </c>
      <c r="G6" s="4" t="str">
        <f>HYPERLINK("http://141.218.60.56/~jnz1568/getInfo.php?workbook=10_09.xlsx&amp;sheet=U0&amp;row=6&amp;col=7&amp;number=0.84&amp;sourceID=14","0.84")</f>
        <v>0.84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HYPERLINK("http://141.218.60.56/~jnz1568/getInfo.php?workbook=10_09.xlsx&amp;sheet=U0&amp;row=7&amp;col=6&amp;number=3.3&amp;sourceID=14","3.3")</f>
        <v>3.3</v>
      </c>
      <c r="G7" s="4" t="str">
        <f>HYPERLINK("http://141.218.60.56/~jnz1568/getInfo.php?workbook=10_09.xlsx&amp;sheet=U0&amp;row=7&amp;col=7&amp;number=0.841&amp;sourceID=14","0.841")</f>
        <v>0.841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HYPERLINK("http://141.218.60.56/~jnz1568/getInfo.php?workbook=10_09.xlsx&amp;sheet=U0&amp;row=8&amp;col=6&amp;number=3.4&amp;sourceID=14","3.4")</f>
        <v>3.4</v>
      </c>
      <c r="G8" s="4" t="str">
        <f>HYPERLINK("http://141.218.60.56/~jnz1568/getInfo.php?workbook=10_09.xlsx&amp;sheet=U0&amp;row=8&amp;col=7&amp;number=0.843&amp;sourceID=14","0.843")</f>
        <v>0.843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HYPERLINK("http://141.218.60.56/~jnz1568/getInfo.php?workbook=10_09.xlsx&amp;sheet=U0&amp;row=9&amp;col=6&amp;number=3.5&amp;sourceID=14","3.5")</f>
        <v>3.5</v>
      </c>
      <c r="G9" s="4" t="str">
        <f>HYPERLINK("http://141.218.60.56/~jnz1568/getInfo.php?workbook=10_09.xlsx&amp;sheet=U0&amp;row=9&amp;col=7&amp;number=0.846&amp;sourceID=14","0.846")</f>
        <v>0.846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HYPERLINK("http://141.218.60.56/~jnz1568/getInfo.php?workbook=10_09.xlsx&amp;sheet=U0&amp;row=10&amp;col=6&amp;number=3.6&amp;sourceID=14","3.6")</f>
        <v>3.6</v>
      </c>
      <c r="G10" s="4" t="str">
        <f>HYPERLINK("http://141.218.60.56/~jnz1568/getInfo.php?workbook=10_09.xlsx&amp;sheet=U0&amp;row=10&amp;col=7&amp;number=0.849&amp;sourceID=14","0.849")</f>
        <v>0.849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HYPERLINK("http://141.218.60.56/~jnz1568/getInfo.php?workbook=10_09.xlsx&amp;sheet=U0&amp;row=11&amp;col=6&amp;number=3.7&amp;sourceID=14","3.7")</f>
        <v>3.7</v>
      </c>
      <c r="G11" s="4" t="str">
        <f>HYPERLINK("http://141.218.60.56/~jnz1568/getInfo.php?workbook=10_09.xlsx&amp;sheet=U0&amp;row=11&amp;col=7&amp;number=0.853&amp;sourceID=14","0.853")</f>
        <v>0.853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HYPERLINK("http://141.218.60.56/~jnz1568/getInfo.php?workbook=10_09.xlsx&amp;sheet=U0&amp;row=12&amp;col=6&amp;number=3.8&amp;sourceID=14","3.8")</f>
        <v>3.8</v>
      </c>
      <c r="G12" s="4" t="str">
        <f>HYPERLINK("http://141.218.60.56/~jnz1568/getInfo.php?workbook=10_09.xlsx&amp;sheet=U0&amp;row=12&amp;col=7&amp;number=0.858&amp;sourceID=14","0.858")</f>
        <v>0.858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HYPERLINK("http://141.218.60.56/~jnz1568/getInfo.php?workbook=10_09.xlsx&amp;sheet=U0&amp;row=13&amp;col=6&amp;number=3.9&amp;sourceID=14","3.9")</f>
        <v>3.9</v>
      </c>
      <c r="G13" s="4" t="str">
        <f>HYPERLINK("http://141.218.60.56/~jnz1568/getInfo.php?workbook=10_09.xlsx&amp;sheet=U0&amp;row=13&amp;col=7&amp;number=0.864&amp;sourceID=14","0.864")</f>
        <v>0.864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HYPERLINK("http://141.218.60.56/~jnz1568/getInfo.php?workbook=10_09.xlsx&amp;sheet=U0&amp;row=14&amp;col=6&amp;number=4&amp;sourceID=14","4")</f>
        <v>4</v>
      </c>
      <c r="G14" s="4" t="str">
        <f>HYPERLINK("http://141.218.60.56/~jnz1568/getInfo.php?workbook=10_09.xlsx&amp;sheet=U0&amp;row=14&amp;col=7&amp;number=0.872&amp;sourceID=14","0.872")</f>
        <v>0.872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HYPERLINK("http://141.218.60.56/~jnz1568/getInfo.php?workbook=10_09.xlsx&amp;sheet=U0&amp;row=15&amp;col=6&amp;number=4.1&amp;sourceID=14","4.1")</f>
        <v>4.1</v>
      </c>
      <c r="G15" s="4" t="str">
        <f>HYPERLINK("http://141.218.60.56/~jnz1568/getInfo.php?workbook=10_09.xlsx&amp;sheet=U0&amp;row=15&amp;col=7&amp;number=0.882&amp;sourceID=14","0.882")</f>
        <v>0.882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HYPERLINK("http://141.218.60.56/~jnz1568/getInfo.php?workbook=10_09.xlsx&amp;sheet=U0&amp;row=16&amp;col=6&amp;number=4.2&amp;sourceID=14","4.2")</f>
        <v>4.2</v>
      </c>
      <c r="G16" s="4" t="str">
        <f>HYPERLINK("http://141.218.60.56/~jnz1568/getInfo.php?workbook=10_09.xlsx&amp;sheet=U0&amp;row=16&amp;col=7&amp;number=0.894&amp;sourceID=14","0.894")</f>
        <v>0.894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HYPERLINK("http://141.218.60.56/~jnz1568/getInfo.php?workbook=10_09.xlsx&amp;sheet=U0&amp;row=17&amp;col=6&amp;number=4.3&amp;sourceID=14","4.3")</f>
        <v>4.3</v>
      </c>
      <c r="G17" s="4" t="str">
        <f>HYPERLINK("http://141.218.60.56/~jnz1568/getInfo.php?workbook=10_09.xlsx&amp;sheet=U0&amp;row=17&amp;col=7&amp;number=0.908&amp;sourceID=14","0.908")</f>
        <v>0.908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HYPERLINK("http://141.218.60.56/~jnz1568/getInfo.php?workbook=10_09.xlsx&amp;sheet=U0&amp;row=18&amp;col=6&amp;number=4.4&amp;sourceID=14","4.4")</f>
        <v>4.4</v>
      </c>
      <c r="G18" s="4" t="str">
        <f>HYPERLINK("http://141.218.60.56/~jnz1568/getInfo.php?workbook=10_09.xlsx&amp;sheet=U0&amp;row=18&amp;col=7&amp;number=0.926&amp;sourceID=14","0.926")</f>
        <v>0.926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HYPERLINK("http://141.218.60.56/~jnz1568/getInfo.php?workbook=10_09.xlsx&amp;sheet=U0&amp;row=19&amp;col=6&amp;number=4.5&amp;sourceID=14","4.5")</f>
        <v>4.5</v>
      </c>
      <c r="G19" s="4" t="str">
        <f>HYPERLINK("http://141.218.60.56/~jnz1568/getInfo.php?workbook=10_09.xlsx&amp;sheet=U0&amp;row=19&amp;col=7&amp;number=0.948&amp;sourceID=14","0.948")</f>
        <v>0.948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HYPERLINK("http://141.218.60.56/~jnz1568/getInfo.php?workbook=10_09.xlsx&amp;sheet=U0&amp;row=20&amp;col=6&amp;number=4.6&amp;sourceID=14","4.6")</f>
        <v>4.6</v>
      </c>
      <c r="G20" s="4" t="str">
        <f>HYPERLINK("http://141.218.60.56/~jnz1568/getInfo.php?workbook=10_09.xlsx&amp;sheet=U0&amp;row=20&amp;col=7&amp;number=0.975&amp;sourceID=14","0.975")</f>
        <v>0.975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HYPERLINK("http://141.218.60.56/~jnz1568/getInfo.php?workbook=10_09.xlsx&amp;sheet=U0&amp;row=21&amp;col=6&amp;number=4.7&amp;sourceID=14","4.7")</f>
        <v>4.7</v>
      </c>
      <c r="G21" s="4" t="str">
        <f>HYPERLINK("http://141.218.60.56/~jnz1568/getInfo.php?workbook=10_09.xlsx&amp;sheet=U0&amp;row=21&amp;col=7&amp;number=1.01&amp;sourceID=14","1.01")</f>
        <v>1.01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HYPERLINK("http://141.218.60.56/~jnz1568/getInfo.php?workbook=10_09.xlsx&amp;sheet=U0&amp;row=22&amp;col=6&amp;number=4.8&amp;sourceID=14","4.8")</f>
        <v>4.8</v>
      </c>
      <c r="G22" s="4" t="str">
        <f>HYPERLINK("http://141.218.60.56/~jnz1568/getInfo.php?workbook=10_09.xlsx&amp;sheet=U0&amp;row=22&amp;col=7&amp;number=1.05&amp;sourceID=14","1.05")</f>
        <v>1.05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HYPERLINK("http://141.218.60.56/~jnz1568/getInfo.php?workbook=10_09.xlsx&amp;sheet=U0&amp;row=23&amp;col=6&amp;number=4.9&amp;sourceID=14","4.9")</f>
        <v>4.9</v>
      </c>
      <c r="G23" s="4" t="str">
        <f>HYPERLINK("http://141.218.60.56/~jnz1568/getInfo.php?workbook=10_09.xlsx&amp;sheet=U0&amp;row=23&amp;col=7&amp;number=1.1&amp;sourceID=14","1.1")</f>
        <v>1.1</v>
      </c>
    </row>
    <row r="24" spans="1:7">
      <c r="A24" s="3">
        <v>10</v>
      </c>
      <c r="B24" s="3">
        <v>9</v>
      </c>
      <c r="C24" s="3">
        <v>2</v>
      </c>
      <c r="D24" s="3">
        <v>3</v>
      </c>
      <c r="E24" s="3">
        <v>1</v>
      </c>
      <c r="F24" s="4" t="str">
        <f>HYPERLINK("http://141.218.60.56/~jnz1568/getInfo.php?workbook=10_09.xlsx&amp;sheet=U0&amp;row=24&amp;col=6&amp;number=3&amp;sourceID=14","3")</f>
        <v>3</v>
      </c>
      <c r="G24" s="4" t="str">
        <f>HYPERLINK("http://141.218.60.56/~jnz1568/getInfo.php?workbook=10_09.xlsx&amp;sheet=U0&amp;row=24&amp;col=7&amp;number=0.416&amp;sourceID=14","0.416")</f>
        <v>0.416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HYPERLINK("http://141.218.60.56/~jnz1568/getInfo.php?workbook=10_09.xlsx&amp;sheet=U0&amp;row=25&amp;col=6&amp;number=3.1&amp;sourceID=14","3.1")</f>
        <v>3.1</v>
      </c>
      <c r="G25" s="4" t="str">
        <f>HYPERLINK("http://141.218.60.56/~jnz1568/getInfo.php?workbook=10_09.xlsx&amp;sheet=U0&amp;row=25&amp;col=7&amp;number=0.417&amp;sourceID=14","0.417")</f>
        <v>0.417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HYPERLINK("http://141.218.60.56/~jnz1568/getInfo.php?workbook=10_09.xlsx&amp;sheet=U0&amp;row=26&amp;col=6&amp;number=3.2&amp;sourceID=14","3.2")</f>
        <v>3.2</v>
      </c>
      <c r="G26" s="4" t="str">
        <f>HYPERLINK("http://141.218.60.56/~jnz1568/getInfo.php?workbook=10_09.xlsx&amp;sheet=U0&amp;row=26&amp;col=7&amp;number=0.418&amp;sourceID=14","0.418")</f>
        <v>0.418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HYPERLINK("http://141.218.60.56/~jnz1568/getInfo.php?workbook=10_09.xlsx&amp;sheet=U0&amp;row=27&amp;col=6&amp;number=3.3&amp;sourceID=14","3.3")</f>
        <v>3.3</v>
      </c>
      <c r="G27" s="4" t="str">
        <f>HYPERLINK("http://141.218.60.56/~jnz1568/getInfo.php?workbook=10_09.xlsx&amp;sheet=U0&amp;row=27&amp;col=7&amp;number=0.418&amp;sourceID=14","0.418")</f>
        <v>0.418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HYPERLINK("http://141.218.60.56/~jnz1568/getInfo.php?workbook=10_09.xlsx&amp;sheet=U0&amp;row=28&amp;col=6&amp;number=3.4&amp;sourceID=14","3.4")</f>
        <v>3.4</v>
      </c>
      <c r="G28" s="4" t="str">
        <f>HYPERLINK("http://141.218.60.56/~jnz1568/getInfo.php?workbook=10_09.xlsx&amp;sheet=U0&amp;row=28&amp;col=7&amp;number=0.419&amp;sourceID=14","0.419")</f>
        <v>0.419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HYPERLINK("http://141.218.60.56/~jnz1568/getInfo.php?workbook=10_09.xlsx&amp;sheet=U0&amp;row=29&amp;col=6&amp;number=3.5&amp;sourceID=14","3.5")</f>
        <v>3.5</v>
      </c>
      <c r="G29" s="4" t="str">
        <f>HYPERLINK("http://141.218.60.56/~jnz1568/getInfo.php?workbook=10_09.xlsx&amp;sheet=U0&amp;row=29&amp;col=7&amp;number=0.421&amp;sourceID=14","0.421")</f>
        <v>0.421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HYPERLINK("http://141.218.60.56/~jnz1568/getInfo.php?workbook=10_09.xlsx&amp;sheet=U0&amp;row=30&amp;col=6&amp;number=3.6&amp;sourceID=14","3.6")</f>
        <v>3.6</v>
      </c>
      <c r="G30" s="4" t="str">
        <f>HYPERLINK("http://141.218.60.56/~jnz1568/getInfo.php?workbook=10_09.xlsx&amp;sheet=U0&amp;row=30&amp;col=7&amp;number=0.422&amp;sourceID=14","0.422")</f>
        <v>0.422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HYPERLINK("http://141.218.60.56/~jnz1568/getInfo.php?workbook=10_09.xlsx&amp;sheet=U0&amp;row=31&amp;col=6&amp;number=3.7&amp;sourceID=14","3.7")</f>
        <v>3.7</v>
      </c>
      <c r="G31" s="4" t="str">
        <f>HYPERLINK("http://141.218.60.56/~jnz1568/getInfo.php?workbook=10_09.xlsx&amp;sheet=U0&amp;row=31&amp;col=7&amp;number=0.424&amp;sourceID=14","0.424")</f>
        <v>0.424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HYPERLINK("http://141.218.60.56/~jnz1568/getInfo.php?workbook=10_09.xlsx&amp;sheet=U0&amp;row=32&amp;col=6&amp;number=3.8&amp;sourceID=14","3.8")</f>
        <v>3.8</v>
      </c>
      <c r="G32" s="4" t="str">
        <f>HYPERLINK("http://141.218.60.56/~jnz1568/getInfo.php?workbook=10_09.xlsx&amp;sheet=U0&amp;row=32&amp;col=7&amp;number=0.427&amp;sourceID=14","0.427")</f>
        <v>0.427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HYPERLINK("http://141.218.60.56/~jnz1568/getInfo.php?workbook=10_09.xlsx&amp;sheet=U0&amp;row=33&amp;col=6&amp;number=3.9&amp;sourceID=14","3.9")</f>
        <v>3.9</v>
      </c>
      <c r="G33" s="4" t="str">
        <f>HYPERLINK("http://141.218.60.56/~jnz1568/getInfo.php?workbook=10_09.xlsx&amp;sheet=U0&amp;row=33&amp;col=7&amp;number=0.43&amp;sourceID=14","0.43")</f>
        <v>0.43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HYPERLINK("http://141.218.60.56/~jnz1568/getInfo.php?workbook=10_09.xlsx&amp;sheet=U0&amp;row=34&amp;col=6&amp;number=4&amp;sourceID=14","4")</f>
        <v>4</v>
      </c>
      <c r="G34" s="4" t="str">
        <f>HYPERLINK("http://141.218.60.56/~jnz1568/getInfo.php?workbook=10_09.xlsx&amp;sheet=U0&amp;row=34&amp;col=7&amp;number=0.434&amp;sourceID=14","0.434")</f>
        <v>0.434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HYPERLINK("http://141.218.60.56/~jnz1568/getInfo.php?workbook=10_09.xlsx&amp;sheet=U0&amp;row=35&amp;col=6&amp;number=4.1&amp;sourceID=14","4.1")</f>
        <v>4.1</v>
      </c>
      <c r="G35" s="4" t="str">
        <f>HYPERLINK("http://141.218.60.56/~jnz1568/getInfo.php?workbook=10_09.xlsx&amp;sheet=U0&amp;row=35&amp;col=7&amp;number=0.438&amp;sourceID=14","0.438")</f>
        <v>0.438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HYPERLINK("http://141.218.60.56/~jnz1568/getInfo.php?workbook=10_09.xlsx&amp;sheet=U0&amp;row=36&amp;col=6&amp;number=4.2&amp;sourceID=14","4.2")</f>
        <v>4.2</v>
      </c>
      <c r="G36" s="4" t="str">
        <f>HYPERLINK("http://141.218.60.56/~jnz1568/getInfo.php?workbook=10_09.xlsx&amp;sheet=U0&amp;row=36&amp;col=7&amp;number=0.444&amp;sourceID=14","0.444")</f>
        <v>0.444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HYPERLINK("http://141.218.60.56/~jnz1568/getInfo.php?workbook=10_09.xlsx&amp;sheet=U0&amp;row=37&amp;col=6&amp;number=4.3&amp;sourceID=14","4.3")</f>
        <v>4.3</v>
      </c>
      <c r="G37" s="4" t="str">
        <f>HYPERLINK("http://141.218.60.56/~jnz1568/getInfo.php?workbook=10_09.xlsx&amp;sheet=U0&amp;row=37&amp;col=7&amp;number=0.452&amp;sourceID=14","0.452")</f>
        <v>0.452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HYPERLINK("http://141.218.60.56/~jnz1568/getInfo.php?workbook=10_09.xlsx&amp;sheet=U0&amp;row=38&amp;col=6&amp;number=4.4&amp;sourceID=14","4.4")</f>
        <v>4.4</v>
      </c>
      <c r="G38" s="4" t="str">
        <f>HYPERLINK("http://141.218.60.56/~jnz1568/getInfo.php?workbook=10_09.xlsx&amp;sheet=U0&amp;row=38&amp;col=7&amp;number=0.461&amp;sourceID=14","0.461")</f>
        <v>0.461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HYPERLINK("http://141.218.60.56/~jnz1568/getInfo.php?workbook=10_09.xlsx&amp;sheet=U0&amp;row=39&amp;col=6&amp;number=4.5&amp;sourceID=14","4.5")</f>
        <v>4.5</v>
      </c>
      <c r="G39" s="4" t="str">
        <f>HYPERLINK("http://141.218.60.56/~jnz1568/getInfo.php?workbook=10_09.xlsx&amp;sheet=U0&amp;row=39&amp;col=7&amp;number=0.472&amp;sourceID=14","0.472")</f>
        <v>0.472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HYPERLINK("http://141.218.60.56/~jnz1568/getInfo.php?workbook=10_09.xlsx&amp;sheet=U0&amp;row=40&amp;col=6&amp;number=4.6&amp;sourceID=14","4.6")</f>
        <v>4.6</v>
      </c>
      <c r="G40" s="4" t="str">
        <f>HYPERLINK("http://141.218.60.56/~jnz1568/getInfo.php?workbook=10_09.xlsx&amp;sheet=U0&amp;row=40&amp;col=7&amp;number=0.485&amp;sourceID=14","0.485")</f>
        <v>0.485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HYPERLINK("http://141.218.60.56/~jnz1568/getInfo.php?workbook=10_09.xlsx&amp;sheet=U0&amp;row=41&amp;col=6&amp;number=4.7&amp;sourceID=14","4.7")</f>
        <v>4.7</v>
      </c>
      <c r="G41" s="4" t="str">
        <f>HYPERLINK("http://141.218.60.56/~jnz1568/getInfo.php?workbook=10_09.xlsx&amp;sheet=U0&amp;row=41&amp;col=7&amp;number=0.502&amp;sourceID=14","0.502")</f>
        <v>0.502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HYPERLINK("http://141.218.60.56/~jnz1568/getInfo.php?workbook=10_09.xlsx&amp;sheet=U0&amp;row=42&amp;col=6&amp;number=4.8&amp;sourceID=14","4.8")</f>
        <v>4.8</v>
      </c>
      <c r="G42" s="4" t="str">
        <f>HYPERLINK("http://141.218.60.56/~jnz1568/getInfo.php?workbook=10_09.xlsx&amp;sheet=U0&amp;row=42&amp;col=7&amp;number=0.522&amp;sourceID=14","0.522")</f>
        <v>0.522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HYPERLINK("http://141.218.60.56/~jnz1568/getInfo.php?workbook=10_09.xlsx&amp;sheet=U0&amp;row=43&amp;col=6&amp;number=4.9&amp;sourceID=14","4.9")</f>
        <v>4.9</v>
      </c>
      <c r="G43" s="4" t="str">
        <f>HYPERLINK("http://141.218.60.56/~jnz1568/getInfo.php?workbook=10_09.xlsx&amp;sheet=U0&amp;row=43&amp;col=7&amp;number=0.546&amp;sourceID=14","0.546")</f>
        <v>0.546</v>
      </c>
    </row>
    <row r="44" spans="1:7">
      <c r="A44" s="3">
        <v>10</v>
      </c>
      <c r="B44" s="3">
        <v>9</v>
      </c>
      <c r="C44" s="3">
        <v>1</v>
      </c>
      <c r="D44" s="3">
        <v>2</v>
      </c>
      <c r="E44" s="3">
        <v>1</v>
      </c>
      <c r="F44" s="4" t="str">
        <f>HYPERLINK("http://141.218.60.56/~jnz1568/getInfo.php?workbook=10_09.xlsx&amp;sheet=U0&amp;row=44&amp;col=6&amp;number=3&amp;sourceID=14","3")</f>
        <v>3</v>
      </c>
      <c r="G44" s="4" t="str">
        <f>HYPERLINK("http://141.218.60.56/~jnz1568/getInfo.php?workbook=10_09.xlsx&amp;sheet=U0&amp;row=44&amp;col=7&amp;number=0.272&amp;sourceID=14","0.272")</f>
        <v>0.272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HYPERLINK("http://141.218.60.56/~jnz1568/getInfo.php?workbook=10_09.xlsx&amp;sheet=U0&amp;row=45&amp;col=6&amp;number=3.1&amp;sourceID=14","3.1")</f>
        <v>3.1</v>
      </c>
      <c r="G45" s="4" t="str">
        <f>HYPERLINK("http://141.218.60.56/~jnz1568/getInfo.php?workbook=10_09.xlsx&amp;sheet=U0&amp;row=45&amp;col=7&amp;number=0.272&amp;sourceID=14","0.272")</f>
        <v>0.272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HYPERLINK("http://141.218.60.56/~jnz1568/getInfo.php?workbook=10_09.xlsx&amp;sheet=U0&amp;row=46&amp;col=6&amp;number=3.2&amp;sourceID=14","3.2")</f>
        <v>3.2</v>
      </c>
      <c r="G46" s="4" t="str">
        <f>HYPERLINK("http://141.218.60.56/~jnz1568/getInfo.php?workbook=10_09.xlsx&amp;sheet=U0&amp;row=46&amp;col=7&amp;number=0.273&amp;sourceID=14","0.273")</f>
        <v>0.273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HYPERLINK("http://141.218.60.56/~jnz1568/getInfo.php?workbook=10_09.xlsx&amp;sheet=U0&amp;row=47&amp;col=6&amp;number=3.3&amp;sourceID=14","3.3")</f>
        <v>3.3</v>
      </c>
      <c r="G47" s="4" t="str">
        <f>HYPERLINK("http://141.218.60.56/~jnz1568/getInfo.php?workbook=10_09.xlsx&amp;sheet=U0&amp;row=47&amp;col=7&amp;number=0.273&amp;sourceID=14","0.273")</f>
        <v>0.273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HYPERLINK("http://141.218.60.56/~jnz1568/getInfo.php?workbook=10_09.xlsx&amp;sheet=U0&amp;row=48&amp;col=6&amp;number=3.4&amp;sourceID=14","3.4")</f>
        <v>3.4</v>
      </c>
      <c r="G48" s="4" t="str">
        <f>HYPERLINK("http://141.218.60.56/~jnz1568/getInfo.php?workbook=10_09.xlsx&amp;sheet=U0&amp;row=48&amp;col=7&amp;number=0.273&amp;sourceID=14","0.273")</f>
        <v>0.273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HYPERLINK("http://141.218.60.56/~jnz1568/getInfo.php?workbook=10_09.xlsx&amp;sheet=U0&amp;row=49&amp;col=6&amp;number=3.5&amp;sourceID=14","3.5")</f>
        <v>3.5</v>
      </c>
      <c r="G49" s="4" t="str">
        <f>HYPERLINK("http://141.218.60.56/~jnz1568/getInfo.php?workbook=10_09.xlsx&amp;sheet=U0&amp;row=49&amp;col=7&amp;number=0.274&amp;sourceID=14","0.274")</f>
        <v>0.274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HYPERLINK("http://141.218.60.56/~jnz1568/getInfo.php?workbook=10_09.xlsx&amp;sheet=U0&amp;row=50&amp;col=6&amp;number=3.6&amp;sourceID=14","3.6")</f>
        <v>3.6</v>
      </c>
      <c r="G50" s="4" t="str">
        <f>HYPERLINK("http://141.218.60.56/~jnz1568/getInfo.php?workbook=10_09.xlsx&amp;sheet=U0&amp;row=50&amp;col=7&amp;number=0.275&amp;sourceID=14","0.275")</f>
        <v>0.275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HYPERLINK("http://141.218.60.56/~jnz1568/getInfo.php?workbook=10_09.xlsx&amp;sheet=U0&amp;row=51&amp;col=6&amp;number=3.7&amp;sourceID=14","3.7")</f>
        <v>3.7</v>
      </c>
      <c r="G51" s="4" t="str">
        <f>HYPERLINK("http://141.218.60.56/~jnz1568/getInfo.php?workbook=10_09.xlsx&amp;sheet=U0&amp;row=51&amp;col=7&amp;number=0.276&amp;sourceID=14","0.276")</f>
        <v>0.276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HYPERLINK("http://141.218.60.56/~jnz1568/getInfo.php?workbook=10_09.xlsx&amp;sheet=U0&amp;row=52&amp;col=6&amp;number=3.8&amp;sourceID=14","3.8")</f>
        <v>3.8</v>
      </c>
      <c r="G52" s="4" t="str">
        <f>HYPERLINK("http://141.218.60.56/~jnz1568/getInfo.php?workbook=10_09.xlsx&amp;sheet=U0&amp;row=52&amp;col=7&amp;number=0.278&amp;sourceID=14","0.278")</f>
        <v>0.278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HYPERLINK("http://141.218.60.56/~jnz1568/getInfo.php?workbook=10_09.xlsx&amp;sheet=U0&amp;row=53&amp;col=6&amp;number=3.9&amp;sourceID=14","3.9")</f>
        <v>3.9</v>
      </c>
      <c r="G53" s="4" t="str">
        <f>HYPERLINK("http://141.218.60.56/~jnz1568/getInfo.php?workbook=10_09.xlsx&amp;sheet=U0&amp;row=53&amp;col=7&amp;number=0.281&amp;sourceID=14","0.281")</f>
        <v>0.281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HYPERLINK("http://141.218.60.56/~jnz1568/getInfo.php?workbook=10_09.xlsx&amp;sheet=U0&amp;row=54&amp;col=6&amp;number=4&amp;sourceID=14","4")</f>
        <v>4</v>
      </c>
      <c r="G54" s="4" t="str">
        <f>HYPERLINK("http://141.218.60.56/~jnz1568/getInfo.php?workbook=10_09.xlsx&amp;sheet=U0&amp;row=54&amp;col=7&amp;number=0.284&amp;sourceID=14","0.284")</f>
        <v>0.284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HYPERLINK("http://141.218.60.56/~jnz1568/getInfo.php?workbook=10_09.xlsx&amp;sheet=U0&amp;row=55&amp;col=6&amp;number=4.1&amp;sourceID=14","4.1")</f>
        <v>4.1</v>
      </c>
      <c r="G55" s="4" t="str">
        <f>HYPERLINK("http://141.218.60.56/~jnz1568/getInfo.php?workbook=10_09.xlsx&amp;sheet=U0&amp;row=55&amp;col=7&amp;number=0.288&amp;sourceID=14","0.288")</f>
        <v>0.288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HYPERLINK("http://141.218.60.56/~jnz1568/getInfo.php?workbook=10_09.xlsx&amp;sheet=U0&amp;row=56&amp;col=6&amp;number=4.2&amp;sourceID=14","4.2")</f>
        <v>4.2</v>
      </c>
      <c r="G56" s="4" t="str">
        <f>HYPERLINK("http://141.218.60.56/~jnz1568/getInfo.php?workbook=10_09.xlsx&amp;sheet=U0&amp;row=56&amp;col=7&amp;number=0.292&amp;sourceID=14","0.292")</f>
        <v>0.292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HYPERLINK("http://141.218.60.56/~jnz1568/getInfo.php?workbook=10_09.xlsx&amp;sheet=U0&amp;row=57&amp;col=6&amp;number=4.3&amp;sourceID=14","4.3")</f>
        <v>4.3</v>
      </c>
      <c r="G57" s="4" t="str">
        <f>HYPERLINK("http://141.218.60.56/~jnz1568/getInfo.php?workbook=10_09.xlsx&amp;sheet=U0&amp;row=57&amp;col=7&amp;number=0.296&amp;sourceID=14","0.296")</f>
        <v>0.296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HYPERLINK("http://141.218.60.56/~jnz1568/getInfo.php?workbook=10_09.xlsx&amp;sheet=U0&amp;row=58&amp;col=6&amp;number=4.4&amp;sourceID=14","4.4")</f>
        <v>4.4</v>
      </c>
      <c r="G58" s="4" t="str">
        <f>HYPERLINK("http://141.218.60.56/~jnz1568/getInfo.php?workbook=10_09.xlsx&amp;sheet=U0&amp;row=58&amp;col=7&amp;number=0.301&amp;sourceID=14","0.301")</f>
        <v>0.301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HYPERLINK("http://141.218.60.56/~jnz1568/getInfo.php?workbook=10_09.xlsx&amp;sheet=U0&amp;row=59&amp;col=6&amp;number=4.5&amp;sourceID=14","4.5")</f>
        <v>4.5</v>
      </c>
      <c r="G59" s="4" t="str">
        <f>HYPERLINK("http://141.218.60.56/~jnz1568/getInfo.php?workbook=10_09.xlsx&amp;sheet=U0&amp;row=59&amp;col=7&amp;number=0.309&amp;sourceID=14","0.309")</f>
        <v>0.309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HYPERLINK("http://141.218.60.56/~jnz1568/getInfo.php?workbook=10_09.xlsx&amp;sheet=U0&amp;row=60&amp;col=6&amp;number=4.6&amp;sourceID=14","4.6")</f>
        <v>4.6</v>
      </c>
      <c r="G60" s="4" t="str">
        <f>HYPERLINK("http://141.218.60.56/~jnz1568/getInfo.php?workbook=10_09.xlsx&amp;sheet=U0&amp;row=60&amp;col=7&amp;number=0.32&amp;sourceID=14","0.32")</f>
        <v>0.32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HYPERLINK("http://141.218.60.56/~jnz1568/getInfo.php?workbook=10_09.xlsx&amp;sheet=U0&amp;row=61&amp;col=6&amp;number=4.7&amp;sourceID=14","4.7")</f>
        <v>4.7</v>
      </c>
      <c r="G61" s="4" t="str">
        <f>HYPERLINK("http://141.218.60.56/~jnz1568/getInfo.php?workbook=10_09.xlsx&amp;sheet=U0&amp;row=61&amp;col=7&amp;number=0.333&amp;sourceID=14","0.333")</f>
        <v>0.333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HYPERLINK("http://141.218.60.56/~jnz1568/getInfo.php?workbook=10_09.xlsx&amp;sheet=U0&amp;row=62&amp;col=6&amp;number=4.8&amp;sourceID=14","4.8")</f>
        <v>4.8</v>
      </c>
      <c r="G62" s="4" t="str">
        <f>HYPERLINK("http://141.218.60.56/~jnz1568/getInfo.php?workbook=10_09.xlsx&amp;sheet=U0&amp;row=62&amp;col=7&amp;number=0.348&amp;sourceID=14","0.348")</f>
        <v>0.348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HYPERLINK("http://141.218.60.56/~jnz1568/getInfo.php?workbook=10_09.xlsx&amp;sheet=U0&amp;row=63&amp;col=6&amp;number=4.9&amp;sourceID=14","4.9")</f>
        <v>4.9</v>
      </c>
      <c r="G63" s="4" t="str">
        <f>HYPERLINK("http://141.218.60.56/~jnz1568/getInfo.php?workbook=10_09.xlsx&amp;sheet=U0&amp;row=63&amp;col=7&amp;number=0.362&amp;sourceID=14","0.362")</f>
        <v>0.362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2015-05-03T17:06:21Z</dcterms:created>
  <dcterms:modified xsi:type="dcterms:W3CDTF">2015-05-03T17:06:21Z</dcterms:modified>
</cp:coreProperties>
</file>